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B62F7A29-54D5-45EB-BD0E-0C7CDB378512}" xr6:coauthVersionLast="47" xr6:coauthVersionMax="47" xr10:uidLastSave="{00000000-0000-0000-0000-000000000000}"/>
  <bookViews>
    <workbookView xWindow="-108" yWindow="-108" windowWidth="23256" windowHeight="12456" xr2:uid="{B8C18408-97D6-4526-A05D-B1ECD7797B50}"/>
  </bookViews>
  <sheets>
    <sheet name="C-17" sheetId="7" r:id="rId1"/>
    <sheet name="Forecast Support ---&gt;" sheetId="15" r:id="rId2"/>
    <sheet name="C-17 DEF from Towers Watson" sheetId="1" r:id="rId3"/>
    <sheet name="C-17 DEBS from Towers Watson " sheetId="8" r:id="rId4"/>
    <sheet name="Capital %" sheetId="16" r:id="rId5"/>
    <sheet name="Financial Stmts ---&gt;" sheetId="23" r:id="rId6"/>
    <sheet name="REG FL  FERC IS - 3 Adjusted" sheetId="12" r:id="rId7"/>
    <sheet name="WKTB_REG1" sheetId="22" r:id="rId8"/>
    <sheet name="Historical Support ---&gt;" sheetId="14" r:id="rId9"/>
    <sheet name="C-17 2023 Hist from Benefits" sheetId="2" r:id="rId10"/>
    <sheet name="Sec 1 2023" sheetId="3" r:id="rId11"/>
    <sheet name="MRVA" sheetId="4" r:id="rId12"/>
    <sheet name="Capitalization" sheetId="6" r:id="rId13"/>
  </sheets>
  <definedNames>
    <definedName name="____________fsd44" localSheetId="3" hidden="1">{#N/A,#N/A,FALSE,"Aging Summary";#N/A,#N/A,FALSE,"Ratio Analysis";#N/A,#N/A,FALSE,"Test 120 Day Accts";#N/A,#N/A,FALSE,"Tickmarks"}</definedName>
    <definedName name="____________fsd44" localSheetId="4" hidden="1">{#N/A,#N/A,FALSE,"Aging Summary";#N/A,#N/A,FALSE,"Ratio Analysis";#N/A,#N/A,FALSE,"Test 120 Day Accts";#N/A,#N/A,FALSE,"Tickmarks"}</definedName>
    <definedName name="____________fsd44" hidden="1">{#N/A,#N/A,FALSE,"Aging Summary";#N/A,#N/A,FALSE,"Ratio Analysis";#N/A,#N/A,FALSE,"Test 120 Day Accts";#N/A,#N/A,FALSE,"Tickmarks"}</definedName>
    <definedName name="__________fsd44" localSheetId="3" hidden="1">{#N/A,#N/A,FALSE,"Aging Summary";#N/A,#N/A,FALSE,"Ratio Analysis";#N/A,#N/A,FALSE,"Test 120 Day Accts";#N/A,#N/A,FALSE,"Tickmarks"}</definedName>
    <definedName name="__________fsd44" localSheetId="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__x2" localSheetId="4" hidden="1">{"'Sheet1'!$A$1:$I$89"}</definedName>
    <definedName name="_________x2" hidden="1">{"'Sheet1'!$A$1:$I$89"}</definedName>
    <definedName name="_________x88888" localSheetId="4" hidden="1">{"'Sheet1'!$A$1:$I$89"}</definedName>
    <definedName name="_________x88888" hidden="1">{"'Sheet1'!$A$1:$I$89"}</definedName>
    <definedName name="________x2" localSheetId="4" hidden="1">{"'Sheet1'!$A$1:$I$89"}</definedName>
    <definedName name="________x2" hidden="1">{"'Sheet1'!$A$1:$I$89"}</definedName>
    <definedName name="________x88888" localSheetId="4" hidden="1">{"'Sheet1'!$A$1:$I$89"}</definedName>
    <definedName name="________x88888" hidden="1">{"'Sheet1'!$A$1:$I$89"}</definedName>
    <definedName name="_______fsd44" localSheetId="3" hidden="1">{#N/A,#N/A,FALSE,"Aging Summary";#N/A,#N/A,FALSE,"Ratio Analysis";#N/A,#N/A,FALSE,"Test 120 Day Accts";#N/A,#N/A,FALSE,"Tickmarks"}</definedName>
    <definedName name="_______fsd44" localSheetId="4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_x2" localSheetId="4" hidden="1">{"'Sheet1'!$A$1:$I$89"}</definedName>
    <definedName name="_______x2" hidden="1">{"'Sheet1'!$A$1:$I$89"}</definedName>
    <definedName name="_______x88888" localSheetId="4" hidden="1">{"'Sheet1'!$A$1:$I$89"}</definedName>
    <definedName name="_______x88888" hidden="1">{"'Sheet1'!$A$1:$I$89"}</definedName>
    <definedName name="______fsd44" localSheetId="3" hidden="1">{#N/A,#N/A,FALSE,"Aging Summary";#N/A,#N/A,FALSE,"Ratio Analysis";#N/A,#N/A,FALSE,"Test 120 Day Accts";#N/A,#N/A,FALSE,"Tickmarks"}</definedName>
    <definedName name="______fsd44" localSheetId="4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_kim1" localSheetId="4" hidden="1">{#N/A,#N/A,FALSE,"Aging Summary";#N/A,#N/A,FALSE,"Ratio Analysis";#N/A,#N/A,FALSE,"Test 120 Day Accts";#N/A,#N/A,FALSE,"Tickmarks"}</definedName>
    <definedName name="______kim1" hidden="1">{#N/A,#N/A,FALSE,"Aging Summary";#N/A,#N/A,FALSE,"Ratio Analysis";#N/A,#N/A,FALSE,"Test 120 Day Accts";#N/A,#N/A,FALSE,"Tickmarks"}</definedName>
    <definedName name="______kim6" localSheetId="4" hidden="1">{#N/A,#N/A,FALSE,"Aging Summary";#N/A,#N/A,FALSE,"Ratio Analysis";#N/A,#N/A,FALSE,"Test 120 Day Accts";#N/A,#N/A,FALSE,"Tickmarks"}</definedName>
    <definedName name="______kim6" hidden="1">{#N/A,#N/A,FALSE,"Aging Summary";#N/A,#N/A,FALSE,"Ratio Analysis";#N/A,#N/A,FALSE,"Test 120 Day Accts";#N/A,#N/A,FALSE,"Tickmarks"}</definedName>
    <definedName name="______x2" localSheetId="4" hidden="1">{"'Sheet1'!$A$1:$I$89"}</definedName>
    <definedName name="______x2" hidden="1">{"'Sheet1'!$A$1:$I$89"}</definedName>
    <definedName name="______x88888" localSheetId="4" hidden="1">{"'Sheet1'!$A$1:$I$89"}</definedName>
    <definedName name="______x88888" hidden="1">{"'Sheet1'!$A$1:$I$89"}</definedName>
    <definedName name="_____fsd44" localSheetId="3" hidden="1">{#N/A,#N/A,FALSE,"Aging Summary";#N/A,#N/A,FALSE,"Ratio Analysis";#N/A,#N/A,FALSE,"Test 120 Day Accts";#N/A,#N/A,FALSE,"Tickmarks"}</definedName>
    <definedName name="_____fsd44" localSheetId="4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_kim1" localSheetId="4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6" localSheetId="4" hidden="1">{#N/A,#N/A,FALSE,"Aging Summary";#N/A,#N/A,FALSE,"Ratio Analysis";#N/A,#N/A,FALSE,"Test 120 Day Accts";#N/A,#N/A,FALSE,"Tickmarks"}</definedName>
    <definedName name="_____kim6" hidden="1">{#N/A,#N/A,FALSE,"Aging Summary";#N/A,#N/A,FALSE,"Ratio Analysis";#N/A,#N/A,FALSE,"Test 120 Day Accts";#N/A,#N/A,FALSE,"Tickmarks"}</definedName>
    <definedName name="_____x2" localSheetId="4" hidden="1">{"'Sheet1'!$A$1:$I$89"}</definedName>
    <definedName name="_____x2" hidden="1">{"'Sheet1'!$A$1:$I$89"}</definedName>
    <definedName name="_____x88888" localSheetId="4" hidden="1">{"'Sheet1'!$A$1:$I$89"}</definedName>
    <definedName name="_____x88888" hidden="1">{"'Sheet1'!$A$1:$I$89"}</definedName>
    <definedName name="____fsd44" localSheetId="3" hidden="1">{#N/A,#N/A,FALSE,"Aging Summary";#N/A,#N/A,FALSE,"Ratio Analysis";#N/A,#N/A,FALSE,"Test 120 Day Accts";#N/A,#N/A,FALSE,"Tickmarks"}</definedName>
    <definedName name="____fsd44" localSheetId="4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_kim1" localSheetId="4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6" localSheetId="4" hidden="1">{#N/A,#N/A,FALSE,"Aging Summary";#N/A,#N/A,FALSE,"Ratio Analysis";#N/A,#N/A,FALSE,"Test 120 Day Accts";#N/A,#N/A,FALSE,"Tickmarks"}</definedName>
    <definedName name="____kim6" hidden="1">{#N/A,#N/A,FALSE,"Aging Summary";#N/A,#N/A,FALSE,"Ratio Analysis";#N/A,#N/A,FALSE,"Test 120 Day Accts";#N/A,#N/A,FALSE,"Tickmarks"}</definedName>
    <definedName name="____x2" localSheetId="4" hidden="1">{"'Sheet1'!$A$1:$I$89"}</definedName>
    <definedName name="____x2" hidden="1">{"'Sheet1'!$A$1:$I$89"}</definedName>
    <definedName name="____x88888" localSheetId="4" hidden="1">{"'Sheet1'!$A$1:$I$89"}</definedName>
    <definedName name="____x88888" hidden="1">{"'Sheet1'!$A$1:$I$89"}</definedName>
    <definedName name="___fsd44" localSheetId="3" hidden="1">{#N/A,#N/A,FALSE,"Aging Summary";#N/A,#N/A,FALSE,"Ratio Analysis";#N/A,#N/A,FALSE,"Test 120 Day Accts";#N/A,#N/A,FALSE,"Tickmarks"}</definedName>
    <definedName name="___fsd44" localSheetId="4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_kim1" localSheetId="4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6" localSheetId="4" hidden="1">{#N/A,#N/A,FALSE,"Aging Summary";#N/A,#N/A,FALSE,"Ratio Analysis";#N/A,#N/A,FALSE,"Test 120 Day Accts";#N/A,#N/A,FALSE,"Tickmarks"}</definedName>
    <definedName name="___kim6" hidden="1">{#N/A,#N/A,FALSE,"Aging Summary";#N/A,#N/A,FALSE,"Ratio Analysis";#N/A,#N/A,FALSE,"Test 120 Day Accts";#N/A,#N/A,FALSE,"Tickmarks"}</definedName>
    <definedName name="___thinkcellREMAAAAAAAAEAAAARM3YEr2Vska_PC_IFuLITA" hidden="1">#REF!</definedName>
    <definedName name="___x2" localSheetId="4" hidden="1">{"'Sheet1'!$A$1:$I$89"}</definedName>
    <definedName name="___x2" hidden="1">{"'Sheet1'!$A$1:$I$89"}</definedName>
    <definedName name="___x88888" localSheetId="4" hidden="1">{"'Sheet1'!$A$1:$I$89"}</definedName>
    <definedName name="___x88888" hidden="1">{"'Sheet1'!$A$1:$I$89"}</definedName>
    <definedName name="__123Graph_A" localSheetId="0" hidden="1">#REF!</definedName>
    <definedName name="__123Graph_A" localSheetId="9" hidden="1">#REF!</definedName>
    <definedName name="__123Graph_A" localSheetId="3" hidden="1">#REF!</definedName>
    <definedName name="__123Graph_A" localSheetId="2" hidden="1">#REF!</definedName>
    <definedName name="__123Graph_A" hidden="1">#REF!</definedName>
    <definedName name="__123Graph_AScreenCrv" hidden="1">#REF!</definedName>
    <definedName name="__123Graph_B" localSheetId="0" hidden="1">#REF!</definedName>
    <definedName name="__123Graph_B" localSheetId="9" hidden="1">#REF!</definedName>
    <definedName name="__123Graph_B" localSheetId="3" hidden="1">#REF!</definedName>
    <definedName name="__123Graph_B" localSheetId="2" hidden="1">#REF!</definedName>
    <definedName name="__123Graph_B" hidden="1">#REF!</definedName>
    <definedName name="__123Graph_BScreenCrv" hidden="1">#REF!</definedName>
    <definedName name="__123Graph_C" localSheetId="0" hidden="1">#REF!</definedName>
    <definedName name="__123Graph_C" localSheetId="9" hidden="1">#REF!</definedName>
    <definedName name="__123Graph_C" localSheetId="3" hidden="1">#REF!</definedName>
    <definedName name="__123Graph_C" localSheetId="2" hidden="1">#REF!</definedName>
    <definedName name="__123Graph_C" hidden="1">#REF!</definedName>
    <definedName name="__123Graph_CScreenCrv" hidden="1">#REF!</definedName>
    <definedName name="__123Graph_D" localSheetId="0" hidden="1">#REF!</definedName>
    <definedName name="__123Graph_D" localSheetId="9" hidden="1">#REF!</definedName>
    <definedName name="__123Graph_D" localSheetId="3" hidden="1">#REF!</definedName>
    <definedName name="__123Graph_D" localSheetId="2" hidden="1">#REF!</definedName>
    <definedName name="__123Graph_D" hidden="1">#REF!</definedName>
    <definedName name="__123Graph_E" localSheetId="0" hidden="1">#REF!</definedName>
    <definedName name="__123Graph_E" localSheetId="9" hidden="1">#REF!</definedName>
    <definedName name="__123Graph_E" localSheetId="3" hidden="1">#REF!</definedName>
    <definedName name="__123Graph_E" localSheetId="2" hidden="1">#REF!</definedName>
    <definedName name="__123Graph_E" hidden="1">#REF!</definedName>
    <definedName name="__123Graph_F" localSheetId="0" hidden="1">#REF!</definedName>
    <definedName name="__123Graph_F" localSheetId="9" hidden="1">#REF!</definedName>
    <definedName name="__123Graph_F" localSheetId="3" hidden="1">#REF!</definedName>
    <definedName name="__123Graph_F" localSheetId="2" hidden="1">#REF!</definedName>
    <definedName name="__123Graph_F" localSheetId="4" hidden="1">#REF!</definedName>
    <definedName name="__123Graph_F" hidden="1">#REF!</definedName>
    <definedName name="__123Graph_X" localSheetId="0" hidden="1">#REF!</definedName>
    <definedName name="__123Graph_X" localSheetId="9" hidden="1">#REF!</definedName>
    <definedName name="__123Graph_X" localSheetId="3" hidden="1">#REF!</definedName>
    <definedName name="__123Graph_X" localSheetId="2" hidden="1">#REF!</definedName>
    <definedName name="__123Graph_X" hidden="1">#REF!</definedName>
    <definedName name="__cp3" localSheetId="4" hidden="1">{#N/A,#N/A,FALSE,"ALLOC"}</definedName>
    <definedName name="__cp3" hidden="1">{#N/A,#N/A,FALSE,"ALLOC"}</definedName>
    <definedName name="__FDS_HYPERLINK_TOGGLE_STATE__" hidden="1">"ON"</definedName>
    <definedName name="__fsd44" localSheetId="3" hidden="1">{#N/A,#N/A,FALSE,"Aging Summary";#N/A,#N/A,FALSE,"Ratio Analysis";#N/A,#N/A,FALSE,"Test 120 Day Accts";#N/A,#N/A,FALSE,"Tickmarks"}</definedName>
    <definedName name="__fsd44" localSheetId="4" hidden="1">{#N/A,#N/A,FALSE,"Aging Summary";#N/A,#N/A,FALSE,"Ratio Analysis";#N/A,#N/A,FALSE,"Test 120 Day Accts";#N/A,#N/A,FALSE,"Tickmarks"}</definedName>
    <definedName name="__fsd44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im1" localSheetId="4" hidden="1">{#N/A,#N/A,FALSE,"Aging Summary";#N/A,#N/A,FALSE,"Ratio Analysis";#N/A,#N/A,FALSE,"Test 120 Day Accts";#N/A,#N/A,FALSE,"Tickmarks"}</definedName>
    <definedName name="__kim1" hidden="1">{#N/A,#N/A,FALSE,"Aging Summary";#N/A,#N/A,FALSE,"Ratio Analysis";#N/A,#N/A,FALSE,"Test 120 Day Accts";#N/A,#N/A,FALSE,"Tickmarks"}</definedName>
    <definedName name="__kim6" localSheetId="4" hidden="1">{#N/A,#N/A,FALSE,"Aging Summary";#N/A,#N/A,FALSE,"Ratio Analysis";#N/A,#N/A,FALSE,"Test 120 Day Accts";#N/A,#N/A,FALSE,"Tickmarks"}</definedName>
    <definedName name="__kim6" hidden="1">{#N/A,#N/A,FALSE,"Aging Summary";#N/A,#N/A,FALSE,"Ratio Analysis";#N/A,#N/A,FALSE,"Test 120 Day Accts";#N/A,#N/A,FALSE,"Tickmarks"}</definedName>
    <definedName name="__x2" localSheetId="4" hidden="1">{"'Sheet1'!$A$1:$I$89"}</definedName>
    <definedName name="__x2" hidden="1">{"'Sheet1'!$A$1:$I$89"}</definedName>
    <definedName name="__x88888" localSheetId="4" hidden="1">{"'Sheet1'!$A$1:$I$89"}</definedName>
    <definedName name="__x88888" hidden="1">{"'Sheet1'!$A$1:$I$89"}</definedName>
    <definedName name="_1__123Graph_ACHART_4" hidden="1">#REF!</definedName>
    <definedName name="_11__123Graph_LBL_BCHART_1" hidden="1">#REF!</definedName>
    <definedName name="_12__123Graph_BCHART_4" hidden="1">#REF!</definedName>
    <definedName name="_12__123Graph_LBL_CCHART_1" hidden="1">#REF!</definedName>
    <definedName name="_123Graph_D" hidden="1">#REF!</definedName>
    <definedName name="_123Graph_F1" localSheetId="0" hidden="1">#REF!</definedName>
    <definedName name="_123Graph_F1" localSheetId="9" hidden="1">#REF!</definedName>
    <definedName name="_123Graph_F1" localSheetId="3" hidden="1">#REF!</definedName>
    <definedName name="_123Graph_F1" localSheetId="2" hidden="1">#REF!</definedName>
    <definedName name="_123Graph_F1" hidden="1">#REF!</definedName>
    <definedName name="_13__123Graph_XCHART_1" hidden="1">#REF!</definedName>
    <definedName name="_16__123Graph_CCHART_4" hidden="1">#REF!</definedName>
    <definedName name="_2__123Graph_AChart_1A" hidden="1">#REF!</definedName>
    <definedName name="_2__123Graph_BCHART_1" hidden="1">#REF!</definedName>
    <definedName name="_2__123Graph_BCHART_4" hidden="1">#REF!</definedName>
    <definedName name="_3__123Graph_AChart_2A" hidden="1">#REF!</definedName>
    <definedName name="_3__123Graph_BCHART_1" hidden="1">#REF!</definedName>
    <definedName name="_3__123Graph_CCHART_1" hidden="1">#REF!</definedName>
    <definedName name="_3__123Graph_CCHART_4" hidden="1">#REF!</definedName>
    <definedName name="_4__123Graph_BCHART_1" hidden="1">#REF!</definedName>
    <definedName name="_4__123Graph_CCHART_1" hidden="1">#REF!</definedName>
    <definedName name="_4__123Graph_XChart_1A" hidden="1">#REF!</definedName>
    <definedName name="_5__123Graph_CCHART_1" hidden="1">#REF!</definedName>
    <definedName name="_5__123Graph_LBL_BCHART_1" hidden="1">#REF!</definedName>
    <definedName name="_5__123Graph_XChart_2A" hidden="1">#REF!</definedName>
    <definedName name="_6__123Graph_LBL_BCHART_1" hidden="1">#REF!</definedName>
    <definedName name="_6__123Graph_LBL_CCHART_1" hidden="1">#REF!</definedName>
    <definedName name="_7__123Graph_BCHART_1" hidden="1">#REF!</definedName>
    <definedName name="_7__123Graph_LBL_BCHART_1" hidden="1">#REF!</definedName>
    <definedName name="_7__123Graph_LBL_CCHART_1" hidden="1">#REF!</definedName>
    <definedName name="_7__123Graph_XCHART_1" hidden="1">#REF!</definedName>
    <definedName name="_8__123Graph_ACHART_4" hidden="1">#REF!</definedName>
    <definedName name="_8__123Graph_CCHART_1" hidden="1">#REF!</definedName>
    <definedName name="_8__123Graph_LBL_CCHART_1" hidden="1">#REF!</definedName>
    <definedName name="_8__123Graph_XCHART_1" hidden="1">#REF!</definedName>
    <definedName name="_9__123Graph_XCHART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Dist_Bin" hidden="1">#REF!</definedName>
    <definedName name="_Dist_Values" hidden="1">#REF!</definedName>
    <definedName name="_Fill" localSheetId="0" hidden="1">#REF!</definedName>
    <definedName name="_Fill" localSheetId="9" hidden="1">#REF!</definedName>
    <definedName name="_Fill" localSheetId="3" hidden="1">#REF!</definedName>
    <definedName name="_Fill" localSheetId="2" hidden="1">#REF!</definedName>
    <definedName name="_Fill" hidden="1">#REF!</definedName>
    <definedName name="_fsd44" localSheetId="3" hidden="1">{#N/A,#N/A,FALSE,"Aging Summary";#N/A,#N/A,FALSE,"Ratio Analysis";#N/A,#N/A,FALSE,"Test 120 Day Accts";#N/A,#N/A,FALSE,"Tickmarks"}</definedName>
    <definedName name="_fsd44" localSheetId="4" hidden="1">{#N/A,#N/A,FALSE,"Aging Summary";#N/A,#N/A,FALSE,"Ratio Analysis";#N/A,#N/A,FALSE,"Test 120 Day Accts";#N/A,#N/A,FALSE,"Tickmarks"}</definedName>
    <definedName name="_fsd44" hidden="1">{#N/A,#N/A,FALSE,"Aging Summary";#N/A,#N/A,FALSE,"Ratio Analysis";#N/A,#N/A,FALSE,"Test 120 Day Accts";#N/A,#N/A,FALSE,"Tickmarks"}</definedName>
    <definedName name="_Key1" localSheetId="0" hidden="1">#REF!</definedName>
    <definedName name="_Key1" localSheetId="9" hidden="1">#REF!</definedName>
    <definedName name="_Key1" localSheetId="3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9" hidden="1">#REF!</definedName>
    <definedName name="_Key2" localSheetId="3" hidden="1">#REF!</definedName>
    <definedName name="_Key2" localSheetId="2" hidden="1">#REF!</definedName>
    <definedName name="_Key2" hidden="1">#REF!</definedName>
    <definedName name="_kim1" localSheetId="4" hidden="1">{#N/A,#N/A,FALSE,"Aging Summary";#N/A,#N/A,FALSE,"Ratio Analysis";#N/A,#N/A,FALSE,"Test 120 Day Accts";#N/A,#N/A,FALSE,"Tickmarks"}</definedName>
    <definedName name="_kim1" hidden="1">{#N/A,#N/A,FALSE,"Aging Summary";#N/A,#N/A,FALSE,"Ratio Analysis";#N/A,#N/A,FALSE,"Test 120 Day Accts";#N/A,#N/A,FALSE,"Tickmarks"}</definedName>
    <definedName name="_kim6" localSheetId="4" hidden="1">{#N/A,#N/A,FALSE,"Aging Summary";#N/A,#N/A,FALSE,"Ratio Analysis";#N/A,#N/A,FALSE,"Test 120 Day Accts";#N/A,#N/A,FALSE,"Tickmarks"}</definedName>
    <definedName name="_kim6" hidden="1">{#N/A,#N/A,FALSE,"Aging Summary";#N/A,#N/A,FALSE,"Ratio Analysis";#N/A,#N/A,FALSE,"Test 120 Day Accts";#N/A,#N/A,FALSE,"Tickmarks"}</definedName>
    <definedName name="_MatMult_A" hidden="1">#REF!</definedName>
    <definedName name="_MatMult_A1" hidden="1">#REF!</definedName>
    <definedName name="_Order1" hidden="1">0</definedName>
    <definedName name="_Order2" hidden="1">0</definedName>
    <definedName name="_Parse_In" hidden="1">#REF!</definedName>
    <definedName name="_Parse_Out" hidden="1">#REF!</definedName>
    <definedName name="_Regression_Int" hidden="1">1</definedName>
    <definedName name="_Sort" localSheetId="0" hidden="1">#REF!</definedName>
    <definedName name="_Sort" localSheetId="9" hidden="1">#REF!</definedName>
    <definedName name="_Sort" localSheetId="3" hidden="1">#REF!</definedName>
    <definedName name="_Sort" localSheetId="2" hidden="1">#REF!</definedName>
    <definedName name="_Sort" hidden="1">#REF!</definedName>
    <definedName name="_Sort1" localSheetId="0" hidden="1">#REF!</definedName>
    <definedName name="_Sort1" localSheetId="9" hidden="1">#REF!</definedName>
    <definedName name="_Sort1" localSheetId="3" hidden="1">#REF!</definedName>
    <definedName name="_Sort1" localSheetId="2" hidden="1">#REF!</definedName>
    <definedName name="_Sort1" hidden="1">#REF!</definedName>
    <definedName name="_Table1_In1" localSheetId="0" hidden="1">#REF!</definedName>
    <definedName name="_Table1_In1" localSheetId="9" hidden="1">#REF!</definedName>
    <definedName name="_Table1_In1" localSheetId="3" hidden="1">#REF!</definedName>
    <definedName name="_Table1_In1" localSheetId="2" hidden="1">#REF!</definedName>
    <definedName name="_Table1_In1" hidden="1">#REF!</definedName>
    <definedName name="_Table1_Out" localSheetId="0" hidden="1">#REF!</definedName>
    <definedName name="_Table1_Out" localSheetId="9" hidden="1">#REF!</definedName>
    <definedName name="_Table1_Out" localSheetId="3" hidden="1">#REF!</definedName>
    <definedName name="_Table1_Out" localSheetId="2" hidden="1">#REF!</definedName>
    <definedName name="_Table1_Out" hidden="1">#REF!</definedName>
    <definedName name="_Table2_In1" localSheetId="0" hidden="1">#REF!</definedName>
    <definedName name="_Table2_In1" localSheetId="9" hidden="1">#REF!</definedName>
    <definedName name="_Table2_In1" localSheetId="3" hidden="1">#REF!</definedName>
    <definedName name="_Table2_In1" localSheetId="2" hidden="1">#REF!</definedName>
    <definedName name="_Table2_In1" hidden="1">#REF!</definedName>
    <definedName name="_Table2_In2" hidden="1">#REF!</definedName>
    <definedName name="_Table2_Out" localSheetId="0" hidden="1">#REF!</definedName>
    <definedName name="_Table2_Out" localSheetId="9" hidden="1">#REF!</definedName>
    <definedName name="_Table2_Out" localSheetId="3" hidden="1">#REF!</definedName>
    <definedName name="_Table2_Out" localSheetId="2" hidden="1">#REF!</definedName>
    <definedName name="_Table2_Out" hidden="1">#REF!</definedName>
    <definedName name="_Table3_In2" hidden="1">#REF!</definedName>
    <definedName name="_x2" localSheetId="4" hidden="1">{"'Sheet1'!$A$1:$I$89"}</definedName>
    <definedName name="_x2" hidden="1">{"'Sheet1'!$A$1:$I$89"}</definedName>
    <definedName name="_x88888" localSheetId="4" hidden="1">{"'Sheet1'!$A$1:$I$89"}</definedName>
    <definedName name="_x88888" hidden="1">{"'Sheet1'!$A$1:$I$89"}</definedName>
    <definedName name="aa" hidden="1">#REF!</definedName>
    <definedName name="AAA_DOCTOPS" hidden="1">"AAA_SET"</definedName>
    <definedName name="AAA_duser" hidden="1">"OFF"</definedName>
    <definedName name="aaaaa" localSheetId="4" hidden="1">{#N/A,#N/A,FALSE,"EXPENSE"}</definedName>
    <definedName name="aaaaa" hidden="1">{#N/A,#N/A,FALSE,"EXPENSE"}</definedName>
    <definedName name="aaaaaaaaaaaaaaaaaaaaa" localSheetId="4" hidden="1">{#N/A,#N/A,FALSE,"EXPENSE"}</definedName>
    <definedName name="aaaaaaaaaaaaaaaaaaaaa" hidden="1">{#N/A,#N/A,FALSE,"EXPENSE"}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"C:\DATA\Kevin\Kevin's Model.mdb"</definedName>
    <definedName name="ACwvu.print2." hidden="1">#REF!</definedName>
    <definedName name="ACwvu.print3." hidden="1">#REF!</definedName>
    <definedName name="adfadfadfadf" localSheetId="4" hidden="1">{#N/A,#N/A,FALSE,"EXPENSE"}</definedName>
    <definedName name="adfadfadfadf" hidden="1">{#N/A,#N/A,FALSE,"EXPENSE"}</definedName>
    <definedName name="aertajyiukfjhdh" localSheetId="4" hidden="1">{#N/A,#N/A,FALSE,"ALLOC"}</definedName>
    <definedName name="aertajyiukfjhdh" hidden="1">{#N/A,#N/A,FALSE,"ALLOC"}</definedName>
    <definedName name="aerter" localSheetId="4" hidden="1">{"'Commentary'!$D$24:$H$33"}</definedName>
    <definedName name="aerter" hidden="1">{"'Commentary'!$D$24:$H$33"}</definedName>
    <definedName name="aewrawerasdfsdaf" localSheetId="4" hidden="1">{#N/A,#N/A,FALSE,"EXPENSE"}</definedName>
    <definedName name="aewrawerasdfsdaf" hidden="1">{#N/A,#N/A,FALSE,"EXPENSE"}</definedName>
    <definedName name="afdasdfaertgrthngbvc" localSheetId="4" hidden="1">{#N/A,#N/A,FALSE,"EXPENSE"}</definedName>
    <definedName name="afdasdfaertgrthngbvc" hidden="1">{#N/A,#N/A,FALSE,"EXPENSE"}</definedName>
    <definedName name="AFUDC" localSheetId="4" hidden="1">#REF!</definedName>
    <definedName name="afwerwerewf" localSheetId="4" hidden="1">{#N/A,#N/A,FALSE,"EXPENSE"}</definedName>
    <definedName name="afwerwerewf" hidden="1">{#N/A,#N/A,FALSE,"EXPENSE"}</definedName>
    <definedName name="anscount" hidden="1">1</definedName>
    <definedName name="as" localSheetId="3" hidden="1">{#N/A,#N/A,FALSE,"Aging Summary";#N/A,#N/A,FALSE,"Ratio Analysis";#N/A,#N/A,FALSE,"Test 120 Day Accts";#N/A,#N/A,FALSE,"Tickmarks"}</definedName>
    <definedName name="as" localSheetId="4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localSheetId="4" hidden="1">{"balsheet",#N/A,FALSE,"A"}</definedName>
    <definedName name="asd" hidden="1">{"balsheet",#N/A,FALSE,"A"}</definedName>
    <definedName name="asdf" hidden="1">#REF!</definedName>
    <definedName name="asdfasfasdfasdfsdfsdf" localSheetId="4" hidden="1">{#N/A,#N/A,FALSE,"EXPENSE"}</definedName>
    <definedName name="asdfasfasdfasdfsdfsdf" hidden="1">{#N/A,#N/A,FALSE,"EXPENSE"}</definedName>
    <definedName name="awerwaerwerfw" localSheetId="4" hidden="1">{#N/A,#N/A,FALSE,"ALLOC"}</definedName>
    <definedName name="awerwaerwerfw" hidden="1">{#N/A,#N/A,FALSE,"ALLOC"}</definedName>
    <definedName name="bfhbfvdzvcxzv" localSheetId="4" hidden="1">{#N/A,#N/A,FALSE,"EXPENSE"}</definedName>
    <definedName name="bfhbfvdzvcxzv" hidden="1">{#N/A,#N/A,FALSE,"EXPENSE"}</definedName>
    <definedName name="BG_Del" hidden="1">15</definedName>
    <definedName name="BG_Ins" hidden="1">4</definedName>
    <definedName name="BG_Mod" hidden="1">6</definedName>
    <definedName name="bgfdghsszsdfzsdf" localSheetId="4" hidden="1">{#N/A,#N/A,FALSE,"EXPENSE"}</definedName>
    <definedName name="bgfdghsszsdfzsdf" hidden="1">{#N/A,#N/A,FALSE,"EXPENSE"}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PH16" hidden="1">#REF!</definedName>
    <definedName name="BLPH17" hidden="1">#REF!</definedName>
    <definedName name="BLPH18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NE_MESSAGES_HIDDEN" localSheetId="0" hidden="1">#REF!</definedName>
    <definedName name="BNE_MESSAGES_HIDDEN" localSheetId="9" hidden="1">#REF!</definedName>
    <definedName name="BNE_MESSAGES_HIDDEN" localSheetId="3" hidden="1">#REF!</definedName>
    <definedName name="BNE_MESSAGES_HIDDEN" localSheetId="2" hidden="1">#REF!</definedName>
    <definedName name="BNE_MESSAGES_HIDDEN" hidden="1">#REF!</definedName>
    <definedName name="bob" localSheetId="4" hidden="1">{#N/A,#N/A,FALSE,"EXPENSE"}</definedName>
    <definedName name="bob" hidden="1">{#N/A,#N/A,FALSE,"EXPENSE"}</definedName>
    <definedName name="bv" localSheetId="3" hidden="1">{#N/A,#N/A,FALSE,"Aging Summary";#N/A,#N/A,FALSE,"Ratio Analysis";#N/A,#N/A,FALSE,"Test 120 Day Accts";#N/A,#N/A,FALSE,"Tickmarks"}</definedName>
    <definedName name="bv" localSheetId="4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cb_sChart41E9A35_opts" hidden="1">"1, 9, 1, False, 2, False, False, , 0, False, True, 1, 1"</definedName>
    <definedName name="CIQWBGuid" hidden="1">"022317c7-dbd3-41a3-9caf-35748facbbc2"</definedName>
    <definedName name="Combined" localSheetId="4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bined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p" hidden="1">#REF!</definedName>
    <definedName name="CompanyName1" hidden="1">#REF!</definedName>
    <definedName name="CompanyName2" hidden="1">#REF!</definedName>
    <definedName name="CompanyName3" hidden="1">#REF!</definedName>
    <definedName name="CompRange1" localSheetId="4" hidden="1">OFFSET(CompRange1Main,9,0,COUNTA(CompRange1Main)-COUNTA(#REF!),1)</definedName>
    <definedName name="CompRange1" hidden="1">OFFSET(CompRange1Main,9,0,COUNTA(CompRange1Main)-COUNTA(#REF!),1)</definedName>
    <definedName name="CompRange1Main" hidden="1">#REF!</definedName>
    <definedName name="CompRange2" localSheetId="4" hidden="1">OFFSET(CompRange2Main,9,0,COUNTA(CompRange2Main)-COUNTA(#REF!),1)</definedName>
    <definedName name="CompRange2" hidden="1">OFFSET(CompRange2Main,9,0,COUNTA(CompRange2Main)-COUNTA(#REF!),1)</definedName>
    <definedName name="CompRange2Main" hidden="1">#REF!</definedName>
    <definedName name="CompRange3" localSheetId="4" hidden="1">OFFSET(CompRange3Main,9,0,COUNTA(CompRange3Main)-COUNTA(#REF!),1)</definedName>
    <definedName name="CompRange3" hidden="1">OFFSET(CompRange3Main,9,0,COUNTA(CompRange3Main)-COUNTA(#REF!),1)</definedName>
    <definedName name="CompRange3Main" hidden="1">#REF!</definedName>
    <definedName name="cprange3" localSheetId="4" hidden="1">{#N/A,#N/A,FALSE,"ALLOC"}</definedName>
    <definedName name="cprange3" hidden="1">{#N/A,#N/A,FALSE,"ALLOC"}</definedName>
    <definedName name="cprrange2" localSheetId="4" hidden="1">{#N/A,#N/A,FALSE,"ALLOC"}</definedName>
    <definedName name="cprrange2" hidden="1">{#N/A,#N/A,FALSE,"ALLOC"}</definedName>
    <definedName name="cvzdfzsdfdsfsf" localSheetId="4" hidden="1">{#N/A,#N/A,FALSE,"EXPENSE"}</definedName>
    <definedName name="cvzdfzsdfdsfsf" hidden="1">{#N/A,#N/A,FALSE,"EXPENSE"}</definedName>
    <definedName name="Cwvu.GREY_ALL." hidden="1">#REF!</definedName>
    <definedName name="DateRangeComp" localSheetId="4" hidden="1">OFFSET(DateRangeCompMain,9,0,COUNTA(DateRangeCompMain)-COUNTA(#REF!),1)</definedName>
    <definedName name="DateRangeComp" hidden="1">OFFSET(DateRangeCompMain,9,0,COUNTA(DateRangeCompMain)-COUNTA(#REF!),1)</definedName>
    <definedName name="DateRangeCompMain" hidden="1">#REF!</definedName>
    <definedName name="DateRangePrice" localSheetId="4" hidden="1">OFFSET([0]!DateRangePriceMain,5,0,COUNTA([0]!DateRangePriceMain)-COUNTA(#REF!),1)</definedName>
    <definedName name="DateRangePrice" hidden="1">OFFSET([0]!DateRangePriceMain,5,0,COUNTA([0]!DateRangePriceMain)-COUNTA(#REF!),1)</definedName>
    <definedName name="DateRangePriceMain" hidden="1">#REF!</definedName>
    <definedName name="ddddd" localSheetId="3" hidden="1">{#N/A,#N/A,FALSE,"Met"}</definedName>
    <definedName name="ddddd" hidden="1">{#N/A,#N/A,FALSE,"Met"}</definedName>
    <definedName name="df" localSheetId="3" hidden="1">{#N/A,#N/A,FALSE,"Aging Summary";#N/A,#N/A,FALSE,"Ratio Analysis";#N/A,#N/A,FALSE,"Test 120 Day Accts";#N/A,#N/A,FALSE,"Tickmarks"}</definedName>
    <definedName name="df" localSheetId="4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adsfadfadfewfr" localSheetId="4" hidden="1">{#N/A,#N/A,FALSE,"EXPENSE"}</definedName>
    <definedName name="dfadsfadfadfewfr" hidden="1">{#N/A,#N/A,FALSE,"EXPENSE"}</definedName>
    <definedName name="dfadsfasdfdsf" localSheetId="4" hidden="1">{#N/A,#N/A,FALSE,"EXPENSE"}</definedName>
    <definedName name="dfadsfasdfdsf" hidden="1">{#N/A,#N/A,FALSE,"EXPENSE"}</definedName>
    <definedName name="dfadsfdsafdf" localSheetId="4" hidden="1">{#N/A,#N/A,FALSE,"ALLOC"}</definedName>
    <definedName name="dfadsfdsafdf" hidden="1">{#N/A,#N/A,FALSE,"ALLOC"}</definedName>
    <definedName name="dfasdfasdf" localSheetId="4" hidden="1">{#N/A,#N/A,FALSE,"ALLOC"}</definedName>
    <definedName name="dfasdfasdf" hidden="1">{#N/A,#N/A,FALSE,"ALLOC"}</definedName>
    <definedName name="dfasdfasdfdsaf" localSheetId="4" hidden="1">{#N/A,#N/A,FALSE,"ALLOC"}</definedName>
    <definedName name="dfasdfasdfdsaf" hidden="1">{#N/A,#N/A,FALSE,"ALLOC"}</definedName>
    <definedName name="dfasfasfdfadsf" localSheetId="4" hidden="1">{#N/A,#N/A,FALSE,"EXPENSE"}</definedName>
    <definedName name="dfasfasfdfadsf" hidden="1">{#N/A,#N/A,FALSE,"EXPENSE"}</definedName>
    <definedName name="dfdfdsfadsf" localSheetId="4" hidden="1">{#N/A,#N/A,FALSE,"EXPENSE"}</definedName>
    <definedName name="dfdfdsfadsf" hidden="1">{#N/A,#N/A,FALSE,"EXPENSE"}</definedName>
    <definedName name="dfdsfsdfdfdsf" localSheetId="4" hidden="1">{#N/A,#N/A,FALSE,"EXPENSE"}</definedName>
    <definedName name="dfdsfsdfdfdsf" hidden="1">{#N/A,#N/A,FALSE,"EXPENSE"}</definedName>
    <definedName name="dfsadfdsfdsf" localSheetId="4" hidden="1">{#N/A,#N/A,FALSE,"ALLOC"}</definedName>
    <definedName name="dfsadfdsfdsf" hidden="1">{#N/A,#N/A,FALSE,"ALLOC"}</definedName>
    <definedName name="dfsdfdsfdsfds" localSheetId="4" hidden="1">{#N/A,#N/A,FALSE,"EXPENSE"}</definedName>
    <definedName name="dfsdfdsfdsfds" hidden="1">{#N/A,#N/A,FALSE,"EXPENSE"}</definedName>
    <definedName name="dgdgdfgdg" localSheetId="4" hidden="1">{#N/A,#N/A,FALSE,"EXPENSE"}</definedName>
    <definedName name="dgdgdfgdg" hidden="1">{#N/A,#N/A,FALSE,"EXPENSE"}</definedName>
    <definedName name="dhdyyrtyr" localSheetId="4" hidden="1">{#N/A,#N/A,FALSE,"EXPENSE"}</definedName>
    <definedName name="dhdyyrtyr" hidden="1">{#N/A,#N/A,FALSE,"EXPENSE"}</definedName>
    <definedName name="dkdkdk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s" localSheetId="3" hidden="1">{#N/A,#N/A,FALSE,"Aging Summary";#N/A,#N/A,FALSE,"Ratio Analysis";#N/A,#N/A,FALSE,"Test 120 Day Accts";#N/A,#N/A,FALSE,"Tickmarks"}</definedName>
    <definedName name="ds" localSheetId="4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dsfasdfdasf" localSheetId="4" hidden="1">{#N/A,#N/A,FALSE,"EXPENSE"}</definedName>
    <definedName name="dsfasdfdasf" hidden="1">{#N/A,#N/A,FALSE,"EXPENSE"}</definedName>
    <definedName name="dsfasdfdsf" localSheetId="4" hidden="1">{#N/A,#N/A,FALSE,"EXPENSE"}</definedName>
    <definedName name="dsfasdfdsf" hidden="1">{#N/A,#N/A,FALSE,"EXPENSE"}</definedName>
    <definedName name="dsm" localSheetId="4" hidden="1">{#N/A,#N/A,FALSE,"Aging Summary";#N/A,#N/A,FALSE,"Ratio Analysis";#N/A,#N/A,FALSE,"Test 120 Day Accts";#N/A,#N/A,FALSE,"Tickmarks"}</definedName>
    <definedName name="dsm" hidden="1">{#N/A,#N/A,FALSE,"Aging Summary";#N/A,#N/A,FALSE,"Ratio Analysis";#N/A,#N/A,FALSE,"Test 120 Day Accts";#N/A,#N/A,FALSE,"Tickmarks"}</definedName>
    <definedName name="dtresyttyujyujtghgh" localSheetId="4" hidden="1">{#N/A,#N/A,FALSE,"EXPENSE"}</definedName>
    <definedName name="dtresyttyujyujtghgh" hidden="1">{#N/A,#N/A,FALSE,"EXPENSE"}</definedName>
    <definedName name="duh" localSheetId="4" hidden="1">{"edcredit",#N/A,FALSE,"edcredit"}</definedName>
    <definedName name="duh" hidden="1">{"edcredit",#N/A,FALSE,"edcredit"}</definedName>
    <definedName name="eatawerawerfe" localSheetId="4" hidden="1">{#N/A,#N/A,FALSE,"ALLOC"}</definedName>
    <definedName name="eatawerawerfe" hidden="1">{#N/A,#N/A,FALSE,"ALLOC"}</definedName>
    <definedName name="ej" localSheetId="4" hidden="1">{"Page 1",#N/A,FALSE,"Sheet1";"Page 2",#N/A,FALSE,"Sheet1"}</definedName>
    <definedName name="ej" hidden="1">{"Page 1",#N/A,FALSE,"Sheet1";"Page 2",#N/A,FALSE,"Sheet1"}</definedName>
    <definedName name="er" localSheetId="3" hidden="1">{#N/A,#N/A,FALSE,"Aging Summary";#N/A,#N/A,FALSE,"Ratio Analysis";#N/A,#N/A,FALSE,"Test 120 Day Accts";#N/A,#N/A,FALSE,"Tickmarks"}</definedName>
    <definedName name="er" localSheetId="4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ssbase12month" localSheetId="4" hidden="1">{"balsheet",#N/A,FALSE,"A"}</definedName>
    <definedName name="essbase12month" hidden="1">{"balsheet",#N/A,FALSE,"A"}</definedName>
    <definedName name="ew" localSheetId="3" hidden="1">{#N/A,#N/A,FALSE,"Aging Summary";#N/A,#N/A,FALSE,"Ratio Analysis";#N/A,#N/A,FALSE,"Test 120 Day Accts";#N/A,#N/A,FALSE,"Tickmarks"}</definedName>
    <definedName name="ew" localSheetId="4" hidden="1">{#N/A,#N/A,FALSE,"Aging Summary";#N/A,#N/A,FALSE,"Ratio Analysis";#N/A,#N/A,FALSE,"Test 120 Day Accts";#N/A,#N/A,FALSE,"Tickmarks"}</definedName>
    <definedName name="ew" hidden="1">{#N/A,#N/A,FALSE,"Aging Summary";#N/A,#N/A,FALSE,"Ratio Analysis";#N/A,#N/A,FALSE,"Test 120 Day Accts";#N/A,#N/A,FALSE,"Tickmarks"}</definedName>
    <definedName name="f" localSheetId="4" hidden="1">{"edcredit",#N/A,FALSE,"edcredit"}</definedName>
    <definedName name="f" hidden="1">{"edcredit",#N/A,FALSE,"edcredit"}</definedName>
    <definedName name="fadfasdfasdfadsf" localSheetId="4" hidden="1">{#N/A,#N/A,FALSE,"ALLOC"}</definedName>
    <definedName name="fadfasdfasdfadsf" hidden="1">{#N/A,#N/A,FALSE,"ALLOC"}</definedName>
    <definedName name="fadfasdfwaerwe" localSheetId="4" hidden="1">{#N/A,#N/A,FALSE,"ALLOC"}</definedName>
    <definedName name="fadfasdfwaerwe" hidden="1">{#N/A,#N/A,FALSE,"ALLOC"}</definedName>
    <definedName name="fadsfadsfadsf" localSheetId="4" hidden="1">{#N/A,#N/A,FALSE,"EXPENSE"}</definedName>
    <definedName name="fadsfadsfadsf" hidden="1">{#N/A,#N/A,FALSE,"EXPENSE"}</definedName>
    <definedName name="fadsfadsfdasf" localSheetId="4" hidden="1">{#N/A,#N/A,FALSE,"EXPENSE"}</definedName>
    <definedName name="fadsfadsfdasf" hidden="1">{#N/A,#N/A,FALSE,"EXPENSE"}</definedName>
    <definedName name="fadsfdsafdfd" localSheetId="4" hidden="1">{#N/A,#N/A,FALSE,"ALLOC"}</definedName>
    <definedName name="fadsfdsafdfd" hidden="1">{#N/A,#N/A,FALSE,"ALLOC"}</definedName>
    <definedName name="fasdfadsfdasf" localSheetId="4" hidden="1">{#N/A,#N/A,FALSE,"ALLOC"}</definedName>
    <definedName name="fasdfadsfdasf" hidden="1">{#N/A,#N/A,FALSE,"ALLOC"}</definedName>
    <definedName name="fasdfasdfadsf" localSheetId="4" hidden="1">{#N/A,#N/A,FALSE,"EXPENSE"}</definedName>
    <definedName name="fasdfasdfadsf" hidden="1">{#N/A,#N/A,FALSE,"EXPENSE"}</definedName>
    <definedName name="fasdfdfdf" localSheetId="4" hidden="1">{#N/A,#N/A,FALSE,"EXPENSE"}</definedName>
    <definedName name="fasdfdfdf" hidden="1">{#N/A,#N/A,FALSE,"EXPENSE"}</definedName>
    <definedName name="fasfdsfdsafads" localSheetId="4" hidden="1">{#N/A,#N/A,FALSE,"EXPENSE"}</definedName>
    <definedName name="fasfdsfdsafads" hidden="1">{#N/A,#N/A,FALSE,"EXPENSE"}</definedName>
    <definedName name="fcsdafasdfadsf" localSheetId="4" hidden="1">{#N/A,#N/A,FALSE,"EXPENSE"}</definedName>
    <definedName name="fcsdafasdfadsf" hidden="1">{#N/A,#N/A,FALSE,"EXPENSE"}</definedName>
    <definedName name="fd" localSheetId="3" hidden="1">{#N/A,#N/A,FALSE,"Aging Summary";#N/A,#N/A,FALSE,"Ratio Analysis";#N/A,#N/A,FALSE,"Test 120 Day Accts";#N/A,#N/A,FALSE,"Tickmarks"}</definedName>
    <definedName name="fd" localSheetId="4" hidden="1">{#N/A,#N/A,FALSE,"Aging Summary";#N/A,#N/A,FALSE,"Ratio Analysis";#N/A,#N/A,FALSE,"Test 120 Day Accts";#N/A,#N/A,FALSE,"Tickmarks"}</definedName>
    <definedName name="fd" hidden="1">{#N/A,#N/A,FALSE,"Aging Summary";#N/A,#N/A,FALSE,"Ratio Analysis";#N/A,#N/A,FALSE,"Test 120 Day Accts";#N/A,#N/A,FALSE,"Tickmarks"}</definedName>
    <definedName name="fdasfadfdaf" localSheetId="4" hidden="1">{#N/A,#N/A,FALSE,"EXPENSE"}</definedName>
    <definedName name="fdasfadfdaf" hidden="1">{#N/A,#N/A,FALSE,"EXPENSE"}</definedName>
    <definedName name="fdsfdsafdasfds" localSheetId="4" hidden="1">{#N/A,#N/A,FALSE,"EXPENSE"}</definedName>
    <definedName name="fdsfdsafdasfds" hidden="1">{#N/A,#N/A,FALSE,"EXPENSE"}</definedName>
    <definedName name="fdsfsadfsdafdsa" localSheetId="4" hidden="1">{#N/A,#N/A,FALSE,"EXPENSE"}</definedName>
    <definedName name="fdsfsadfsdafdsa" hidden="1">{#N/A,#N/A,FALSE,"EXPENSE"}</definedName>
    <definedName name="fdsfsdfdsfd" localSheetId="4" hidden="1">{#N/A,#N/A,FALSE,"EXPENSE"}</definedName>
    <definedName name="fdsfsdfdsfd" hidden="1">{#N/A,#N/A,FALSE,"EXPENSE"}</definedName>
    <definedName name="fewrfwerwqerwe" localSheetId="4" hidden="1">{#N/A,#N/A,FALSE,"EXPENSE"}</definedName>
    <definedName name="fewrfwerwqerwe" hidden="1">{#N/A,#N/A,FALSE,"EXPENSE"}</definedName>
    <definedName name="ffff" localSheetId="4" hidden="1">{#N/A,#N/A,FALSE,"ALLOC"}</definedName>
    <definedName name="ffff" hidden="1">{#N/A,#N/A,FALSE,"ALLOC"}</definedName>
    <definedName name="fgdfgdzfxczv" localSheetId="4" hidden="1">{#N/A,#N/A,FALSE,"EXPENSE"}</definedName>
    <definedName name="fgdfgdzfxczv" hidden="1">{#N/A,#N/A,FALSE,"EXPENSE"}</definedName>
    <definedName name="fgdfzdsfASFDAS" localSheetId="4" hidden="1">{#N/A,#N/A,FALSE,"EXPENSE"}</definedName>
    <definedName name="fgdfzdsfASFDAS" hidden="1">{#N/A,#N/A,FALSE,"EXPENSE"}</definedName>
    <definedName name="fgdgdfdvcx" localSheetId="4" hidden="1">{#N/A,#N/A,FALSE,"ALLOC"}</definedName>
    <definedName name="fgdgdfdvcx" hidden="1">{#N/A,#N/A,FALSE,"ALLOC"}</definedName>
    <definedName name="fgdsfasdfscc" localSheetId="4" hidden="1">{#N/A,#N/A,FALSE,"ALLOC"}</definedName>
    <definedName name="fgdsfasdfscc" hidden="1">{#N/A,#N/A,FALSE,"ALLOC"}</definedName>
    <definedName name="fgdsfdsfd" localSheetId="4" hidden="1">{#N/A,#N/A,FALSE,"EXPENSE"}</definedName>
    <definedName name="fgdsfdsfd" hidden="1">{#N/A,#N/A,FALSE,"EXPENSE"}</definedName>
    <definedName name="fhfgdgdg" localSheetId="4" hidden="1">{#N/A,#N/A,FALSE,"EXPENSE"}</definedName>
    <definedName name="fhfgdgdg" hidden="1">{#N/A,#N/A,FALSE,"EXPENSE"}</definedName>
    <definedName name="fhfhfhfg" localSheetId="4" hidden="1">{#N/A,#N/A,FALSE,"EXPENSE"}</definedName>
    <definedName name="fhfhfhfg" hidden="1">{#N/A,#N/A,FALSE,"EXPENSE"}</definedName>
    <definedName name="fhgfdgdzfcxvcx" localSheetId="4" hidden="1">{#N/A,#N/A,FALSE,"EXPENSE"}</definedName>
    <definedName name="fhgfdgdzfcxvcx" hidden="1">{#N/A,#N/A,FALSE,"EXPENSE"}</definedName>
    <definedName name="financ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reb" localSheetId="4" hidden="1">{#N/A,#N/A,FALSE,"EXPENSE"}</definedName>
    <definedName name="freb" hidden="1">{#N/A,#N/A,FALSE,"EXPENSE"}</definedName>
    <definedName name="frt" localSheetId="3" hidden="1">{#N/A,#N/A,FALSE,"Aging Summary";#N/A,#N/A,FALSE,"Ratio Analysis";#N/A,#N/A,FALSE,"Test 120 Day Accts";#N/A,#N/A,FALSE,"Tickmarks"}</definedName>
    <definedName name="frt" localSheetId="4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rwerwerwerfw" localSheetId="4" hidden="1">{#N/A,#N/A,FALSE,"EXPENSE"}</definedName>
    <definedName name="frwerwerwerfw" hidden="1">{#N/A,#N/A,FALSE,"EXPENSE"}</definedName>
    <definedName name="frwerwerwerwerfew" localSheetId="4" hidden="1">{#N/A,#N/A,FALSE,"EXPENSE"}</definedName>
    <definedName name="frwerwerwerwerfew" hidden="1">{#N/A,#N/A,FALSE,"EXPENSE"}</definedName>
    <definedName name="fsadfsdfadfdfwerf" localSheetId="4" hidden="1">{#N/A,#N/A,FALSE,"EXPENSE"}</definedName>
    <definedName name="fsadfsdfadfdfwerf" hidden="1">{#N/A,#N/A,FALSE,"EXPENSE"}</definedName>
    <definedName name="fsafwaerwer" localSheetId="4" hidden="1">{#N/A,#N/A,FALSE,"EXPENSE"}</definedName>
    <definedName name="fsafwaerwer" hidden="1">{#N/A,#N/A,FALSE,"EXPENSE"}</definedName>
    <definedName name="fsd" localSheetId="3" hidden="1">{#N/A,#N/A,FALSE,"Aging Summary";#N/A,#N/A,FALSE,"Ratio Analysis";#N/A,#N/A,FALSE,"Test 120 Day Accts";#N/A,#N/A,FALSE,"Tickmarks"}</definedName>
    <definedName name="fsd" localSheetId="4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fsdfadsfdfd" localSheetId="4" hidden="1">{#N/A,#N/A,FALSE,"EXPENSE"}</definedName>
    <definedName name="fsdfadsfdfd" hidden="1">{#N/A,#N/A,FALSE,"EXPENSE"}</definedName>
    <definedName name="fsdfasdfadsf" localSheetId="4" hidden="1">{#N/A,#N/A,FALSE,"EXPENSE"}</definedName>
    <definedName name="fsdfasdfadsf" hidden="1">{#N/A,#N/A,FALSE,"EXPENSE"}</definedName>
    <definedName name="fsdfdfbfvbcvbb" localSheetId="4" hidden="1">{#N/A,#N/A,FALSE,"ALLOC"}</definedName>
    <definedName name="fsdfdfbfvbcvbb" hidden="1">{#N/A,#N/A,FALSE,"ALLOC"}</definedName>
    <definedName name="fsdfdwfdsf" localSheetId="4" hidden="1">{#N/A,#N/A,FALSE,"EXPENSE"}</definedName>
    <definedName name="fsdfdwfdsf" hidden="1">{#N/A,#N/A,FALSE,"EXPENSE"}</definedName>
    <definedName name="fsgrhghj" localSheetId="4" hidden="1">{#N/A,#N/A,FALSE,"ALLOC"}</definedName>
    <definedName name="fsgrhghj" hidden="1">{#N/A,#N/A,FALSE,"ALLOC"}</definedName>
    <definedName name="ftyrtdrt" localSheetId="4" hidden="1">{#N/A,#N/A,FALSE,"ALLOC"}</definedName>
    <definedName name="ftyrtdrt" hidden="1">{#N/A,#N/A,FALSE,"ALLOC"}</definedName>
    <definedName name="gbdfgdfdfzvc" localSheetId="4" hidden="1">{#N/A,#N/A,FALSE,"ALLOC"}</definedName>
    <definedName name="gbdfgdfdfzvc" hidden="1">{#N/A,#N/A,FALSE,"ALLOC"}</definedName>
    <definedName name="gbdfgzdfvvc" localSheetId="4" hidden="1">{#N/A,#N/A,FALSE,"EXPENSE"}</definedName>
    <definedName name="gbdfgzdfvvc" hidden="1">{#N/A,#N/A,FALSE,"EXPENSE"}</definedName>
    <definedName name="gdfgdvzxcvc" localSheetId="4" hidden="1">{#N/A,#N/A,FALSE,"EXPENSE"}</definedName>
    <definedName name="gdfgdvzxcvc" hidden="1">{#N/A,#N/A,FALSE,"EXPENSE"}</definedName>
    <definedName name="gdfgdzfdzfvxzc" localSheetId="4" hidden="1">{#N/A,#N/A,FALSE,"ALLOC"}</definedName>
    <definedName name="gdfgdzfdzfvxzc" hidden="1">{#N/A,#N/A,FALSE,"ALLOC"}</definedName>
    <definedName name="gdfgfbcvbcv" localSheetId="4" hidden="1">{#N/A,#N/A,FALSE,"EXPENSE"}</definedName>
    <definedName name="gdfgfbcvbcv" hidden="1">{#N/A,#N/A,FALSE,"EXPENSE"}</definedName>
    <definedName name="gdfgfvcxvcx" localSheetId="4" hidden="1">{#N/A,#N/A,FALSE,"ALLOC"}</definedName>
    <definedName name="gdfgfvcxvcx" hidden="1">{#N/A,#N/A,FALSE,"ALLOC"}</definedName>
    <definedName name="gdgddgd" localSheetId="4" hidden="1">{#N/A,#N/A,FALSE,"EXPENSE"}</definedName>
    <definedName name="gdgddgd" hidden="1">{#N/A,#N/A,FALSE,"EXPENSE"}</definedName>
    <definedName name="gdsfgdcvcx" localSheetId="4" hidden="1">{#N/A,#N/A,FALSE,"EXPENSE"}</definedName>
    <definedName name="gdsfgdcvcx" hidden="1">{#N/A,#N/A,FALSE,"EXPENSE"}</definedName>
    <definedName name="gdsfgdfvgzcxvcxz" localSheetId="4" hidden="1">{#N/A,#N/A,FALSE,"EXPENSE"}</definedName>
    <definedName name="gdsfgdfvgzcxvcxz" hidden="1">{#N/A,#N/A,FALSE,"EXPENSE"}</definedName>
    <definedName name="gdsgdfvcxvxc" localSheetId="4" hidden="1">{#N/A,#N/A,FALSE,"EXPENSE"}</definedName>
    <definedName name="gdsgdfvcxvxc" hidden="1">{#N/A,#N/A,FALSE,"EXPENSE"}</definedName>
    <definedName name="gfgsdftesrt" localSheetId="4" hidden="1">{#N/A,#N/A,FALSE,"EXPENSE"}</definedName>
    <definedName name="gfgsdftesrt" hidden="1">{#N/A,#N/A,FALSE,"EXPENSE"}</definedName>
    <definedName name="gfhbgfggbvcvcx" localSheetId="4" hidden="1">{#N/A,#N/A,FALSE,"EXPENSE"}</definedName>
    <definedName name="gfhbgfggbvcvcx" hidden="1">{#N/A,#N/A,FALSE,"EXPENSE"}</definedName>
    <definedName name="gfhfgfbcvcv" localSheetId="4" hidden="1">{#N/A,#N/A,FALSE,"EXPENSE"}</definedName>
    <definedName name="gfhfgfbcvcv" hidden="1">{#N/A,#N/A,FALSE,"EXPENSE"}</definedName>
    <definedName name="gfhfxcxvcxzv" localSheetId="4" hidden="1">{#N/A,#N/A,FALSE,"EXPENSE"}</definedName>
    <definedName name="gfhfxcxvcxzv" hidden="1">{#N/A,#N/A,FALSE,"EXPENSE"}</definedName>
    <definedName name="gfhsdzfzasdfSAF" localSheetId="4" hidden="1">{#N/A,#N/A,FALSE,"ALLOC"}</definedName>
    <definedName name="gfhsdzfzasdfSAF" hidden="1">{#N/A,#N/A,FALSE,"ALLOC"}</definedName>
    <definedName name="gfhshyghgf" localSheetId="4" hidden="1">{#N/A,#N/A,FALSE,"EXPENSE"}</definedName>
    <definedName name="gfhshyghgf" hidden="1">{#N/A,#N/A,FALSE,"EXPENSE"}</definedName>
    <definedName name="gfnhsfgdzvc" localSheetId="4" hidden="1">{#N/A,#N/A,FALSE,"ALLOC"}</definedName>
    <definedName name="gfnhsfgdzvc" hidden="1">{#N/A,#N/A,FALSE,"ALLOC"}</definedName>
    <definedName name="gfsgesrwerwer" localSheetId="4" hidden="1">{#N/A,#N/A,FALSE,"EXPENSE"}</definedName>
    <definedName name="gfsgesrwerwer" hidden="1">{#N/A,#N/A,FALSE,"EXPENSE"}</definedName>
    <definedName name="gggg" localSheetId="4" hidden="1">{#N/A,#N/A,FALSE,"EXPENSE"}</definedName>
    <definedName name="gggg" hidden="1">{#N/A,#N/A,FALSE,"EXPENSE"}</definedName>
    <definedName name="ggggg" localSheetId="4" hidden="1">{#N/A,#N/A,FALSE,"EXPENSE"}</definedName>
    <definedName name="ggggg" hidden="1">{#N/A,#N/A,FALSE,"EXPENSE"}</definedName>
    <definedName name="gggggg" localSheetId="4" hidden="1">{#N/A,#N/A,FALSE,"EXPENSE"}</definedName>
    <definedName name="gggggg" hidden="1">{#N/A,#N/A,FALSE,"EXPENSE"}</definedName>
    <definedName name="ghsfgdszfzsdf" localSheetId="4" hidden="1">{#N/A,#N/A,FALSE,"EXPENSE"}</definedName>
    <definedName name="ghsfgdszfzsdf" hidden="1">{#N/A,#N/A,FALSE,"EXPENSE"}</definedName>
    <definedName name="gretertertert" localSheetId="4" hidden="1">{#N/A,#N/A,FALSE,"EXPENSE"}</definedName>
    <definedName name="gretertertert" hidden="1">{#N/A,#N/A,FALSE,"EXPENSE"}</definedName>
    <definedName name="gsdfgdzcvzcxvc" localSheetId="4" hidden="1">{#N/A,#N/A,FALSE,"EXPENSE"}</definedName>
    <definedName name="gsdfgdzcvzcxvc" hidden="1">{#N/A,#N/A,FALSE,"EXPENSE"}</definedName>
    <definedName name="gsdfgdzfzdvcxz" localSheetId="4" hidden="1">{#N/A,#N/A,FALSE,"EXPENSE"}</definedName>
    <definedName name="gsdfgdzfzdvcxz" hidden="1">{#N/A,#N/A,FALSE,"EXPENSE"}</definedName>
    <definedName name="gsdfgzsdfzsdcs" localSheetId="4" hidden="1">{#N/A,#N/A,FALSE,"EXPENSE"}</definedName>
    <definedName name="gsdfgzsdfzsdcs" hidden="1">{#N/A,#N/A,FALSE,"EXPENSE"}</definedName>
    <definedName name="gsfdgzdfcxv" localSheetId="4" hidden="1">{#N/A,#N/A,FALSE,"EXPENSE"}</definedName>
    <definedName name="gsfdgzdfcxv" hidden="1">{#N/A,#N/A,FALSE,"EXPENSE"}</definedName>
    <definedName name="hfgdfdcvc" localSheetId="4" hidden="1">{#N/A,#N/A,FALSE,"EXPENSE"}</definedName>
    <definedName name="hfgdfdcvc" hidden="1">{#N/A,#N/A,FALSE,"EXPENSE"}</definedName>
    <definedName name="hgfhngfvbvcb" localSheetId="4" hidden="1">{#N/A,#N/A,FALSE,"EXPENSE"}</definedName>
    <definedName name="hgfhngfvbvcb" hidden="1">{#N/A,#N/A,FALSE,"EXPENSE"}</definedName>
    <definedName name="hgfhsfdgadgfzdv" localSheetId="4" hidden="1">{#N/A,#N/A,FALSE,"EXPENSE"}</definedName>
    <definedName name="hgfhsfdgadgfzdv" hidden="1">{#N/A,#N/A,FALSE,"EXPENSE"}</definedName>
    <definedName name="hghfdghfgh" localSheetId="4" hidden="1">{#N/A,#N/A,FALSE,"EXPENSE"}</definedName>
    <definedName name="hghfdghfgh" hidden="1">{#N/A,#N/A,FALSE,"EXPENSE"}</definedName>
    <definedName name="hgsfdgdzgfdszfds" localSheetId="4" hidden="1">{#N/A,#N/A,FALSE,"EXPENSE"}</definedName>
    <definedName name="hgsfdgdzgfdszfds" hidden="1">{#N/A,#N/A,FALSE,"EXPENSE"}</definedName>
    <definedName name="hhfghfh" localSheetId="4" hidden="1">{#N/A,#N/A,FALSE,"EXPENSE"}</definedName>
    <definedName name="hhfghfh" hidden="1">{#N/A,#N/A,FALSE,"EXPENSE"}</definedName>
    <definedName name="hhgbvxcv" localSheetId="4" hidden="1">{#N/A,#N/A,FALSE,"EXPENSE"}</definedName>
    <definedName name="hhgbvxcv" hidden="1">{#N/A,#N/A,FALSE,"EXPENSE"}</definedName>
    <definedName name="hhh" localSheetId="4" hidden="1">{#N/A,#N/A,FALSE,"Assessment";#N/A,#N/A,FALSE,"Staffing";#N/A,#N/A,FALSE,"Hires";#N/A,#N/A,FALSE,"Assumptions"}</definedName>
    <definedName name="hhh" hidden="1">{#N/A,#N/A,FALSE,"Assessment";#N/A,#N/A,FALSE,"Staffing";#N/A,#N/A,FALSE,"Hires";#N/A,#N/A,FALSE,"Assumptions"}</definedName>
    <definedName name="hhhh" localSheetId="4" hidden="1">{#N/A,#N/A,FALSE,"EXPENSE"}</definedName>
    <definedName name="hhhh" hidden="1">{#N/A,#N/A,FALSE,"EXPENSE"}</definedName>
    <definedName name="hhhhh" localSheetId="4" hidden="1">{#N/A,#N/A,FALSE,"ALLOC"}</definedName>
    <definedName name="hhhhh" hidden="1">{#N/A,#N/A,FALSE,"ALLOC"}</definedName>
    <definedName name="hjgfhgfhgf" localSheetId="4" hidden="1">{#N/A,#N/A,FALSE,"EXPENSE"}</definedName>
    <definedName name="hjgfhgfhgf" hidden="1">{#N/A,#N/A,FALSE,"EXPENSE"}</definedName>
    <definedName name="hnftgszdgfzsdfv" localSheetId="4" hidden="1">{#N/A,#N/A,FALSE,"EXPENSE"}</definedName>
    <definedName name="hnftgszdgfzsdfv" hidden="1">{#N/A,#N/A,FALSE,"EXPENSE"}</definedName>
    <definedName name="hshgsgfgdfg" localSheetId="4" hidden="1">{#N/A,#N/A,FALSE,"ALLOC"}</definedName>
    <definedName name="hshgsgfgdfg" hidden="1">{#N/A,#N/A,FALSE,"ALLOC"}</definedName>
    <definedName name="HTML_CodePage" hidden="1">1252</definedName>
    <definedName name="HTML_Control" localSheetId="4" hidden="1">{"'Sheet1'!$A$1:$I$89"}</definedName>
    <definedName name="HTML_Control" hidden="1">{"'Sheet1'!$A$1:$I$89"}</definedName>
    <definedName name="html_control1" localSheetId="4" hidden="1">{"'Sheet1'!$A$1:$I$89"}</definedName>
    <definedName name="html_control1" hidden="1">{"'Sheet1'!$A$1:$I$89"}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HTML1_1" hidden="1">"'[Performance Report.xls]April Summary Template'!$A$1:$Q$82"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"Performance Report"</definedName>
    <definedName name="HTML1_4" hidden="1">"April Summary Template"</definedName>
    <definedName name="HTML1_5" hidden="1">""</definedName>
    <definedName name="HTML1_6" hidden="1">-4146</definedName>
    <definedName name="HTML1_7" hidden="1">1</definedName>
    <definedName name="HTML1_8" hidden="1">"5/29/97"</definedName>
    <definedName name="HTML1_9" hidden="1">"SIWWIN95"</definedName>
    <definedName name="HTML10_1" hidden="1">"'[97RNKAPR.XLS]North'!$A$1:$H$255"</definedName>
    <definedName name="HTML10_10" hidden="1">""</definedName>
    <definedName name="HTML10_11" hidden="1">1</definedName>
    <definedName name="HTML10_12" hidden="1">"D:\nthrnk.htm"</definedName>
    <definedName name="HTML10_2" hidden="1">1</definedName>
    <definedName name="HTML10_3" hidden="1">"97RNKAPR"</definedName>
    <definedName name="HTML10_4" hidden="1">"North"</definedName>
    <definedName name="HTML10_5" hidden="1">""</definedName>
    <definedName name="HTML10_6" hidden="1">1</definedName>
    <definedName name="HTML10_7" hidden="1">-4146</definedName>
    <definedName name="HTML10_8" hidden="1">"5/22/97"</definedName>
    <definedName name="HTML10_9" hidden="1">"Bell Atlantic"</definedName>
    <definedName name="HTML11_1" hidden="1">"'[97RNKAPR.XLS]South'!$A$1:$H$161"</definedName>
    <definedName name="HTML11_10" hidden="1">""</definedName>
    <definedName name="HTML11_11" hidden="1">1</definedName>
    <definedName name="HTML11_12" hidden="1">"D:\sthrnk.htm"</definedName>
    <definedName name="HTML11_2" hidden="1">1</definedName>
    <definedName name="HTML11_3" hidden="1">"97RNKAPR"</definedName>
    <definedName name="HTML11_4" hidden="1">"South"</definedName>
    <definedName name="HTML11_5" hidden="1">""</definedName>
    <definedName name="HTML11_6" hidden="1">1</definedName>
    <definedName name="HTML11_7" hidden="1">-4146</definedName>
    <definedName name="HTML11_8" hidden="1">"5/22/97"</definedName>
    <definedName name="HTML11_9" hidden="1">"Bell Atlantic"</definedName>
    <definedName name="HTML12_1" hidden="1">"'[97RNKAPR.XLS]Overview'!$A$1:$I$61"</definedName>
    <definedName name="HTML12_10" hidden="1">""</definedName>
    <definedName name="HTML12_11" hidden="1">1</definedName>
    <definedName name="HTML12_12" hidden="1">"D:\rankovw.htm"</definedName>
    <definedName name="HTML12_2" hidden="1">1</definedName>
    <definedName name="HTML12_3" hidden="1">"97RNKAPR"</definedName>
    <definedName name="HTML12_4" hidden="1">"Overview"</definedName>
    <definedName name="HTML12_5" hidden="1">""</definedName>
    <definedName name="HTML12_6" hidden="1">-4146</definedName>
    <definedName name="HTML12_7" hidden="1">-4146</definedName>
    <definedName name="HTML12_8" hidden="1">"5/22/97"</definedName>
    <definedName name="HTML12_9" hidden="1">"Bell Atlantic"</definedName>
    <definedName name="HTML13_1" hidden="1">"'[97RNKAUG.XLS]Regional'!$A$1:$H$225"</definedName>
    <definedName name="HTML13_10" hidden="1">""</definedName>
    <definedName name="HTML13_11" hidden="1">1</definedName>
    <definedName name="HTML13_12" hidden="1">"D:\regrnk.htm"</definedName>
    <definedName name="HTML13_2" hidden="1">1</definedName>
    <definedName name="HTML13_3" hidden="1">"97RNKAUG"</definedName>
    <definedName name="HTML13_4" hidden="1">"Regional"</definedName>
    <definedName name="HTML13_5" hidden="1">""</definedName>
    <definedName name="HTML13_6" hidden="1">1</definedName>
    <definedName name="HTML13_7" hidden="1">1</definedName>
    <definedName name="HTML13_8" hidden="1">"9/16/97"</definedName>
    <definedName name="HTML13_9" hidden="1">"Bell Atlantic"</definedName>
    <definedName name="HTML14_1" hidden="1">"'[97RNKAUG.XLS]ReglSys'!$A$1:$H$179"</definedName>
    <definedName name="HTML14_10" hidden="1">""</definedName>
    <definedName name="HTML14_11" hidden="1">1</definedName>
    <definedName name="HTML14_12" hidden="1">"D:\sernk.htm"</definedName>
    <definedName name="HTML14_2" hidden="1">1</definedName>
    <definedName name="HTML14_3" hidden="1">"97RNKAUG"</definedName>
    <definedName name="HTML14_4" hidden="1">"ReglSys"</definedName>
    <definedName name="HTML14_5" hidden="1">""</definedName>
    <definedName name="HTML14_6" hidden="1">1</definedName>
    <definedName name="HTML14_7" hidden="1">1</definedName>
    <definedName name="HTML14_8" hidden="1">"9/16/97"</definedName>
    <definedName name="HTML14_9" hidden="1">"Bell Atlantic"</definedName>
    <definedName name="HTML15_1" hidden="1">"'[97RNKAUG.XLS]North'!$A$1:$H$261"</definedName>
    <definedName name="HTML15_10" hidden="1">""</definedName>
    <definedName name="HTML15_11" hidden="1">1</definedName>
    <definedName name="HTML15_12" hidden="1">"D:\nthrnk.htm"</definedName>
    <definedName name="HTML15_2" hidden="1">1</definedName>
    <definedName name="HTML15_3" hidden="1">"97RNKAUG"</definedName>
    <definedName name="HTML15_4" hidden="1">"North"</definedName>
    <definedName name="HTML15_5" hidden="1">""</definedName>
    <definedName name="HTML15_6" hidden="1">1</definedName>
    <definedName name="HTML15_7" hidden="1">1</definedName>
    <definedName name="HTML15_8" hidden="1">"9/16/97"</definedName>
    <definedName name="HTML15_9" hidden="1">"Bell Atlantic"</definedName>
    <definedName name="HTML16_1" hidden="1">"'[97RNKAUG.XLS]South'!$A$1:$H$159"</definedName>
    <definedName name="HTML16_10" hidden="1">""</definedName>
    <definedName name="HTML16_11" hidden="1">1</definedName>
    <definedName name="HTML16_12" hidden="1">"D:\sthrnk.htm"</definedName>
    <definedName name="HTML16_2" hidden="1">1</definedName>
    <definedName name="HTML16_3" hidden="1">"97RNKAUG"</definedName>
    <definedName name="HTML16_4" hidden="1">"South"</definedName>
    <definedName name="HTML16_5" hidden="1">""</definedName>
    <definedName name="HTML16_6" hidden="1">1</definedName>
    <definedName name="HTML16_7" hidden="1">1</definedName>
    <definedName name="HTML16_8" hidden="1">"9/16/97"</definedName>
    <definedName name="HTML16_9" hidden="1">"Bell Atlantic"</definedName>
    <definedName name="HTML17_1" hidden="1">"'[97RNK.xls]ReglSys'!$A$1:$H$179"</definedName>
    <definedName name="HTML17_10" hidden="1">""</definedName>
    <definedName name="HTML17_11" hidden="1">1</definedName>
    <definedName name="HTML17_12" hidden="1">"D:\sernk.htm"</definedName>
    <definedName name="HTML17_2" hidden="1">1</definedName>
    <definedName name="HTML17_3" hidden="1">"97RNK"</definedName>
    <definedName name="HTML17_4" hidden="1">"ReglSys"</definedName>
    <definedName name="HTML17_5" hidden="1">""</definedName>
    <definedName name="HTML17_6" hidden="1">1</definedName>
    <definedName name="HTML17_7" hidden="1">1</definedName>
    <definedName name="HTML17_8" hidden="1">"9/16/97"</definedName>
    <definedName name="HTML17_9" hidden="1">"Bell Atlantic"</definedName>
    <definedName name="HTML18_1" hidden="1">"'[97RNKNOV.XLS]Regional'!$A$1:$H$225"</definedName>
    <definedName name="HTML18_10" hidden="1">""</definedName>
    <definedName name="HTML18_11" hidden="1">1</definedName>
    <definedName name="HTML18_12" hidden="1">"D:\regrnk.htm"</definedName>
    <definedName name="HTML18_2" hidden="1">1</definedName>
    <definedName name="HTML18_3" hidden="1">"97RNKNOV"</definedName>
    <definedName name="HTML18_4" hidden="1">"Regional"</definedName>
    <definedName name="HTML18_5" hidden="1">""</definedName>
    <definedName name="HTML18_6" hidden="1">1</definedName>
    <definedName name="HTML18_7" hidden="1">1</definedName>
    <definedName name="HTML18_8" hidden="1">"12/22/97"</definedName>
    <definedName name="HTML18_9" hidden="1">"Bell Atlantic"</definedName>
    <definedName name="HTML19_1" hidden="1">"'[97RNKNOV.XLS]ReglSys'!$A$1:$H$183"</definedName>
    <definedName name="HTML19_10" hidden="1">""</definedName>
    <definedName name="HTML19_11" hidden="1">1</definedName>
    <definedName name="HTML19_12" hidden="1">"D:\sernk.htm"</definedName>
    <definedName name="HTML19_2" hidden="1">1</definedName>
    <definedName name="HTML19_3" hidden="1">"97RNKNOV"</definedName>
    <definedName name="HTML19_4" hidden="1">"ReglSys"</definedName>
    <definedName name="HTML19_5" hidden="1">""</definedName>
    <definedName name="HTML19_6" hidden="1">1</definedName>
    <definedName name="HTML19_7" hidden="1">1</definedName>
    <definedName name="HTML19_8" hidden="1">"12/23/97"</definedName>
    <definedName name="HTML19_9" hidden="1">"Bell Atlantic"</definedName>
    <definedName name="HTML2_1" hidden="1">"'[96RNKNOV.XLS]North'!$A$1:$I$150"</definedName>
    <definedName name="HTML2_10" hidden="1">""</definedName>
    <definedName name="HTML2_11" hidden="1">1</definedName>
    <definedName name="HTML2_12" hidden="1">"D:\nthrnk11.htm"</definedName>
    <definedName name="HTML2_2" hidden="1">1</definedName>
    <definedName name="HTML2_3" hidden="1">"96RNKNOV"</definedName>
    <definedName name="HTML2_4" hidden="1">"North"</definedName>
    <definedName name="HTML2_5" hidden="1">"November - North Rankings"</definedName>
    <definedName name="HTML2_6" hidden="1">-4146</definedName>
    <definedName name="HTML2_7" hidden="1">1</definedName>
    <definedName name="HTML2_8" hidden="1">"1/13/97"</definedName>
    <definedName name="HTML2_9" hidden="1">"Bell Atlantic"</definedName>
    <definedName name="HTML20_1" hidden="1">"'[97RNKNOV.XLS]North'!$A$1:$H$259"</definedName>
    <definedName name="HTML20_10" hidden="1">""</definedName>
    <definedName name="HTML20_11" hidden="1">1</definedName>
    <definedName name="HTML20_12" hidden="1">"D:\nthrnk.htm"</definedName>
    <definedName name="HTML20_2" hidden="1">1</definedName>
    <definedName name="HTML20_3" hidden="1">"97RNKNOV"</definedName>
    <definedName name="HTML20_4" hidden="1">"North"</definedName>
    <definedName name="HTML20_5" hidden="1">""</definedName>
    <definedName name="HTML20_6" hidden="1">1</definedName>
    <definedName name="HTML20_7" hidden="1">1</definedName>
    <definedName name="HTML20_8" hidden="1">"12/23/97"</definedName>
    <definedName name="HTML20_9" hidden="1">"Bell Atlantic"</definedName>
    <definedName name="HTML21_1" hidden="1">"'[97RNKNOV.XLS]South'!$A$1:$H$164"</definedName>
    <definedName name="HTML21_10" hidden="1">""</definedName>
    <definedName name="HTML21_11" hidden="1">1</definedName>
    <definedName name="HTML21_12" hidden="1">"D:\sthrnk.htm"</definedName>
    <definedName name="HTML21_2" hidden="1">1</definedName>
    <definedName name="HTML21_3" hidden="1">"97RNKNOV"</definedName>
    <definedName name="HTML21_4" hidden="1">"South"</definedName>
    <definedName name="HTML21_5" hidden="1">""</definedName>
    <definedName name="HTML21_6" hidden="1">1</definedName>
    <definedName name="HTML21_7" hidden="1">1</definedName>
    <definedName name="HTML21_8" hidden="1">"12/23/97"</definedName>
    <definedName name="HTML21_9" hidden="1">"Bell Atlantic"</definedName>
    <definedName name="HTML22_1" hidden="1">"'[97RNKDEC.XLS]CAM Perf Model'!$A$1:$J$39"</definedName>
    <definedName name="HTML22_10" hidden="1">""</definedName>
    <definedName name="HTML22_11" hidden="1">1</definedName>
    <definedName name="HTML22_12" hidden="1">"D:\perfgrf.htm"</definedName>
    <definedName name="HTML22_2" hidden="1">1</definedName>
    <definedName name="HTML22_3" hidden="1">"97RNKDEC"</definedName>
    <definedName name="HTML22_4" hidden="1">"CAM Perf Model"</definedName>
    <definedName name="HTML22_5" hidden="1">""</definedName>
    <definedName name="HTML22_6" hidden="1">1</definedName>
    <definedName name="HTML22_7" hidden="1">1</definedName>
    <definedName name="HTML22_8" hidden="1">"1/20/98"</definedName>
    <definedName name="HTML22_9" hidden="1">"Bell Atlantic"</definedName>
    <definedName name="HTML23_1" hidden="1">"'[97RNK.xls]Regional'!$A$1:$G$226"</definedName>
    <definedName name="HTML23_10" hidden="1">""</definedName>
    <definedName name="HTML23_11" hidden="1">1</definedName>
    <definedName name="HTML23_12" hidden="1">"D:\regrnk.htm"</definedName>
    <definedName name="HTML23_2" hidden="1">1</definedName>
    <definedName name="HTML23_3" hidden="1">"97RNK"</definedName>
    <definedName name="HTML23_4" hidden="1">"Regional"</definedName>
    <definedName name="HTML23_5" hidden="1">""</definedName>
    <definedName name="HTML23_6" hidden="1">1</definedName>
    <definedName name="HTML23_7" hidden="1">1</definedName>
    <definedName name="HTML23_8" hidden="1">"1/21/98"</definedName>
    <definedName name="HTML23_9" hidden="1">"Bell Atlantic"</definedName>
    <definedName name="HTML24_1" hidden="1">"'[97RNK.xls]ReglSys'!$A$1:$G$186"</definedName>
    <definedName name="HTML24_10" hidden="1">""</definedName>
    <definedName name="HTML24_11" hidden="1">1</definedName>
    <definedName name="HTML24_12" hidden="1">"D:\sernk.htm"</definedName>
    <definedName name="HTML24_2" hidden="1">1</definedName>
    <definedName name="HTML24_3" hidden="1">"97RNK"</definedName>
    <definedName name="HTML24_4" hidden="1">"ReglSys"</definedName>
    <definedName name="HTML24_5" hidden="1">""</definedName>
    <definedName name="HTML24_6" hidden="1">1</definedName>
    <definedName name="HTML24_7" hidden="1">1</definedName>
    <definedName name="HTML24_8" hidden="1">"1/21/98"</definedName>
    <definedName name="HTML24_9" hidden="1">"Bell Atlantic"</definedName>
    <definedName name="HTML25_1" hidden="1">"'[97RNK.xls]North'!$A$1:$G$260"</definedName>
    <definedName name="HTML25_10" hidden="1">""</definedName>
    <definedName name="HTML25_11" hidden="1">1</definedName>
    <definedName name="HTML25_12" hidden="1">"D:\nthrnk.htm"</definedName>
    <definedName name="HTML25_2" hidden="1">1</definedName>
    <definedName name="HTML25_3" hidden="1">"97RNK"</definedName>
    <definedName name="HTML25_4" hidden="1">"North"</definedName>
    <definedName name="HTML25_5" hidden="1">""</definedName>
    <definedName name="HTML25_6" hidden="1">1</definedName>
    <definedName name="HTML25_7" hidden="1">1</definedName>
    <definedName name="HTML25_8" hidden="1">"1/21/98"</definedName>
    <definedName name="HTML25_9" hidden="1">"Bell Atlantic"</definedName>
    <definedName name="HTML26_1" hidden="1">"'[97RNK.xls]South'!$A$1:$G$167"</definedName>
    <definedName name="HTML26_10" hidden="1">""</definedName>
    <definedName name="HTML26_11" hidden="1">1</definedName>
    <definedName name="HTML26_12" hidden="1">"D:\sthrnk.htm"</definedName>
    <definedName name="HTML26_2" hidden="1">1</definedName>
    <definedName name="HTML26_3" hidden="1">"97RNK"</definedName>
    <definedName name="HTML26_4" hidden="1">"South"</definedName>
    <definedName name="HTML26_5" hidden="1">""</definedName>
    <definedName name="HTML26_6" hidden="1">1</definedName>
    <definedName name="HTML26_7" hidden="1">1</definedName>
    <definedName name="HTML26_8" hidden="1">"1/21/98"</definedName>
    <definedName name="HTML26_9" hidden="1">"Bell Atlantic"</definedName>
    <definedName name="HTML27_1" hidden="1">"'[98RANK03.XLS]ReglSys'!$A$1:$H$189"</definedName>
    <definedName name="HTML27_10" hidden="1">""</definedName>
    <definedName name="HTML27_11" hidden="1">1</definedName>
    <definedName name="HTML27_12" hidden="1">"D:\sernk.htm"</definedName>
    <definedName name="HTML27_2" hidden="1">1</definedName>
    <definedName name="HTML27_3" hidden="1">"98RANK03"</definedName>
    <definedName name="HTML27_4" hidden="1">"ReglSys"</definedName>
    <definedName name="HTML27_5" hidden="1">""</definedName>
    <definedName name="HTML27_6" hidden="1">1</definedName>
    <definedName name="HTML27_7" hidden="1">1</definedName>
    <definedName name="HTML27_8" hidden="1">"4/21/98"</definedName>
    <definedName name="HTML27_9" hidden="1">"Bell Atlantic"</definedName>
    <definedName name="HTML28_1" hidden="1">"'[98RANK03.XLS]South'!$A$1:$H$196"</definedName>
    <definedName name="HTML28_10" hidden="1">""</definedName>
    <definedName name="HTML28_11" hidden="1">1</definedName>
    <definedName name="HTML28_12" hidden="1">"D:\sthrnk.htm"</definedName>
    <definedName name="HTML28_2" hidden="1">1</definedName>
    <definedName name="HTML28_3" hidden="1">"98RANK03"</definedName>
    <definedName name="HTML28_4" hidden="1">"South"</definedName>
    <definedName name="HTML28_5" hidden="1">""</definedName>
    <definedName name="HTML28_6" hidden="1">1</definedName>
    <definedName name="HTML28_7" hidden="1">1</definedName>
    <definedName name="HTML28_8" hidden="1">"4/21/98"</definedName>
    <definedName name="HTML28_9" hidden="1">"Bell Atlantic"</definedName>
    <definedName name="HTML29_1" hidden="1">"'[98RANK03.XLS]North'!$A$1:$H$243"</definedName>
    <definedName name="HTML29_10" hidden="1">""</definedName>
    <definedName name="HTML29_11" hidden="1">1</definedName>
    <definedName name="HTML29_12" hidden="1">"D:\nthrnk.htm"</definedName>
    <definedName name="HTML29_2" hidden="1">1</definedName>
    <definedName name="HTML29_3" hidden="1">"98RANK03"</definedName>
    <definedName name="HTML29_4" hidden="1">"North"</definedName>
    <definedName name="HTML29_5" hidden="1">""</definedName>
    <definedName name="HTML29_6" hidden="1">1</definedName>
    <definedName name="HTML29_7" hidden="1">1</definedName>
    <definedName name="HTML29_8" hidden="1">"4/21/98"</definedName>
    <definedName name="HTML29_9" hidden="1">"Bell Atlantic"</definedName>
    <definedName name="HTML3_1" hidden="1">"'[96RNKNOV.XLS]South'!$A$1:$I$100"</definedName>
    <definedName name="HTML3_10" hidden="1">""</definedName>
    <definedName name="HTML3_11" hidden="1">1</definedName>
    <definedName name="HTML3_12" hidden="1">"D:\sthrnk11.htm"</definedName>
    <definedName name="HTML3_2" hidden="1">1</definedName>
    <definedName name="HTML3_3" hidden="1">"96RNKNOV"</definedName>
    <definedName name="HTML3_4" hidden="1">"South"</definedName>
    <definedName name="HTML3_5" hidden="1">"November - South Rankings"</definedName>
    <definedName name="HTML3_6" hidden="1">-4146</definedName>
    <definedName name="HTML3_7" hidden="1">1</definedName>
    <definedName name="HTML3_8" hidden="1">"1/13/97"</definedName>
    <definedName name="HTML3_9" hidden="1">"Bell Atlantic"</definedName>
    <definedName name="HTML30_1" hidden="1">"'[98RNK.XLS]Regional'!$A$1:$H$232"</definedName>
    <definedName name="HTML30_10" hidden="1">""</definedName>
    <definedName name="HTML30_11" hidden="1">1</definedName>
    <definedName name="HTML30_12" hidden="1">"D:\regrnk.htm"</definedName>
    <definedName name="HTML30_2" hidden="1">1</definedName>
    <definedName name="HTML30_3" hidden="1">"98RNK"</definedName>
    <definedName name="HTML30_4" hidden="1">"Regional"</definedName>
    <definedName name="HTML30_5" hidden="1">""</definedName>
    <definedName name="HTML30_6" hidden="1">1</definedName>
    <definedName name="HTML30_7" hidden="1">1</definedName>
    <definedName name="HTML30_8" hidden="1">"5/21/98"</definedName>
    <definedName name="HTML30_9" hidden="1">"Bell Atlantic"</definedName>
    <definedName name="HTML31_1" hidden="1">"'[98RNK.XLS]ReglSys'!$A$1:$H$186"</definedName>
    <definedName name="HTML31_10" hidden="1">""</definedName>
    <definedName name="HTML31_11" hidden="1">1</definedName>
    <definedName name="HTML31_12" hidden="1">"D:\sernk.htm"</definedName>
    <definedName name="HTML31_2" hidden="1">1</definedName>
    <definedName name="HTML31_3" hidden="1">"98RNK"</definedName>
    <definedName name="HTML31_4" hidden="1">"ReglSys"</definedName>
    <definedName name="HTML31_5" hidden="1">""</definedName>
    <definedName name="HTML31_6" hidden="1">1</definedName>
    <definedName name="HTML31_7" hidden="1">1</definedName>
    <definedName name="HTML31_8" hidden="1">"5/21/98"</definedName>
    <definedName name="HTML31_9" hidden="1">"Bell Atlantic"</definedName>
    <definedName name="HTML32_1" hidden="1">"'[98RNK.XLS]MidAtlantic'!$A$1:$H$244"</definedName>
    <definedName name="HTML32_10" hidden="1">""</definedName>
    <definedName name="HTML32_11" hidden="1">1</definedName>
    <definedName name="HTML32_12" hidden="1">"D:\nthrnk.htm"</definedName>
    <definedName name="HTML32_2" hidden="1">1</definedName>
    <definedName name="HTML32_3" hidden="1">"98RNK"</definedName>
    <definedName name="HTML32_4" hidden="1">"MidAtlantic"</definedName>
    <definedName name="HTML32_5" hidden="1">""</definedName>
    <definedName name="HTML32_6" hidden="1">1</definedName>
    <definedName name="HTML32_7" hidden="1">1</definedName>
    <definedName name="HTML32_8" hidden="1">"5/21/98"</definedName>
    <definedName name="HTML32_9" hidden="1">"Bell Atlantic"</definedName>
    <definedName name="HTML33_1" hidden="1">"'[98RNK.XLS]Gateway'!$A$1:$H$192"</definedName>
    <definedName name="HTML33_10" hidden="1">""</definedName>
    <definedName name="HTML33_11" hidden="1">1</definedName>
    <definedName name="HTML33_12" hidden="1">"D:\sthrnk.htm"</definedName>
    <definedName name="HTML33_2" hidden="1">1</definedName>
    <definedName name="HTML33_3" hidden="1">"98RNK"</definedName>
    <definedName name="HTML33_4" hidden="1">"Gateway"</definedName>
    <definedName name="HTML33_5" hidden="1">""</definedName>
    <definedName name="HTML33_6" hidden="1">1</definedName>
    <definedName name="HTML33_7" hidden="1">1</definedName>
    <definedName name="HTML33_8" hidden="1">"5/21/98"</definedName>
    <definedName name="HTML33_9" hidden="1">"Bell Atlantic"</definedName>
    <definedName name="HTML34_1" hidden="1">"'[98RANK05.XLS]Regional'!$A$1:$H$232"</definedName>
    <definedName name="HTML34_10" hidden="1">""</definedName>
    <definedName name="HTML34_11" hidden="1">1</definedName>
    <definedName name="HTML34_12" hidden="1">"D:\regrnk.htm"</definedName>
    <definedName name="HTML34_2" hidden="1">1</definedName>
    <definedName name="HTML34_3" hidden="1">"98RANK05"</definedName>
    <definedName name="HTML34_4" hidden="1">"Regional"</definedName>
    <definedName name="HTML34_5" hidden="1">""</definedName>
    <definedName name="HTML34_6" hidden="1">1</definedName>
    <definedName name="HTML34_7" hidden="1">1</definedName>
    <definedName name="HTML34_8" hidden="1">"6/18/98"</definedName>
    <definedName name="HTML34_9" hidden="1">"Bell Atlantic"</definedName>
    <definedName name="HTML35_1" hidden="1">"'[98RANK05.XLS]ReglSys'!$A$1:$H$186"</definedName>
    <definedName name="HTML35_10" hidden="1">""</definedName>
    <definedName name="HTML35_11" hidden="1">1</definedName>
    <definedName name="HTML35_12" hidden="1">"D:\sernk.htm"</definedName>
    <definedName name="HTML35_2" hidden="1">1</definedName>
    <definedName name="HTML35_3" hidden="1">"98RANK05"</definedName>
    <definedName name="HTML35_4" hidden="1">"ReglSys"</definedName>
    <definedName name="HTML35_5" hidden="1">""</definedName>
    <definedName name="HTML35_6" hidden="1">1</definedName>
    <definedName name="HTML35_7" hidden="1">1</definedName>
    <definedName name="HTML35_8" hidden="1">"6/18/98"</definedName>
    <definedName name="HTML35_9" hidden="1">"Bell Atlantic"</definedName>
    <definedName name="HTML36_1" hidden="1">"'[98RANK05.XLS]MidAtlantic'!$A$1:$H$245"</definedName>
    <definedName name="HTML36_10" hidden="1">""</definedName>
    <definedName name="HTML36_11" hidden="1">1</definedName>
    <definedName name="HTML36_12" hidden="1">"D:\nthrnk.htm"</definedName>
    <definedName name="HTML36_2" hidden="1">1</definedName>
    <definedName name="HTML36_3" hidden="1">"98RANK05"</definedName>
    <definedName name="HTML36_4" hidden="1">"MidAtlantic"</definedName>
    <definedName name="HTML36_5" hidden="1">""</definedName>
    <definedName name="HTML36_6" hidden="1">1</definedName>
    <definedName name="HTML36_7" hidden="1">1</definedName>
    <definedName name="HTML36_8" hidden="1">"6/18/98"</definedName>
    <definedName name="HTML36_9" hidden="1">"Bell Atlantic"</definedName>
    <definedName name="HTML37_1" hidden="1">"'[98RANK05.XLS]Gateway'!$A$1:$H$191"</definedName>
    <definedName name="HTML37_10" hidden="1">""</definedName>
    <definedName name="HTML37_11" hidden="1">1</definedName>
    <definedName name="HTML37_12" hidden="1">"D:\sthrnk.htm"</definedName>
    <definedName name="HTML37_2" hidden="1">1</definedName>
    <definedName name="HTML37_3" hidden="1">"98RANK05"</definedName>
    <definedName name="HTML37_4" hidden="1">"Gateway"</definedName>
    <definedName name="HTML37_5" hidden="1">""</definedName>
    <definedName name="HTML37_6" hidden="1">1</definedName>
    <definedName name="HTML37_7" hidden="1">1</definedName>
    <definedName name="HTML37_8" hidden="1">"6/18/98"</definedName>
    <definedName name="HTML37_9" hidden="1">"Bell Atlantic"</definedName>
    <definedName name="HTML38_1" hidden="1">"'[98RNK.xls]ReglSys'!$A$1:$H$186"</definedName>
    <definedName name="HTML38_10" hidden="1">""</definedName>
    <definedName name="HTML38_11" hidden="1">1</definedName>
    <definedName name="HTML38_12" hidden="1">"D:\sernk.htm"</definedName>
    <definedName name="HTML38_2" hidden="1">1</definedName>
    <definedName name="HTML38_3" hidden="1">"98RNK"</definedName>
    <definedName name="HTML38_4" hidden="1">"ReglSys"</definedName>
    <definedName name="HTML38_5" hidden="1">""</definedName>
    <definedName name="HTML38_6" hidden="1">1</definedName>
    <definedName name="HTML38_7" hidden="1">1</definedName>
    <definedName name="HTML38_8" hidden="1">"8/20/98"</definedName>
    <definedName name="HTML38_9" hidden="1">"Bell Atlantic"</definedName>
    <definedName name="HTML39_1" hidden="1">"'[98RANK07.XLS]ReglSys'!$A$1:$H$186"</definedName>
    <definedName name="HTML39_10" hidden="1">""</definedName>
    <definedName name="HTML39_11" hidden="1">1</definedName>
    <definedName name="HTML39_12" hidden="1">"D:\sernk.htm"</definedName>
    <definedName name="HTML39_2" hidden="1">1</definedName>
    <definedName name="HTML39_3" hidden="1">"98RANK07"</definedName>
    <definedName name="HTML39_4" hidden="1">"ReglSys"</definedName>
    <definedName name="HTML39_5" hidden="1">""</definedName>
    <definedName name="HTML39_6" hidden="1">1</definedName>
    <definedName name="HTML39_7" hidden="1">1</definedName>
    <definedName name="HTML39_8" hidden="1">"8/20/98"</definedName>
    <definedName name="HTML39_9" hidden="1">"Bell Atlantic"</definedName>
    <definedName name="HTML4_1" hidden="1">"'[96RNKNOV.XLS]SE Rankings'!$A$1:$I$17"</definedName>
    <definedName name="HTML4_10" hidden="1">""</definedName>
    <definedName name="HTML4_11" hidden="1">1</definedName>
    <definedName name="HTML4_12" hidden="1">"D:\sernk11.htm"</definedName>
    <definedName name="HTML4_2" hidden="1">1</definedName>
    <definedName name="HTML4_3" hidden="1">"96RNKNOV"</definedName>
    <definedName name="HTML4_4" hidden="1">"SE Rankings"</definedName>
    <definedName name="HTML4_5" hidden="1">"November - SE Rankings"</definedName>
    <definedName name="HTML4_6" hidden="1">-4146</definedName>
    <definedName name="HTML4_7" hidden="1">1</definedName>
    <definedName name="HTML4_8" hidden="1">"1/13/97"</definedName>
    <definedName name="HTML4_9" hidden="1">"Bell Atlantic"</definedName>
    <definedName name="HTML40_1" hidden="1">"'[98RANK07.XLS]MidAtlantic'!$A$1:$H$246"</definedName>
    <definedName name="HTML40_10" hidden="1">""</definedName>
    <definedName name="HTML40_11" hidden="1">1</definedName>
    <definedName name="HTML40_12" hidden="1">"D:\nthrnk.htm"</definedName>
    <definedName name="HTML40_2" hidden="1">1</definedName>
    <definedName name="HTML40_3" hidden="1">"98RANK07"</definedName>
    <definedName name="HTML40_4" hidden="1">"MidAtlantic"</definedName>
    <definedName name="HTML40_5" hidden="1">""</definedName>
    <definedName name="HTML40_6" hidden="1">1</definedName>
    <definedName name="HTML40_7" hidden="1">1</definedName>
    <definedName name="HTML40_8" hidden="1">"8/20/98"</definedName>
    <definedName name="HTML40_9" hidden="1">"Bell Atlantic"</definedName>
    <definedName name="HTML41_1" hidden="1">"'[98RANK07.XLS]Gateway'!$A$1:$H$193"</definedName>
    <definedName name="HTML41_10" hidden="1">""</definedName>
    <definedName name="HTML41_11" hidden="1">1</definedName>
    <definedName name="HTML41_12" hidden="1">"D:\sthrnk.htm"</definedName>
    <definedName name="HTML41_2" hidden="1">1</definedName>
    <definedName name="HTML41_3" hidden="1">"98RANK07"</definedName>
    <definedName name="HTML41_4" hidden="1">"Gateway"</definedName>
    <definedName name="HTML41_5" hidden="1">""</definedName>
    <definedName name="HTML41_6" hidden="1">1</definedName>
    <definedName name="HTML41_7" hidden="1">1</definedName>
    <definedName name="HTML41_8" hidden="1">"8/20/98"</definedName>
    <definedName name="HTML41_9" hidden="1">"Bell Atlantic"</definedName>
    <definedName name="HTML5_1" hidden="1">"'[96RNKNOV.XLS]Appl. Spec.'!$A$1:$O$183"</definedName>
    <definedName name="HTML5_10" hidden="1">""</definedName>
    <definedName name="HTML5_11" hidden="1">1</definedName>
    <definedName name="HTML5_12" hidden="1">"D:\asrnk11.htm"</definedName>
    <definedName name="HTML5_2" hidden="1">1</definedName>
    <definedName name="HTML5_3" hidden="1">"96RNKNOV"</definedName>
    <definedName name="HTML5_4" hidden="1">"Appl. Spec."</definedName>
    <definedName name="HTML5_5" hidden="1">"November - AS/ASM Rankings"</definedName>
    <definedName name="HTML5_6" hidden="1">-4146</definedName>
    <definedName name="HTML5_7" hidden="1">1</definedName>
    <definedName name="HTML5_8" hidden="1">"1/13/97"</definedName>
    <definedName name="HTML5_9" hidden="1">"Bell Atlantic"</definedName>
    <definedName name="HTML6_1" hidden="1">"'[97RNK.xls]North'!$A$1:$H$255"</definedName>
    <definedName name="HTML6_10" hidden="1">""</definedName>
    <definedName name="HTML6_11" hidden="1">1</definedName>
    <definedName name="HTML6_12" hidden="1">"D:\nthrnk.htm"</definedName>
    <definedName name="HTML6_2" hidden="1">1</definedName>
    <definedName name="HTML6_3" hidden="1">"97RNK"</definedName>
    <definedName name="HTML6_4" hidden="1">"North"</definedName>
    <definedName name="HTML6_5" hidden="1">""</definedName>
    <definedName name="HTML6_6" hidden="1">1</definedName>
    <definedName name="HTML6_7" hidden="1">1</definedName>
    <definedName name="HTML6_8" hidden="1">"3/24/97"</definedName>
    <definedName name="HTML6_9" hidden="1">"Bell Atlantic"</definedName>
    <definedName name="HTML7_1" hidden="1">"'[97RNK.xls]South'!$A$1:$H$159"</definedName>
    <definedName name="HTML7_10" hidden="1">""</definedName>
    <definedName name="HTML7_11" hidden="1">1</definedName>
    <definedName name="HTML7_12" hidden="1">"D:\sthrnk.htm"</definedName>
    <definedName name="HTML7_2" hidden="1">1</definedName>
    <definedName name="HTML7_3" hidden="1">"97RNK"</definedName>
    <definedName name="HTML7_4" hidden="1">"South"</definedName>
    <definedName name="HTML7_5" hidden="1">""</definedName>
    <definedName name="HTML7_6" hidden="1">1</definedName>
    <definedName name="HTML7_7" hidden="1">1</definedName>
    <definedName name="HTML7_8" hidden="1">"3/24/97"</definedName>
    <definedName name="HTML7_9" hidden="1">"Bell Atlantic"</definedName>
    <definedName name="HTML8_1" hidden="1">"'[97RNKAPR.XLS]Regional'!$A$1:$H$227"</definedName>
    <definedName name="HTML8_10" hidden="1">""</definedName>
    <definedName name="HTML8_11" hidden="1">1</definedName>
    <definedName name="HTML8_12" hidden="1">"D:\regrnk.htm"</definedName>
    <definedName name="HTML8_2" hidden="1">1</definedName>
    <definedName name="HTML8_3" hidden="1">"97RNKAPR"</definedName>
    <definedName name="HTML8_4" hidden="1">"Regional"</definedName>
    <definedName name="HTML8_5" hidden="1">""</definedName>
    <definedName name="HTML8_6" hidden="1">1</definedName>
    <definedName name="HTML8_7" hidden="1">-4146</definedName>
    <definedName name="HTML8_8" hidden="1">"5/22/97"</definedName>
    <definedName name="HTML8_9" hidden="1">"Bell Atlantic"</definedName>
    <definedName name="HTML9_1" hidden="1">"'[97RNKAPR.XLS]ReglSys'!$A$1:$H$173"</definedName>
    <definedName name="HTML9_10" hidden="1">""</definedName>
    <definedName name="HTML9_11" hidden="1">1</definedName>
    <definedName name="HTML9_12" hidden="1">"D:\sernk.htm"</definedName>
    <definedName name="HTML9_2" hidden="1">1</definedName>
    <definedName name="HTML9_3" hidden="1">"97RNKAPR"</definedName>
    <definedName name="HTML9_4" hidden="1">"ReglSys"</definedName>
    <definedName name="HTML9_5" hidden="1">""</definedName>
    <definedName name="HTML9_6" hidden="1">1</definedName>
    <definedName name="HTML9_7" hidden="1">-4146</definedName>
    <definedName name="HTML9_8" hidden="1">"5/22/97"</definedName>
    <definedName name="HTML9_9" hidden="1">"Bell Atlantic"</definedName>
    <definedName name="HTMLCount" hidden="1">1</definedName>
    <definedName name="htyrtyfghfg" localSheetId="4" hidden="1">{#N/A,#N/A,FALSE,"EXPENSE"}</definedName>
    <definedName name="htyrtyfghfg" hidden="1">{#N/A,#N/A,FALSE,"EXPENSE"}</definedName>
    <definedName name="iiittuty" localSheetId="4" hidden="1">{#N/A,#N/A,FALSE,"EXPENSE"}</definedName>
    <definedName name="iiittuty" hidden="1">{#N/A,#N/A,FALSE,"EXPENSE"}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43647.5008912037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39477.4477083333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u" localSheetId="3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iuiyiiyi" localSheetId="4" hidden="1">{#N/A,#N/A,FALSE,"EXPENSE"}</definedName>
    <definedName name="iuiyiiyi" hidden="1">{#N/A,#N/A,FALSE,"EXPENSE"}</definedName>
    <definedName name="iutyutytyu" localSheetId="4" hidden="1">{#N/A,#N/A,FALSE,"EXPENSE"}</definedName>
    <definedName name="iutyutytyu" hidden="1">{#N/A,#N/A,FALSE,"EXPENSE"}</definedName>
    <definedName name="jgjddd" localSheetId="4" hidden="1">{#N/A,#N/A,FALSE,"EXPENSE"}</definedName>
    <definedName name="jgjddd" hidden="1">{#N/A,#N/A,FALSE,"EXPENSE"}</definedName>
    <definedName name="jgjfgjghj" localSheetId="4" hidden="1">{#N/A,#N/A,FALSE,"EXPENSE"}</definedName>
    <definedName name="jgjfgjghj" hidden="1">{#N/A,#N/A,FALSE,"EXPENSE"}</definedName>
    <definedName name="jgjghfhd" localSheetId="4" hidden="1">{#N/A,#N/A,FALSE,"EXPENSE"}</definedName>
    <definedName name="jgjghfhd" hidden="1">{#N/A,#N/A,FALSE,"EXPENSE"}</definedName>
    <definedName name="jgjythfg" localSheetId="4" hidden="1">{#N/A,#N/A,FALSE,"EXPENSE"}</definedName>
    <definedName name="jgjythfg" hidden="1">{#N/A,#N/A,FALSE,"EXPENSE"}</definedName>
    <definedName name="jj" localSheetId="4" hidden="1">{"Page 1",#N/A,FALSE,"Sheet1";"Page 2",#N/A,FALSE,"Sheet1"}</definedName>
    <definedName name="jj" hidden="1">{"Page 1",#N/A,FALSE,"Sheet1";"Page 2",#N/A,FALSE,"Sheet1"}</definedName>
    <definedName name="jjj" localSheetId="4" hidden="1">{#N/A,#N/A,FALSE,"Assessment";#N/A,#N/A,FALSE,"Staffing";#N/A,#N/A,FALSE,"Hires";#N/A,#N/A,FALSE,"Assumptions"}</definedName>
    <definedName name="jjj" hidden="1">{#N/A,#N/A,FALSE,"Assessment";#N/A,#N/A,FALSE,"Staffing";#N/A,#N/A,FALSE,"Hires";#N/A,#N/A,FALSE,"Assumptions"}</definedName>
    <definedName name="jjjj" localSheetId="4" hidden="1">{#N/A,#N/A,FALSE,"EXPENSE"}</definedName>
    <definedName name="jjjj" hidden="1">{#N/A,#N/A,FALSE,"EXPENSE"}</definedName>
    <definedName name="jjjjjjjj" localSheetId="4" hidden="1">OFFSET(CompRange1Main,9,0,COUNTA(CompRange1Main)-COUNTA(#REF!),1)</definedName>
    <definedName name="jjjjjjjj" hidden="1">OFFSET(CompRange1Main,9,0,COUNTA(CompRange1Main)-COUNTA(#REF!),1)</definedName>
    <definedName name="jnhjhjggh" localSheetId="4" hidden="1">{#N/A,#N/A,FALSE,"EXPENSE"}</definedName>
    <definedName name="jnhjhjggh" hidden="1">{#N/A,#N/A,FALSE,"EXPENSE"}</definedName>
    <definedName name="jnmhgjdbcxbvc" localSheetId="4" hidden="1">{#N/A,#N/A,FALSE,"EXPENSE"}</definedName>
    <definedName name="jnmhgjdbcxbvc" hidden="1">{#N/A,#N/A,FALSE,"EXPENSE"}</definedName>
    <definedName name="jukyukyujkyjm" localSheetId="4" hidden="1">{#N/A,#N/A,FALSE,"EXPENSE"}</definedName>
    <definedName name="jukyukyujkyjm" hidden="1">{#N/A,#N/A,FALSE,"EXPENSE"}</definedName>
    <definedName name="juyjghjghjgt" localSheetId="4" hidden="1">{#N/A,#N/A,FALSE,"EXPENSE"}</definedName>
    <definedName name="juyjghjghjgt" hidden="1">{#N/A,#N/A,FALSE,"EXPENSE"}</definedName>
    <definedName name="jytuyutyu" localSheetId="4" hidden="1">{#N/A,#N/A,FALSE,"EXPENSE"}</definedName>
    <definedName name="jytuyutyu" hidden="1">{#N/A,#N/A,FALSE,"EXPENSE"}</definedName>
    <definedName name="KAW" hidden="1">#REF!</definedName>
    <definedName name="kgkgjkghkj" localSheetId="4" hidden="1">{#N/A,#N/A,FALSE,"EXPENSE"}</definedName>
    <definedName name="kgkgjkghkj" hidden="1">{#N/A,#N/A,FALSE,"EXPENSE"}</definedName>
    <definedName name="khgkjgkghkhj" localSheetId="4" hidden="1">{#N/A,#N/A,FALSE,"EXPENSE"}</definedName>
    <definedName name="khgkjgkghkhj" hidden="1">{#N/A,#N/A,FALSE,"EXPENSE"}</definedName>
    <definedName name="khkhkhkh" localSheetId="4" hidden="1">{#N/A,#N/A,FALSE,"EXPENSE"}</definedName>
    <definedName name="khkhkhkh" hidden="1">{#N/A,#N/A,FALSE,"EXPENSE"}</definedName>
    <definedName name="kkhkjhkjh" localSheetId="4" hidden="1">{#N/A,#N/A,FALSE,"EXPENSE"}</definedName>
    <definedName name="kkhkjhkjh" hidden="1">{#N/A,#N/A,FALSE,"EXPENSE"}</definedName>
    <definedName name="kkk" localSheetId="3" hidden="1">{#N/A,#N/A,FALSE,"Aging Summary";#N/A,#N/A,FALSE,"Ratio Analysis";#N/A,#N/A,FALSE,"Test 120 Day Accts";#N/A,#N/A,FALSE,"Tickmarks"}</definedName>
    <definedName name="kkk" localSheetId="4" hidden="1">{#N/A,#N/A,FALSE,"Aging Summary";#N/A,#N/A,FALSE,"Ratio Analysis";#N/A,#N/A,FALSE,"Test 120 Day Accts";#N/A,#N/A,FALSE,"Tickmarks"}</definedName>
    <definedName name="kkk" hidden="1">{#N/A,#N/A,FALSE,"Aging Summary";#N/A,#N/A,FALSE,"Ratio Analysis";#N/A,#N/A,FALSE,"Test 120 Day Accts";#N/A,#N/A,FALSE,"Tickmarks"}</definedName>
    <definedName name="kuhgjghjghj" localSheetId="4" hidden="1">{#N/A,#N/A,FALSE,"ALLOC"}</definedName>
    <definedName name="kuhgjghjghj" hidden="1">{#N/A,#N/A,FALSE,"ALLOC"}</definedName>
    <definedName name="kyukytjgdhfgfd" localSheetId="4" hidden="1">{#N/A,#N/A,FALSE,"EXPENSE"}</definedName>
    <definedName name="kyukytjgdhfgfd" hidden="1">{#N/A,#N/A,FALSE,"EXPENSE"}</definedName>
    <definedName name="limcount" hidden="1">1</definedName>
    <definedName name="ListOffset" hidden="1">1</definedName>
    <definedName name="lk" localSheetId="3" hidden="1">{#N/A,#N/A,FALSE,"Aging Summary";#N/A,#N/A,FALSE,"Ratio Analysis";#N/A,#N/A,FALSE,"Test 120 Day Accts";#N/A,#N/A,FALSE,"Tickmarks"}</definedName>
    <definedName name="lk" localSheetId="4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fyhjfghfdgdgf" localSheetId="4" hidden="1">{#N/A,#N/A,FALSE,"ALLOC"}</definedName>
    <definedName name="lkfyhjfghfdgdgf" hidden="1">{#N/A,#N/A,FALSE,"ALLOC"}</definedName>
    <definedName name="lkj" localSheetId="4" hidden="1">{#N/A,#N/A,FALSE,"Assessment";#N/A,#N/A,FALSE,"Staffing";#N/A,#N/A,FALSE,"Hires";#N/A,#N/A,FALSE,"Assumptions"}</definedName>
    <definedName name="lkj" hidden="1">{#N/A,#N/A,FALSE,"Assessment";#N/A,#N/A,FALSE,"Staffing";#N/A,#N/A,FALSE,"Hires";#N/A,#N/A,FALSE,"Assumptions"}</definedName>
    <definedName name="lkjh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ku" localSheetId="3" hidden="1">{#N/A,#N/A,FALSE,"Aging Summary";#N/A,#N/A,FALSE,"Ratio Analysis";#N/A,#N/A,FALSE,"Test 120 Day Accts";#N/A,#N/A,FALSE,"Tickmarks"}</definedName>
    <definedName name="lku" localSheetId="4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" localSheetId="4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localSheetId="3" hidden="1">{#N/A,#N/A,FALSE,"Aging Summary";#N/A,#N/A,FALSE,"Ratio Analysis";#N/A,#N/A,FALSE,"Test 120 Day Accts";#N/A,#N/A,FALSE,"Tickmarks"}</definedName>
    <definedName name="lll" localSheetId="4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lll" localSheetId="4" hidden="1">{#N/A,#N/A,FALSE,"EXPENSE"}</definedName>
    <definedName name="lllllll" hidden="1">{#N/A,#N/A,FALSE,"EXPENSE"}</definedName>
    <definedName name="llmmn" localSheetId="4" hidden="1">{#N/A,#N/A,FALSE,"EXPENSE"}</definedName>
    <definedName name="llmmn" hidden="1">{#N/A,#N/A,FALSE,"EXPENSE"}</definedName>
    <definedName name="M_PlaceofPath" hidden="1">"F:\HDEMOTT\DATA\vdf\amt_vdf.xls"</definedName>
    <definedName name="May1Forecast" localSheetId="4" hidden="1">{"Page 1",#N/A,FALSE,"Sheet1";"Page 2",#N/A,FALSE,"Sheet1"}</definedName>
    <definedName name="May1Forecast" hidden="1">{"Page 1",#N/A,FALSE,"Sheet1";"Page 2",#N/A,FALSE,"Sheet1"}</definedName>
    <definedName name="MayForecast" localSheetId="4" hidden="1">{"Page 1",#N/A,FALSE,"Sheet1";"Page 2",#N/A,FALSE,"Sheet1"}</definedName>
    <definedName name="MayForecast" hidden="1">{"Page 1",#N/A,FALSE,"Sheet1";"Page 2",#N/A,FALSE,"Sheet1"}</definedName>
    <definedName name="misc" hidden="1">#REF!</definedName>
    <definedName name="misc3" hidden="1">#REF!</definedName>
    <definedName name="misc4" hidden="1">#REF!</definedName>
    <definedName name="mmmmmmmm" localSheetId="4" hidden="1">{#N/A,#N/A,FALSE,"EXPENSE"}</definedName>
    <definedName name="mmmmmmmm" hidden="1">{#N/A,#N/A,FALSE,"EXPENSE"}</definedName>
    <definedName name="mn" localSheetId="3" hidden="1">{#N/A,#N/A,FALSE,"Aging Summary";#N/A,#N/A,FALSE,"Ratio Analysis";#N/A,#N/A,FALSE,"Test 120 Day Accts";#N/A,#N/A,FALSE,"Tickmarks"}</definedName>
    <definedName name="mn" localSheetId="4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nhngfxvbcvx" localSheetId="4" hidden="1">{#N/A,#N/A,FALSE,"EXPENSE"}</definedName>
    <definedName name="mnhngfxvbcvx" hidden="1">{#N/A,#N/A,FALSE,"EXPENSE"}</definedName>
    <definedName name="mypassword" hidden="1">"chuck"</definedName>
    <definedName name="n" localSheetId="4" hidden="1">{"Page 1",#N/A,FALSE,"Sheet1";"Page 2",#N/A,FALSE,"Sheet1"}</definedName>
    <definedName name="n" hidden="1">{"Page 1",#N/A,FALSE,"Sheet1";"Page 2",#N/A,FALSE,"Sheet1"}</definedName>
    <definedName name="new" localSheetId="4" hidden="1">{#N/A,#N/A,FALSE,"EXPENSE"}</definedName>
    <definedName name="new" hidden="1">{#N/A,#N/A,FALSE,"EXPENSE"}</definedName>
    <definedName name="nghmndghbfdxgfd" localSheetId="4" hidden="1">{#N/A,#N/A,FALSE,"EXPENSE"}</definedName>
    <definedName name="nghmndghbfdxgfd" hidden="1">{#N/A,#N/A,FALSE,"EXPENSE"}</definedName>
    <definedName name="nhgmnbcvbvc" localSheetId="4" hidden="1">{#N/A,#N/A,FALSE,"EXPENSE"}</definedName>
    <definedName name="nhgmnbcvbvc" hidden="1">{#N/A,#N/A,FALSE,"EXPENSE"}</definedName>
    <definedName name="nhmhgnbvnvb" localSheetId="4" hidden="1">{#N/A,#N/A,FALSE,"ALLOC"}</definedName>
    <definedName name="nhmhgnbvnvb" hidden="1">{#N/A,#N/A,FALSE,"ALLOC"}</definedName>
    <definedName name="nhnjfgdzfvcv" localSheetId="4" hidden="1">{#N/A,#N/A,FALSE,"EXPENSE"}</definedName>
    <definedName name="nhnjfgdzfvcv" hidden="1">{#N/A,#N/A,FALSE,"EXPENSE"}</definedName>
    <definedName name="njhgnfgchfgbf" localSheetId="4" hidden="1">{#N/A,#N/A,FALSE,"EXPENSE"}</definedName>
    <definedName name="njhgnfgchfgbf" hidden="1">{#N/A,#N/A,FALSE,"EXPENSE"}</definedName>
    <definedName name="njhhgnbvbvcb" localSheetId="4" hidden="1">{#N/A,#N/A,FALSE,"ALLOC"}</definedName>
    <definedName name="njhhgnbvbvcb" hidden="1">{#N/A,#N/A,FALSE,"ALLOC"}</definedName>
    <definedName name="none" localSheetId="0" hidden="1">#REF!</definedName>
    <definedName name="none" localSheetId="9" hidden="1">#REF!</definedName>
    <definedName name="none" localSheetId="3" hidden="1">#REF!</definedName>
    <definedName name="none" localSheetId="2" hidden="1">#REF!</definedName>
    <definedName name="none" hidden="1">#REF!</definedName>
    <definedName name="NPV_to_Risk_Labels" hidden="1">#REF!</definedName>
    <definedName name="NPV_to_Risk_X_Data" hidden="1">#REF!</definedName>
    <definedName name="NPV_to_Risk_Y_Data" hidden="1">#REF!</definedName>
    <definedName name="NPV_to_Risk_Z_Data" hidden="1">#REF!</definedName>
    <definedName name="oiu" localSheetId="3" hidden="1">{#N/A,#N/A,FALSE,"Aging Summary";#N/A,#N/A,FALSE,"Ratio Analysis";#N/A,#N/A,FALSE,"Test 120 Day Accts";#N/A,#N/A,FALSE,"Tickmarks"}</definedName>
    <definedName name="oiu" localSheetId="4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p" localSheetId="3" hidden="1">{#N/A,#N/A,FALSE,"Aging Summary";#N/A,#N/A,FALSE,"Ratio Analysis";#N/A,#N/A,FALSE,"Test 120 Day Accts";#N/A,#N/A,FALSE,"Tickmarks"}</definedName>
    <definedName name="op" localSheetId="4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l_Workbook_GUID" hidden="1">"1KSSGF3ZWY3E3EQEL76D82LV"</definedName>
    <definedName name="pam" localSheetId="4" hidden="1">{#N/A,#N/A,FALSE,"ALLOC"}</definedName>
    <definedName name="pam" hidden="1">{#N/A,#N/A,FALSE,"ALLOC"}</definedName>
    <definedName name="paul" localSheetId="0" hidden="1">#REF!</definedName>
    <definedName name="paul" localSheetId="9" hidden="1">#REF!</definedName>
    <definedName name="paul" localSheetId="3" hidden="1">#REF!</definedName>
    <definedName name="paul" localSheetId="2" hidden="1">#REF!</definedName>
    <definedName name="paul" hidden="1">#REF!</definedName>
    <definedName name="pesc1" localSheetId="3" hidden="1">{#N/A,#N/A,FALSE,"Aging Summary";#N/A,#N/A,FALSE,"Ratio Analysis";#N/A,#N/A,FALSE,"Test 120 Day Accts";#N/A,#N/A,FALSE,"Tickmarks"}</definedName>
    <definedName name="pesc1" localSheetId="4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iii" localSheetId="4" hidden="1">{#N/A,#N/A,FALSE,"EXPENSE"}</definedName>
    <definedName name="piiiiii" hidden="1">{#N/A,#N/A,FALSE,"EXPENSE"}</definedName>
    <definedName name="po" localSheetId="3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folio_One_Risk_Return_Labels" hidden="1">#REF!</definedName>
    <definedName name="Porfolio_One_Risk_Return_X_Data" hidden="1">#REF!</definedName>
    <definedName name="Porfolio_One_Risk_Return_Y_Data" hidden="1">#REF!</definedName>
    <definedName name="Porfolio_One_Risk_Return_Z_Data" hidden="1">#REF!</definedName>
    <definedName name="Port_One_Correct_Risk_Reward_Labels" hidden="1">#REF!</definedName>
    <definedName name="Port_One_Correct_Risk_Reward_X_Data" hidden="1">#REF!</definedName>
    <definedName name="Port_One_Correct_Risk_Reward_Y_Data" hidden="1">#REF!</definedName>
    <definedName name="Port_One_Correct_Risk_Reward_Z_Data" hidden="1">#REF!</definedName>
    <definedName name="Port_One_Tech_Risk_New_Labels" hidden="1">#REF!</definedName>
    <definedName name="Port_One_Tech_Risk_New_X_Data" hidden="1">#REF!</definedName>
    <definedName name="Port_One_Tech_Risk_New_Y_Data" hidden="1">#REF!</definedName>
    <definedName name="Port_One_Tech_Risk_New_Z_Data" hidden="1">#REF!</definedName>
    <definedName name="Port_Three_Risk_Return_Labels" hidden="1">#REF!</definedName>
    <definedName name="Port_Three_Risk_Return_X_Data" hidden="1">#REF!</definedName>
    <definedName name="Port_Three_Risk_Return_Y_Data" hidden="1">#REF!</definedName>
    <definedName name="Port_Three_Risk_Return_Z_Data" hidden="1">#REF!</definedName>
    <definedName name="ppp" localSheetId="3" hidden="1">{#N/A,#N/A,FALSE,"Aging Summary";#N/A,#N/A,FALSE,"Ratio Analysis";#N/A,#N/A,FALSE,"Test 120 Day Accts";#N/A,#N/A,FALSE,"Tickmarks"}</definedName>
    <definedName name="ppp" localSheetId="4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ppppppp" localSheetId="4" hidden="1">{#N/A,#N/A,FALSE,"ALLOC"}</definedName>
    <definedName name="ppppppp" hidden="1">{#N/A,#N/A,FALSE,"ALLOC"}</definedName>
    <definedName name="pppppppp" localSheetId="4" hidden="1">{#N/A,#N/A,FALSE,"EXPENSE"}</definedName>
    <definedName name="pppppppp" hidden="1">{#N/A,#N/A,FALSE,"EXPENSE"}</definedName>
    <definedName name="PriceRange" localSheetId="4" hidden="1">OFFSET([0]!PriceRangeMain,5,0,COUNTA([0]!PriceRangeMain)-COUNTA(#REF!),1)</definedName>
    <definedName name="PriceRange" hidden="1">OFFSET([0]!PriceRangeMain,5,0,COUNTA([0]!PriceRangeMain)-COUNTA(#REF!),1)</definedName>
    <definedName name="PriceRangeMain" hidden="1">#REF!</definedName>
    <definedName name="_xlnm.Print_Area" localSheetId="0">'C-17'!$A$1:$J$156</definedName>
    <definedName name="Product_S_Curve_Labels" hidden="1">#REF!</definedName>
    <definedName name="Product_S_Curve_X_Data" hidden="1">#REF!</definedName>
    <definedName name="qqqqq" localSheetId="4" hidden="1">{#N/A,#N/A,FALSE,"EXPENSE"}</definedName>
    <definedName name="qqqqq" hidden="1">{#N/A,#N/A,FALSE,"EXPENSE"}</definedName>
    <definedName name="qw" localSheetId="3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range" localSheetId="4" hidden="1">{#N/A,#N/A,FALSE,"EXPENSE"}</definedName>
    <definedName name="range" hidden="1">{#N/A,#N/A,FALSE,"EXPENSE"}</definedName>
    <definedName name="range2" localSheetId="4" hidden="1">{#N/A,#N/A,FALSE,"EXPENSE"}</definedName>
    <definedName name="range3" localSheetId="4" hidden="1">{#N/A,#N/A,FALSE,"EXPENSE"}</definedName>
    <definedName name="range3" hidden="1">{#N/A,#N/A,FALSE,"EXPENSE"}</definedName>
    <definedName name="rap" localSheetId="4" hidden="1">{"Page 1",#N/A,FALSE,"Sheet1";"Page 2",#N/A,FALSE,"Sheet1"}</definedName>
    <definedName name="rap" hidden="1">{"Page 1",#N/A,FALSE,"Sheet1";"Page 2",#N/A,FALSE,"Sheet1"}</definedName>
    <definedName name="reagsrgsrgfaefda" localSheetId="4" hidden="1">{#N/A,#N/A,FALSE,"ALLOC"}</definedName>
    <definedName name="reagsrgsrgfaefda" hidden="1">{#N/A,#N/A,FALSE,"ALLOC"}</definedName>
    <definedName name="ReportGroup" hidden="1">0</definedName>
    <definedName name="rest" hidden="1">#REF!</definedName>
    <definedName name="ret" localSheetId="3" hidden="1">{#N/A,#N/A,FALSE,"Aging Summary";#N/A,#N/A,FALSE,"Ratio Analysis";#N/A,#N/A,FALSE,"Test 120 Day Accts";#N/A,#N/A,FALSE,"Tickmarks"}</definedName>
    <definedName name="ret" localSheetId="4" hidden="1">{#N/A,#N/A,FALSE,"Aging Summary";#N/A,#N/A,FALSE,"Ratio Analysis";#N/A,#N/A,FALSE,"Test 120 Day Accts";#N/A,#N/A,FALSE,"Tickmarks"}</definedName>
    <definedName name="ret" hidden="1">{#N/A,#N/A,FALSE,"Aging Summary";#N/A,#N/A,FALSE,"Ratio Analysis";#N/A,#N/A,FALSE,"Test 120 Day Accts";#N/A,#N/A,FALSE,"Tickmarks"}</definedName>
    <definedName name="rew4wwer" localSheetId="4" hidden="1">{#N/A,#N/A,FALSE,"EXPENSE"}</definedName>
    <definedName name="rew4wwer" hidden="1">{#N/A,#N/A,FALSE,"EXPENSE"}</definedName>
    <definedName name="rfgfdcvc" localSheetId="4" hidden="1">{#N/A,#N/A,FALSE,"ALLOC"}</definedName>
    <definedName name="rfgfdcvc" hidden="1">{#N/A,#N/A,FALSE,"ALLOC"}</definedName>
    <definedName name="rfsetgthnyukmgff" localSheetId="4" hidden="1">{#N/A,#N/A,FALSE,"EXPENSE"}</definedName>
    <definedName name="rfsetgthnyukmgff" hidden="1">{#N/A,#N/A,FALSE,"EXPENSE"}</definedName>
    <definedName name="rfwaerwaerwerwe" localSheetId="4" hidden="1">{#N/A,#N/A,FALSE,"EXPENSE"}</definedName>
    <definedName name="rfwaerwaerwerwe" hidden="1">{#N/A,#N/A,FALSE,"EXPENSE"}</definedName>
    <definedName name="rgrg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AddonTemplate" hidden="1">#REF!</definedName>
    <definedName name="rngCopyFormulasSource" hidden="1">#REF!</definedName>
    <definedName name="rrr" localSheetId="4" hidden="1">{"capital",#N/A,FALSE,"Analysis";"input data",#N/A,FALSE,"Analysis"}</definedName>
    <definedName name="rrr" hidden="1">{"capital",#N/A,FALSE,"Analysis";"input data",#N/A,FALSE,"Analysis"}</definedName>
    <definedName name="rt" localSheetId="3" hidden="1">{#N/A,#N/A,FALSE,"Aging Summary";#N/A,#N/A,FALSE,"Ratio Analysis";#N/A,#N/A,FALSE,"Test 120 Day Accts";#N/A,#N/A,FALSE,"Tickmarks"}</definedName>
    <definedName name="rt" localSheetId="4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yrsygyuiukhjghgt" localSheetId="4" hidden="1">{#N/A,#N/A,FALSE,"EXPENSE"}</definedName>
    <definedName name="rtyrsygyuiukhjghgt" hidden="1">{#N/A,#N/A,FALSE,"EXPENSE"}</definedName>
    <definedName name="rtyrtyrty" localSheetId="4" hidden="1">{#N/A,#N/A,FALSE,"ALLOC"}</definedName>
    <definedName name="rtyrtyrty" hidden="1">{#N/A,#N/A,FALSE,"ALLOC"}</definedName>
    <definedName name="rwerfwerewrew" localSheetId="4" hidden="1">{#N/A,#N/A,FALSE,"ALLOC"}</definedName>
    <definedName name="rwerfwerewrew" hidden="1">{#N/A,#N/A,FALSE,"ALLOC"}</definedName>
    <definedName name="rysrysrtygthgh" localSheetId="4" hidden="1">{#N/A,#N/A,FALSE,"EXPENSE"}</definedName>
    <definedName name="rysrysrtygthgh" hidden="1">{#N/A,#N/A,FALSE,"EXPENSE"}</definedName>
    <definedName name="sa" localSheetId="3" hidden="1">{#N/A,#N/A,FALSE,"Aging Summary";#N/A,#N/A,FALSE,"Ratio Analysis";#N/A,#N/A,FALSE,"Test 120 Day Accts";#N/A,#N/A,FALSE,"Tickmarks"}</definedName>
    <definedName name="sa" localSheetId="4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f" localSheetId="4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PBEXdnldView" hidden="1">"446WX5JSQEDTJ1NXGMPPIICZ8"</definedName>
    <definedName name="SAPBEXsysID" hidden="1">"UGP"</definedName>
    <definedName name="sc" localSheetId="4" hidden="1">{"Page 1",#N/A,FALSE,"Sheet1";"Page 2",#N/A,FALSE,"Sheet1"}</definedName>
    <definedName name="sc" hidden="1">{"Page 1",#N/A,FALSE,"Sheet1";"Page 2",#N/A,FALSE,"Sheet1"}</definedName>
    <definedName name="Scatter_of_Projects_Labels" hidden="1">#REF!</definedName>
    <definedName name="Scatter_of_Projects_X_Data" hidden="1">#REF!</definedName>
    <definedName name="Scatter_of_Projects_Y_Data" hidden="1">#REF!</definedName>
    <definedName name="Scatter_of_Projects_Z_Data" hidden="1">#REF!</definedName>
    <definedName name="sdfg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encount" hidden="1">1</definedName>
    <definedName name="sersadffasf" localSheetId="4" hidden="1">{#N/A,#N/A,FALSE,"ALLOC"}</definedName>
    <definedName name="sersadffasf" hidden="1">{#N/A,#N/A,FALSE,"ALLOC"}</definedName>
    <definedName name="sertearawertutyu" localSheetId="4" hidden="1">{#N/A,#N/A,FALSE,"EXPENSE"}</definedName>
    <definedName name="sertearawertutyu" hidden="1">{#N/A,#N/A,FALSE,"EXPENSE"}</definedName>
    <definedName name="sfsadfafsdaf" localSheetId="4" hidden="1">{#N/A,#N/A,FALSE,"EXPENSE"}</definedName>
    <definedName name="sfsadfafsdaf" hidden="1">{#N/A,#N/A,FALSE,"EXPENSE"}</definedName>
    <definedName name="spoc" localSheetId="4" hidden="1">{"Page 1",#N/A,FALSE,"Sheet1";"Page 2",#N/A,FALSE,"Sheet1"}</definedName>
    <definedName name="spoc" hidden="1">{"Page 1",#N/A,FALSE,"Sheet1";"Page 2",#N/A,FALSE,"Sheet1"}</definedName>
    <definedName name="srfaedtgthjtdhfdg" localSheetId="4" hidden="1">{#N/A,#N/A,FALSE,"EXPENSE"}</definedName>
    <definedName name="srfaedtgthjtdhfdg" hidden="1">{#N/A,#N/A,FALSE,"EXPENSE"}</definedName>
    <definedName name="ssss" localSheetId="4" hidden="1">{#N/A,#N/A,FALSE,"EXPENSE"}</definedName>
    <definedName name="ssss" hidden="1">{#N/A,#N/A,FALSE,"EXPENSE"}</definedName>
    <definedName name="staffing2" localSheetId="4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ffing3" localSheetId="4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rtingPoint" hidden="1">#REF!</definedName>
    <definedName name="stsaeryyjiutjdhg" localSheetId="4" hidden="1">{#N/A,#N/A,FALSE,"EXPENSE"}</definedName>
    <definedName name="stsaeryyjiutjdhg" hidden="1">{#N/A,#N/A,FALSE,"EXPENSE"}</definedName>
    <definedName name="Stupid" hidden="1">0</definedName>
    <definedName name="Swvu.print2." hidden="1">#REF!</definedName>
    <definedName name="Swvu.print3." hidden="1">#REF!</definedName>
    <definedName name="t5terer" localSheetId="4" hidden="1">{#N/A,#N/A,FALSE,"EXPENSE"}</definedName>
    <definedName name="t5terer" hidden="1">{#N/A,#N/A,FALSE,"EXPENSE"}</definedName>
    <definedName name="team" hidden="1">255</definedName>
    <definedName name="Temp_2" localSheetId="4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3" localSheetId="4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st" localSheetId="4" hidden="1">{"Reconciliation 151",#N/A,FALSE,"A"}</definedName>
    <definedName name="test" hidden="1">{"Reconciliation 151",#N/A,FALSE,"A"}</definedName>
    <definedName name="test1" localSheetId="4" hidden="1">{"Page 1",#N/A,FALSE,"Sheet1";"Page 2",#N/A,FALSE,"Sheet1"}</definedName>
    <definedName name="test1" hidden="1">{"Page 1",#N/A,FALSE,"Sheet1";"Page 2",#N/A,FALSE,"Sheet1"}</definedName>
    <definedName name="test2" localSheetId="4" hidden="1">{"Page 1",#N/A,FALSE,"Sheet1";"Page 2",#N/A,FALSE,"Sheet1"}</definedName>
    <definedName name="test2" hidden="1">{"Page 1",#N/A,FALSE,"Sheet1";"Page 2",#N/A,FALSE,"Sheet1"}</definedName>
    <definedName name="testpage" localSheetId="4" hidden="1">{"Page 1",#N/A,FALSE,"Sheet1";"Page 2",#N/A,FALSE,"Sheet1"}</definedName>
    <definedName name="testpage" hidden="1">{"Page 1",#N/A,FALSE,"Sheet1";"Page 2",#N/A,FALSE,"Sheet1"}</definedName>
    <definedName name="TextRefCopyRangeCount" hidden="1">6</definedName>
    <definedName name="tgrgfdgfdg" localSheetId="4" hidden="1">{#N/A,#N/A,FALSE,"EXPENSE"}</definedName>
    <definedName name="tgrgfdgfdg" hidden="1">{#N/A,#N/A,FALSE,"EXPENSE"}</definedName>
    <definedName name="tom" localSheetId="4" hidden="1">{#N/A,#N/A,FALSE,"EXPENSE"}</definedName>
    <definedName name="tom" hidden="1">{#N/A,#N/A,FALSE,"EXPENSE"}</definedName>
    <definedName name="ton" localSheetId="4" hidden="1">{#N/A,#N/A,FALSE,"EXPENSE"}</definedName>
    <definedName name="ton" hidden="1">{#N/A,#N/A,FALSE,"EXPENSE"}</definedName>
    <definedName name="TP_Footer_Path" hidden="1">"S:\04291\05ret\othsys\team\disclosure\"</definedName>
    <definedName name="TP_Footer_User" localSheetId="10" hidden="1">"Dylan Moser"</definedName>
    <definedName name="TP_Footer_User" hidden="1">"combsk"</definedName>
    <definedName name="TP_Footer_Version" hidden="1">"v4.00"</definedName>
    <definedName name="TPAYNE" hidden="1">#REF!</definedName>
    <definedName name="tre" localSheetId="3" hidden="1">{#N/A,#N/A,FALSE,"Aging Summary";#N/A,#N/A,FALSE,"Ratio Analysis";#N/A,#N/A,FALSE,"Test 120 Day Accts";#N/A,#N/A,FALSE,"Tickmarks"}</definedName>
    <definedName name="tre" localSheetId="4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rend" localSheetId="4" hidden="1">{#N/A,#N/A,FALSE,"Aging Summary";#N/A,#N/A,FALSE,"Ratio Analysis";#N/A,#N/A,FALSE,"Test 120 Day Accts";#N/A,#N/A,FALSE,"Tickmarks"}</definedName>
    <definedName name="trend" hidden="1">{#N/A,#N/A,FALSE,"Aging Summary";#N/A,#N/A,FALSE,"Ratio Analysis";#N/A,#N/A,FALSE,"Test 120 Day Accts";#N/A,#N/A,FALSE,"Tickmarks"}</definedName>
    <definedName name="tresrtesrtresrftg" localSheetId="4" hidden="1">{#N/A,#N/A,FALSE,"EXPENSE"}</definedName>
    <definedName name="tresrtesrtresrftg" hidden="1">{#N/A,#N/A,FALSE,"EXPENSE"}</definedName>
    <definedName name="tresytyuijiukuyjfghgh" localSheetId="4" hidden="1">{#N/A,#N/A,FALSE,"EXPENSE"}</definedName>
    <definedName name="tresytyuijiukuyjfghgh" hidden="1">{#N/A,#N/A,FALSE,"EXPENSE"}</definedName>
    <definedName name="trtertertret" localSheetId="4" hidden="1">{#N/A,#N/A,FALSE,"EXPENSE"}</definedName>
    <definedName name="trtertertret" hidden="1">{#N/A,#N/A,FALSE,"EXPENSE"}</definedName>
    <definedName name="tterr4r4" localSheetId="4" hidden="1">{#N/A,#N/A,FALSE,"ALLOC"}</definedName>
    <definedName name="tterr4r4" hidden="1">{#N/A,#N/A,FALSE,"ALLOC"}</definedName>
    <definedName name="ttttt" localSheetId="4" hidden="1">{#N/A,#N/A,FALSE,"EXPENSE"}</definedName>
    <definedName name="ttttt" hidden="1">{#N/A,#N/A,FALSE,"EXPENSE"}</definedName>
    <definedName name="ttttttt" localSheetId="4" hidden="1">{#N/A,#N/A,FALSE,"ALLOC"}</definedName>
    <definedName name="ttttttt" hidden="1">{#N/A,#N/A,FALSE,"ALLOC"}</definedName>
    <definedName name="ttttttttttttt" localSheetId="4" hidden="1">{#N/A,#N/A,FALSE,"EXPENSE"}</definedName>
    <definedName name="ttttttttttttt" hidden="1">{#N/A,#N/A,FALSE,"EXPENSE"}</definedName>
    <definedName name="tutututu" localSheetId="4" hidden="1">{#N/A,#N/A,FALSE,"ALLOC"}</definedName>
    <definedName name="tutututu" hidden="1">{#N/A,#N/A,FALSE,"ALLOC"}</definedName>
    <definedName name="twrtesrsf" localSheetId="4" hidden="1">{#N/A,#N/A,FALSE,"EXPENSE"}</definedName>
    <definedName name="twrtesrsf" hidden="1">{#N/A,#N/A,FALSE,"EXPENSE"}</definedName>
    <definedName name="ty" localSheetId="3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htiiliklhjhgj" localSheetId="4" hidden="1">{#N/A,#N/A,FALSE,"ALLOC"}</definedName>
    <definedName name="tyhtiiliklhjhgj" hidden="1">{#N/A,#N/A,FALSE,"ALLOC"}</definedName>
    <definedName name="tyseryuykiiukhjg" localSheetId="4" hidden="1">{#N/A,#N/A,FALSE,"EXPENSE"}</definedName>
    <definedName name="tyseryuykiiukhjg" hidden="1">{#N/A,#N/A,FALSE,"EXPENSE"}</definedName>
    <definedName name="u6yr5y5yrty" localSheetId="4" hidden="1">{#N/A,#N/A,FALSE,"EXPENSE"}</definedName>
    <definedName name="u6yr5y5yrty" hidden="1">{#N/A,#N/A,FALSE,"EXPENSE"}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ryryryry" localSheetId="4" hidden="1">{#N/A,#N/A,FALSE,"ALLOC"}</definedName>
    <definedName name="uryryryry" hidden="1">{#N/A,#N/A,FALSE,"ALLOC"}</definedName>
    <definedName name="UserPass" hidden="1">"verify"</definedName>
    <definedName name="uturfhfh" localSheetId="4" hidden="1">{#N/A,#N/A,FALSE,"EXPENSE"}</definedName>
    <definedName name="uturfhfh" hidden="1">{#N/A,#N/A,FALSE,"EXPENSE"}</definedName>
    <definedName name="utututt" localSheetId="4" hidden="1">{#N/A,#N/A,FALSE,"EXPENSE"}</definedName>
    <definedName name="utututt" hidden="1">{#N/A,#N/A,FALSE,"EXPENSE"}</definedName>
    <definedName name="utututu" localSheetId="4" hidden="1">{#N/A,#N/A,FALSE,"EXPENSE"}</definedName>
    <definedName name="utututu" hidden="1">{#N/A,#N/A,FALSE,"EXPENSE"}</definedName>
    <definedName name="utuyututyu" localSheetId="4" hidden="1">{#N/A,#N/A,FALSE,"EXPENSE"}</definedName>
    <definedName name="utuyututyu" hidden="1">{#N/A,#N/A,FALSE,"EXPENSE"}</definedName>
    <definedName name="utyurturhfg" localSheetId="4" hidden="1">{#N/A,#N/A,FALSE,"EXPENSE"}</definedName>
    <definedName name="utyurturhfg" hidden="1">{#N/A,#N/A,FALSE,"EXPENSE"}</definedName>
    <definedName name="utyutfghgf" localSheetId="4" hidden="1">{#N/A,#N/A,FALSE,"EXPENSE"}</definedName>
    <definedName name="utyutfghgf" hidden="1">{#N/A,#N/A,FALSE,"EXPENSE"}</definedName>
    <definedName name="uuututu" localSheetId="4" hidden="1">{#N/A,#N/A,FALSE,"EXPENSE"}</definedName>
    <definedName name="uuututu" hidden="1">{#N/A,#N/A,FALSE,"EXPENSE"}</definedName>
    <definedName name="uuuuu" localSheetId="4" hidden="1">{#N/A,#N/A,FALSE,"EXPENSE"}</definedName>
    <definedName name="uuuuu" hidden="1">{#N/A,#N/A,FALSE,"EXPENSE"}</definedName>
    <definedName name="uuuuuu" localSheetId="4" hidden="1">{#N/A,#N/A,FALSE,"EXPENSE"}</definedName>
    <definedName name="uuuuuu" hidden="1">{#N/A,#N/A,FALSE,"EXPENSE"}</definedName>
    <definedName name="uytututut" localSheetId="4" hidden="1">{#N/A,#N/A,FALSE,"EXPENSE"}</definedName>
    <definedName name="uytututut" hidden="1">{#N/A,#N/A,FALSE,"EXPENSE"}</definedName>
    <definedName name="uytutyht" localSheetId="4" hidden="1">{#N/A,#N/A,FALSE,"ALLOC"}</definedName>
    <definedName name="uytutyht" hidden="1">{#N/A,#N/A,FALSE,"ALLOC"}</definedName>
    <definedName name="vcscvbxvbfvb" localSheetId="4" hidden="1">{#N/A,#N/A,FALSE,"EXPENSE"}</definedName>
    <definedName name="vcscvbxvbfvb" hidden="1">{#N/A,#N/A,FALSE,"EXPENSE"}</definedName>
    <definedName name="wearwaerwearfefr" localSheetId="4" hidden="1">{#N/A,#N/A,FALSE,"ALLOC"}</definedName>
    <definedName name="wearwaerwearfefr" hidden="1">{#N/A,#N/A,FALSE,"ALLOC"}</definedName>
    <definedName name="weqeqwewqewewe" localSheetId="4" hidden="1">{#N/A,#N/A,FALSE,"EXPENSE"}</definedName>
    <definedName name="weqeqwewqewewe" hidden="1">{#N/A,#N/A,FALSE,"EXPENSE"}</definedName>
    <definedName name="weqweqweqw" localSheetId="4" hidden="1">{#N/A,#N/A,FALSE,"EXPENSE"}</definedName>
    <definedName name="weqweqweqw" hidden="1">{#N/A,#N/A,FALSE,"EXPENSE"}</definedName>
    <definedName name="werwerwerwefrd" localSheetId="4" hidden="1">{#N/A,#N/A,FALSE,"ALLOC"}</definedName>
    <definedName name="werwerwerwefrd" hidden="1">{#N/A,#N/A,FALSE,"ALLOC"}</definedName>
    <definedName name="wfvsd" localSheetId="4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KTB_REG_Export1" localSheetId="7">WKTB_REG1!$A$7:$D$1021</definedName>
    <definedName name="WKTB_REG_Export1_Header" localSheetId="7">WKTB_REG1!$A$1:$D$6</definedName>
    <definedName name="WKTB_REG_Export1_Header_CenterLabel1" localSheetId="7">WKTB_REG1!$B$3</definedName>
    <definedName name="WKTB_REG_Export1_Header_CenterLabel2" localSheetId="7">WKTB_REG1!$B$4</definedName>
    <definedName name="WKTB_REG_Export1_Header_CenterLabel3" localSheetId="7">WKTB_REG1!$B$5</definedName>
    <definedName name="WKTB_REG_Export1_Header_LeftLabel1" localSheetId="7">WKTB_REG1!$A$3</definedName>
    <definedName name="WKTB_REG_Export1_Header_LeftLabel2" localSheetId="7">WKTB_REG1!$A$4</definedName>
    <definedName name="WKTB_REG_Export1_Header_LeftLabel3" localSheetId="7">WKTB_REG1!$A$5</definedName>
    <definedName name="WKTB_REG_Export1_Header_RightLabel1" localSheetId="7">WKTB_REG1!$D$3</definedName>
    <definedName name="WKTB_REG_Export1_Header_RightLabel2" localSheetId="7">WKTB_REG1!$D$4</definedName>
    <definedName name="WKTB_REG_Export1_Header_RightLabel3" localSheetId="7">WKTB_REG1!$D$5</definedName>
    <definedName name="WKTB_REG_Export1_Header_Title" localSheetId="7">WKTB_REG1!$B$1</definedName>
    <definedName name="WKTB_REG_Export1_Main" localSheetId="7">WKTB_REG1!$A$1:$D$1021</definedName>
    <definedName name="wrn.114." localSheetId="4" hidden="1">{#N/A,#N/A,FALSE,"PAGE-114";#N/A,#N/A,FALSE,"Directions"}</definedName>
    <definedName name="wrn.114." hidden="1">{#N/A,#N/A,FALSE,"PAGE-114";#N/A,#N/A,FALSE,"Directions"}</definedName>
    <definedName name="wrn.3cases." localSheetId="4" hidden="1">{#N/A,"Base",FALSE,"Dividend";#N/A,"Conservative",FALSE,"Dividend";#N/A,"Downside",FALSE,"Dividend"}</definedName>
    <definedName name="wrn.3cases." hidden="1">{#N/A,"Base",FALSE,"Dividend";#N/A,"Conservative",FALSE,"Dividend";#N/A,"Downside",FALSE,"Dividend"}</definedName>
    <definedName name="wrn.740._.Closeout._.Support." localSheetId="4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740._.Closeout._.Support.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Accretion." localSheetId="4" hidden="1">{"Accretion",#N/A,FALSE,"Assum"}</definedName>
    <definedName name="wrn.Accretion." hidden="1">{"Accretion",#N/A,FALSE,"Assum"}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chua." localSheetId="4" hidden="1">{#N/A,#N/A,TRUE,"Inv - Alac";#N/A,#N/A,TRUE,"Nuclear Fuel";#N/A,#N/A,TRUE,"Nuclear Invoice";#N/A,#N/A,TRUE,"Sch A - Alachua";#N/A,#N/A,TRUE,"Gen Replace Cap";#N/A,#N/A,TRUE,"SCHED C - Alachua"}</definedName>
    <definedName name="wrn.Alachua." hidden="1">{#N/A,#N/A,TRUE,"Inv - Alac";#N/A,#N/A,TRUE,"Nuclear Fuel";#N/A,#N/A,TRUE,"Nuclear Invoice";#N/A,#N/A,TRUE,"Sch A - Alachua";#N/A,#N/A,TRUE,"Gen Replace Cap";#N/A,#N/A,TRUE,"SCHED C - Alachua"}</definedName>
    <definedName name="wrn.All._.Pages." localSheetId="4" hidden="1">{"total page",#N/A,FALSE,"Gib 5 June 01";"WVPA Page",#N/A,FALSE,"Gib 5 June 01";"IMPA Page",#N/A,FALSE,"Gib 5 June 01"}</definedName>
    <definedName name="wrn.All._.Pages." hidden="1">{"total page",#N/A,FALSE,"Gib 5 June 01";"WVPA Page",#N/A,FALSE,"Gib 5 June 01";"IMPA Page",#N/A,FALSE,"Gib 5 June 01"}</definedName>
    <definedName name="wrn.All_Sheets." localSheetId="4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ALLOC." localSheetId="4" hidden="1">{#N/A,#N/A,FALSE,"ALLOC"}</definedName>
    <definedName name="wrn.ALLOC." hidden="1">{#N/A,#N/A,FALSE,"ALLOC"}</definedName>
    <definedName name="wrn.Analysis." localSheetId="4" hidden="1">{"Analysis",#N/A,FALSE,"Analysis";"Details",#N/A,FALSE,"Analysis"}</definedName>
    <definedName name="wrn.Analysis." hidden="1">{"Analysis",#N/A,FALSE,"Analysis";"Details",#N/A,FALSE,"Analysis"}</definedName>
    <definedName name="wrn.Assumptions." localSheetId="4" hidden="1">{"Assumptions",#N/A,FALSE,"Assum"}</definedName>
    <definedName name="wrn.Assumptions." hidden="1">{"Assumptions",#N/A,FALSE,"Assum"}</definedName>
    <definedName name="wrn.balsheet." localSheetId="4" hidden="1">{"balsheet",#N/A,FALSE,"A"}</definedName>
    <definedName name="wrn.balsheet." hidden="1">{"balsheet",#N/A,FALSE,"A"}</definedName>
    <definedName name="wrn.CAG." localSheetId="4" hidden="1">{#N/A,#N/A,FALSE,"CAG"}</definedName>
    <definedName name="wrn.CAG." hidden="1">{#N/A,#N/A,FALSE,"CAG"}</definedName>
    <definedName name="wrn.capandinputs." localSheetId="4" hidden="1">{"capital",#N/A,FALSE,"Analysis";"input data",#N/A,FALSE,"Analysis"}</definedName>
    <definedName name="wrn.capandinputs." hidden="1">{"capital",#N/A,FALSE,"Analysis";"input data",#N/A,FALSE,"Analysis"}</definedName>
    <definedName name="wrn.CGE" localSheetId="4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heck." localSheetId="3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localSheetId="4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mplete." localSheetId="4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_.Report." localSheetId="4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 localSheetId="3" hidden="1">{#N/A,#N/A,FALSE,"Configuration";#N/A,#N/A,FALSE,"Summary of Transaction";#N/A,#N/A,FALSE,"Calculations"}</definedName>
    <definedName name="wrn.Config._.and._.Calcs." localSheetId="4" hidden="1">{#N/A,#N/A,FALSE,"Configuration";#N/A,#N/A,FALSE,"Summary of Transaction";#N/A,#N/A,FALSE,"Calculations"}</definedName>
    <definedName name="wrn.Config._.and._.Calcs." hidden="1">{#N/A,#N/A,FALSE,"Configuration";#N/A,#N/A,FALSE,"Summary of Transaction";#N/A,#N/A,FALSE,"Calculations"}</definedName>
    <definedName name="wrn.CPB." localSheetId="4" hidden="1">{#N/A,#N/A,FALSE,"CPB"}</definedName>
    <definedName name="wrn.CPB." hidden="1">{#N/A,#N/A,FALSE,"CPB"}</definedName>
    <definedName name="wrn.CR3._.All._.Invoices." localSheetId="4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3._.All._.Invoices.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edit._.Summary." localSheetId="4" hidden="1">{#N/A,#N/A,FALSE,"Credit Summary"}</definedName>
    <definedName name="wrn.Credit._.Summary." hidden="1">{#N/A,#N/A,FALSE,"Credit Summary"}</definedName>
    <definedName name="wrn.edcredit." localSheetId="4" hidden="1">{"edcredit",#N/A,FALSE,"edcredit"}</definedName>
    <definedName name="wrn.edcredit." hidden="1">{"edcredit",#N/A,FALSE,"edcredit"}</definedName>
    <definedName name="wrn.Executive._.Reports." localSheetId="4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localSheetId="4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PENSE." localSheetId="4" hidden="1">{#N/A,#N/A,FALSE,"EXPENSE"}</definedName>
    <definedName name="wrn.EXPENSE." hidden="1">{#N/A,#N/A,FALSE,"EXPENSE"}</definedName>
    <definedName name="wrn.FCB." localSheetId="4" hidden="1">{"FCB_ALL",#N/A,FALSE,"FCB"}</definedName>
    <definedName name="wrn.FCB." hidden="1">{"FCB_ALL",#N/A,FALSE,"FCB"}</definedName>
    <definedName name="wrn.fcb2" localSheetId="4" hidden="1">{"FCB_ALL",#N/A,FALSE,"FCB"}</definedName>
    <definedName name="wrn.fcb2" hidden="1">{"FCB_ALL",#N/A,FALSE,"FCB"}</definedName>
    <definedName name="wrn.Financials." localSheetId="4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ull." localSheetId="4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Full.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GIS." localSheetId="4" hidden="1">{#N/A,#N/A,FALSE,"GIS"}</definedName>
    <definedName name="wrn.GIS." hidden="1">{#N/A,#N/A,FALSE,"GIS"}</definedName>
    <definedName name="wrn.GL._.151._.FUEL._.REPORT." localSheetId="4" hidden="1">{#N/A,#N/A,FALSE,"ISSUES";#N/A,#N/A,FALSE,"BALANCE";#N/A,#N/A,FALSE,"RECEIPTS"}</definedName>
    <definedName name="wrn.GL._.151._.FUEL._.REPORT." hidden="1">{#N/A,#N/A,FALSE,"ISSUES";#N/A,#N/A,FALSE,"BALANCE";#N/A,#N/A,FALSE,"RECEIPTS"}</definedName>
    <definedName name="wrn.GL._.154._.BALANCE." localSheetId="3" hidden="1">{#N/A,#N/A,FALSE,"BALANCE"}</definedName>
    <definedName name="wrn.GL._.154._.BALANCE." localSheetId="4" hidden="1">{#N/A,#N/A,FALSE,"BALANCE"}</definedName>
    <definedName name="wrn.GL._.154._.BALANCE." hidden="1">{#N/A,#N/A,FALSE,"BALANCE"}</definedName>
    <definedName name="wrn.GL154._.ISSUES." localSheetId="3" hidden="1">{#N/A,#N/A,FALSE,"ISSUES"}</definedName>
    <definedName name="wrn.GL154._.ISSUES." localSheetId="4" hidden="1">{#N/A,#N/A,FALSE,"ISSUES"}</definedName>
    <definedName name="wrn.GL154._.ISSUES." hidden="1">{#N/A,#N/A,FALSE,"ISSUES"}</definedName>
    <definedName name="wrn.GL154._.RECEIPTS." localSheetId="3" hidden="1">{#N/A,#N/A,FALSE,"RECEIPTS"}</definedName>
    <definedName name="wrn.GL154._.RECEIPTS." localSheetId="4" hidden="1">{#N/A,#N/A,FALSE,"RECEIPTS"}</definedName>
    <definedName name="wrn.GL154._.RECEIPTS." hidden="1">{#N/A,#N/A,FALSE,"RECEIPTS"}</definedName>
    <definedName name="wrn.GL154._.SALVAGE." localSheetId="3" hidden="1">{#N/A,#N/A,FALSE,"SALVAGE"}</definedName>
    <definedName name="wrn.GL154._.SALVAGE." localSheetId="4" hidden="1">{#N/A,#N/A,FALSE,"SALVAGE"}</definedName>
    <definedName name="wrn.GL154._.SALVAGE." hidden="1">{#N/A,#N/A,FALSE,"SALVAGE"}</definedName>
    <definedName name="wrn.GL154._.SYSTEM._.LEDGER._.REPORTS." localSheetId="3" hidden="1">{#N/A,#N/A,FALSE,"BALANCE";#N/A,#N/A,FALSE,"ISSUES";#N/A,#N/A,FALSE,"RECEIPTS";#N/A,#N/A,FALSE,"SALVAGE"}</definedName>
    <definedName name="wrn.GL154._.SYSTEM._.LEDGER._.REPORTS." localSheetId="4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HNZ." localSheetId="4" hidden="1">{#N/A,#N/A,FALSE,"HNZ"}</definedName>
    <definedName name="wrn.HNZ." hidden="1">{#N/A,#N/A,FALSE,"HNZ"}</definedName>
    <definedName name="wrn.INT." localSheetId="4" hidden="1">{#N/A,#N/A,FALSE,"EXPENSE"}</definedName>
    <definedName name="wrn.INT." hidden="1">{#N/A,#N/A,FALSE,"EXPENSE"}</definedName>
    <definedName name="wrn.InterSystem." localSheetId="4" hidden="1">{"Purchases",#N/A,TRUE,"Sheet1";"Sales",#N/A,TRUE,"Sheet1"}</definedName>
    <definedName name="wrn.InterSystem." hidden="1">{"Purchases",#N/A,TRUE,"Sheet1";"Sales",#N/A,TRUE,"Sheet1"}</definedName>
    <definedName name="wrn.Jury." localSheetId="4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." localSheetId="4" hidden="1">{#N/A,#N/A,FALSE,"K"}</definedName>
    <definedName name="wrn.K." hidden="1">{#N/A,#N/A,FALSE,"K"}</definedName>
    <definedName name="wrn.Key._.Messages." localSheetId="4" hidden="1">{"mad0291 - Personal View",#N/A,FALSE,"FEG";#N/A,#N/A,FALSE,"Carolinas";#N/A,#N/A,FALSE,"OH-KY";#N/A,#N/A,FALSE,"Indiana";#N/A,#N/A,FALSE,"Other Retail";#N/A,#N/A,FALSE,"Other "}</definedName>
    <definedName name="wrn.Key._.Messages." hidden="1">{"mad0291 - Personal View",#N/A,FALSE,"FEG";#N/A,#N/A,FALSE,"Carolinas";#N/A,#N/A,FALSE,"OH-KY";#N/A,#N/A,FALSE,"Indiana";#N/A,#N/A,FALSE,"Other Retail";#N/A,#N/A,FALSE,"Other "}</definedName>
    <definedName name="wrn.KeyCorp._.Summary." localSheetId="4" hidden="1">{#N/A,#N/A,FALSE,"Mike"}</definedName>
    <definedName name="wrn.KeyCorp._.Summary." hidden="1">{#N/A,#N/A,FALSE,"Mike"}</definedName>
    <definedName name="wrn.LEM." localSheetId="4" hidden="1">{#N/A,#N/A,TRUE,"Summary";#N/A,#N/A,TRUE,"Sales";#N/A,#N/A,TRUE,"Inc. Stmt.";#N/A,#N/A,TRUE,"Cash Flow"}</definedName>
    <definedName name="wrn.LEM." hidden="1">{#N/A,#N/A,TRUE,"Summary";#N/A,#N/A,TRUE,"Sales";#N/A,#N/A,TRUE,"Inc. Stmt.";#N/A,#N/A,TRUE,"Cash Flow"}</definedName>
    <definedName name="wrn.MBTUs." localSheetId="4" hidden="1">{"MBTUs",#N/A,FALSE,"A"}</definedName>
    <definedName name="wrn.MBTUs." hidden="1">{"MBTUs",#N/A,FALSE,"A"}</definedName>
    <definedName name="wrn.MCCRK." localSheetId="4" hidden="1">{#N/A,#N/A,FALSE,"MCCRK"}</definedName>
    <definedName name="wrn.MCCRK." hidden="1">{#N/A,#N/A,FALSE,"MCCRK"}</definedName>
    <definedName name="wrn.MET._.CLAIMS." localSheetId="3" hidden="1">{#N/A,#N/A,FALSE,"Met"}</definedName>
    <definedName name="wrn.MET._.CLAIMS." hidden="1">{#N/A,#N/A,FALSE,"Met"}</definedName>
    <definedName name="wrn.Monthly._.Report." localSheetId="4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NA." localSheetId="4" hidden="1">{#N/A,#N/A,FALSE,"NA"}</definedName>
    <definedName name="wrn.NA." hidden="1">{#N/A,#N/A,FALSE,"NA"}</definedName>
    <definedName name="wrn.NCDSM." localSheetId="4" hidden="1">{"NC DSM",#N/A,FALSE,"SCHEDULE A; NC"}</definedName>
    <definedName name="wrn.NCDSM." hidden="1">{"NC DSM",#N/A,FALSE,"SCHEDULE A; NC"}</definedName>
    <definedName name="wrn.ND._.Schedules._.Clean." localSheetId="4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cala" localSheetId="4" hidden="1">{#N/A,#N/A,TRUE,"Inv - Alac";#N/A,#N/A,TRUE,"Nuclear Fuel";#N/A,#N/A,TRUE,"Nuclear Invoice";#N/A,#N/A,TRUE,"Sch A - Alachua";#N/A,#N/A,TRUE,"Gen Replace Cap";#N/A,#N/A,TRUE,"SCHED C - Alachua"}</definedName>
    <definedName name="wrn.Ocala" hidden="1">{#N/A,#N/A,TRUE,"Inv - Alac";#N/A,#N/A,TRUE,"Nuclear Fuel";#N/A,#N/A,TRUE,"Nuclear Invoice";#N/A,#N/A,TRUE,"Sch A - Alachua";#N/A,#N/A,TRUE,"Gen Replace Cap";#N/A,#N/A,TRUE,"SCHED C - Alachua"}</definedName>
    <definedName name="wrn.Page._.1." localSheetId="4" hidden="1">{"Page 1",#N/A,FALSE,"Sheet1";"Page 2",#N/A,FALSE,"Sheet1"}</definedName>
    <definedName name="wrn.Page._.1." hidden="1">{"Page 1",#N/A,FALSE,"Sheet1";"Page 2",#N/A,FALSE,"Sheet1"}</definedName>
    <definedName name="wrn.PORTFOLIO." localSheetId="4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ORTFOLIO.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REMDISC." localSheetId="4" hidden="1">{#N/A,#N/A,FALSE,"EXPENSE"}</definedName>
    <definedName name="wrn.PREMDISC." hidden="1">{#N/A,#N/A,FALSE,"EXPENSE"}</definedName>
    <definedName name="wrn.print." localSheetId="4" hidden="1">{"print1",#N/A,FALSE;"print2",#N/A,FALSE;"print3",#N/A,FALSE}</definedName>
    <definedName name="wrn.print." hidden="1">{"print1",#N/A,FALSE;"print2",#N/A,FALSE;"print3",#N/A,FALSE}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4" hidden="1">{"inputs raw data",#N/A,TRUE,"INPUT"}</definedName>
    <definedName name="wrn.print._.raw._.data._.entry." hidden="1">{"inputs raw data",#N/A,TRUE,"INPUT"}</definedName>
    <definedName name="wrn.print._.summary._.sheets." localSheetId="4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4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localSheetId="4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4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Exhibits." localSheetId="4" hidden="1">{"EXHSPortrait1",#N/A,FALSE,"EXHIBITS";"EXHSLandscape",#N/A,FALSE,"EXHIBITS";"EXHSPortrait2",#N/A,FALSE,"EXHIBITS";"EXHSPortrait3",#N/A,FALSE,"EXHIBITS";"EXHSPortrait4",#N/A,FALSE,"EXHIBITS"}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Y_Sum." localSheetId="4" hidden="1">{"PY_SumDol",#N/A,TRUE,"Revenue";"PY_SumPct",#N/A,TRUE,"Revenue"}</definedName>
    <definedName name="wrn.PY_Sum." hidden="1">{"PY_SumDol",#N/A,TRUE,"Revenue";"PY_SumPct",#N/A,TRUE,"Revenue"}</definedName>
    <definedName name="wrn.Rate._.Reports." localSheetId="4" hidden="1">{#N/A,#N/A,FALSE,"Monthly Rate By Activity";#N/A,#N/A,FALSE,"Hourly Rate By Activity";#N/A,#N/A,FALSE,"Monthly Rate By Custom Resource";#N/A,#N/A,FALSE,"Hourly Rate By Custom Resource"}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econciliation._.151." localSheetId="4" hidden="1">{"Reconciliation 151",#N/A,FALSE,"A"}</definedName>
    <definedName name="wrn.Reconciliation._.151." hidden="1">{"Reconciliation 151",#N/A,FALSE,"A"}</definedName>
    <definedName name="wrn.Rippert." localSheetId="4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localSheetId="4" hidden="1">{"SC DSM",#N/A,FALSE,"SCHEDULE A; SC"}</definedName>
    <definedName name="wrn.SCDSM." hidden="1">{"SC DSM",#N/A,FALSE,"SCHEDULE A; SC"}</definedName>
    <definedName name="wrn.Schedule._.2c." localSheetId="4" hidden="1">{"Schedule 2c",#N/A,FALSE,"SCHEDULE2c"}</definedName>
    <definedName name="wrn.Schedule._.2c." hidden="1">{"Schedule 2c",#N/A,FALSE,"SCHEDULE2c"}</definedName>
    <definedName name="wrn.Schedule._.5." localSheetId="4" hidden="1">{"Schedule 5",#N/A,FALSE,"A"}</definedName>
    <definedName name="wrn.Schedule._.5." hidden="1">{"Schedule 5",#N/A,FALSE,"A"}</definedName>
    <definedName name="wrn.Staffing." localSheetId="4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ffing._.Inputs." localSheetId="4" hidden="1">{#N/A,#N/A,FALSE,"Overall Staffing Review";#N/A,#N/A,FALSE,"Detailed Resource Mix Review";#N/A,#N/A,FALSE,"Detailed Pyramid Review";#N/A,#N/A,FALSE,"Hours By Activity";#N/A,#N/A,FALSE,"Hours By Custom Resource"}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localSheetId="4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ND_ALONE_BOTH." localSheetId="4" hidden="1">{"FCB_ALL",#N/A,FALSE,"FCB";"GREY_ALL",#N/A,FALSE,"GREY"}</definedName>
    <definedName name="wrn.STAND_ALONE_BOTH." hidden="1">{"FCB_ALL",#N/A,FALSE,"FCB";"GREY_ALL",#N/A,FALSE,"GREY"}</definedName>
    <definedName name="wrn.STETSON.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ve._.Package." localSheetId="4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teve._.Package.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ummary._.Report." localSheetId="4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rn.Supplemental._.Information." localSheetId="4" hidden="1">{#N/A,#N/A,FALSE,"Assumptions";#N/A,#N/A,FALSE,"DNP Expense Summary";#N/A,#N/A,FALSE,"Sensitivity Analysis"}</definedName>
    <definedName name="wrn.Supplemental._.Information." hidden="1">{#N/A,#N/A,FALSE,"Assumptions";#N/A,#N/A,FALSE,"DNP Expense Summary";#N/A,#N/A,FALSE,"Sensitivity Analysis"}</definedName>
    <definedName name="wrn.TESTS." localSheetId="3" hidden="1">{"PAGE_1",#N/A,FALSE,"MONTH"}</definedName>
    <definedName name="wrn.TESTS." localSheetId="4" hidden="1">{"PAGE_1",#N/A,FALSE,"MONTH"}</definedName>
    <definedName name="wrn.TESTS." hidden="1">{"PAGE_1",#N/A,FALSE,"MONTH"}</definedName>
    <definedName name="wrn.Trading._.Summary." localSheetId="4" hidden="1">{#N/A,#N/A,FALSE,"Trading Summary"}</definedName>
    <definedName name="wrn.Trading._.Summary." hidden="1">{#N/A,#N/A,FALSE,"Trading Summary"}</definedName>
    <definedName name="wrn.Unit._.Financials." localSheetId="4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A." localSheetId="4" hidden="1">{#N/A,#N/A,FALSE,"USA"}</definedName>
    <definedName name="wrn.USA." hidden="1">{#N/A,#N/A,FALSE,"USA"}</definedName>
    <definedName name="wrn.Workfile." localSheetId="4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localSheetId="4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WY." localSheetId="4" hidden="1">{#N/A,#N/A,FALSE,"WWY"}</definedName>
    <definedName name="wrn.WWY." hidden="1">{#N/A,#N/A,FALSE,"WWY"}</definedName>
    <definedName name="wrt" localSheetId="4" hidden="1">{#N/A,#N/A,FALSE,"EXPENSE"}</definedName>
    <definedName name="wrt" hidden="1">{#N/A,#N/A,FALSE,"EXPENSE"}</definedName>
    <definedName name="wrwerrwer" localSheetId="4" hidden="1">{#N/A,#N/A,FALSE,"ALLOC"}</definedName>
    <definedName name="wrwerrwer" hidden="1">{#N/A,#N/A,FALSE,"ALLOC"}</definedName>
    <definedName name="wtyu" localSheetId="3" hidden="1">{#N/A,#N/A,FALSE,"Aging Summary";#N/A,#N/A,FALSE,"Ratio Analysis";#N/A,#N/A,FALSE,"Test 120 Day Accts";#N/A,#N/A,FALSE,"Tickmarks"}</definedName>
    <definedName name="wtyu" localSheetId="4" hidden="1">{#N/A,#N/A,FALSE,"Aging Summary";#N/A,#N/A,FALSE,"Ratio Analysis";#N/A,#N/A,FALSE,"Test 120 Day Accts";#N/A,#N/A,FALSE,"Tickmarks"}</definedName>
    <definedName name="wtyu" hidden="1">{#N/A,#N/A,FALSE,"Aging Summary";#N/A,#N/A,FALSE,"Ratio Analysis";#N/A,#N/A,FALSE,"Test 120 Day Accts";#N/A,#N/A,FALSE,"Tickmarks"}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int1." localSheetId="4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1.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2." localSheetId="4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2.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3." localSheetId="4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print3.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" localSheetId="4" hidden="1">{#N/A,#N/A,FALSE,"EXPENSE"}</definedName>
    <definedName name="wwwwwww" hidden="1">{#N/A,#N/A,FALSE,"EXPENSE"}</definedName>
    <definedName name="x" localSheetId="3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localSheetId="4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rl_Tag_02ead093_8098_4561_b1a6_35aad0b3b539" hidden="1">#REF!</definedName>
    <definedName name="Xbrl_Tag_075d33f9_8d44_4b5e_8fc8_85eada4f464a" hidden="1">#REF!</definedName>
    <definedName name="Xbrl_Tag_0a527475_1b41_4c03_bf3e_82e631232d6b" hidden="1">#REF!</definedName>
    <definedName name="Xbrl_Tag_0bc4560b_9d42_4e7c_bfcf_072f8e0e087b" hidden="1">#REF!</definedName>
    <definedName name="Xbrl_Tag_0c54907b_74c4_4d3a_b16d_9d5b6191a8f0" hidden="1">#REF!</definedName>
    <definedName name="Xbrl_Tag_0f074d5a_3373_452d_affc_9e3adc16f0cc" hidden="1">#REF!</definedName>
    <definedName name="Xbrl_Tag_10857a19_f8a4_4178_b6d5_1f56875498d8" hidden="1">#REF!</definedName>
    <definedName name="Xbrl_Tag_157035cb_bd67_4700_bac9_8654f3e0e9d9" hidden="1">#REF!</definedName>
    <definedName name="Xbrl_Tag_1a17ee58_77be_41d6_a839_b459b55e8e50" hidden="1">#REF!</definedName>
    <definedName name="Xbrl_Tag_1d7e0664_9af3_4cfd_93bd_b4acb420ada8" hidden="1">#REF!</definedName>
    <definedName name="Xbrl_Tag_1f22c9c6_d780_4c43_95fb_8b6123261b05" hidden="1">#REF!</definedName>
    <definedName name="Xbrl_Tag_25b41a93_9486_45f9_8873_cc646f7592ac" hidden="1">#REF!</definedName>
    <definedName name="Xbrl_Tag_3389f7d8_f533_46e1_b4e3_fbec1f4d27f5" hidden="1">#REF!</definedName>
    <definedName name="Xbrl_Tag_359d872e_df59_485a_a441_e3067597753f" hidden="1">#REF!</definedName>
    <definedName name="Xbrl_Tag_359eab43_6bae_4f5a_8af7_8f81553cd43d" hidden="1">#REF!</definedName>
    <definedName name="Xbrl_Tag_3a2d5606_5470_4db9_9313_3dc1f43a8b30" hidden="1">#REF!</definedName>
    <definedName name="Xbrl_Tag_3b572db0_b5be_49cb_9497_3be0c26ec438" hidden="1">#REF!</definedName>
    <definedName name="Xbrl_Tag_3e2a4b0f_a9ba_404c_8c83_bbd3862592e4" hidden="1">#REF!</definedName>
    <definedName name="Xbrl_Tag_3f1c33f0_bff2_4296_9181_d7cc1cb508ad" hidden="1">#REF!</definedName>
    <definedName name="Xbrl_Tag_43160aa8_61a0_4559_8ee5_d6da660cfd7b" hidden="1">#REF!</definedName>
    <definedName name="Xbrl_Tag_47e22a59_7971_444b_8e73_01e5291185bb" hidden="1">#REF!</definedName>
    <definedName name="Xbrl_Tag_5225a8bc_9d76_4e4d_8197_37f70d298267" hidden="1">#REF!</definedName>
    <definedName name="Xbrl_Tag_56e27846_9e07_4473_ad08_7bb4a5bf7faa" hidden="1">#REF!</definedName>
    <definedName name="Xbrl_Tag_5b7286ee_d427_4e54_9399_1a836cd32976" hidden="1">#REF!</definedName>
    <definedName name="Xbrl_Tag_5e2f6e4c_effc_4374_9096_f6a66490bc43" hidden="1">#REF!</definedName>
    <definedName name="Xbrl_Tag_5e4ed468_08c0_4e10_b780_063e9fad75bb" hidden="1">#REF!</definedName>
    <definedName name="Xbrl_Tag_5efedf90_6eb4_4d47_8343_cb1307f08d80" hidden="1">#REF!</definedName>
    <definedName name="Xbrl_Tag_60671786_7f0e_4efe_b101_fc89065bbbc4" hidden="1">#REF!</definedName>
    <definedName name="Xbrl_Tag_60802841_ecf0_4e57_a96e_084d65541dcb" hidden="1">#REF!</definedName>
    <definedName name="Xbrl_Tag_6b90dd42_fcd8_4968_8afd_6736492259b1" hidden="1">#REF!</definedName>
    <definedName name="Xbrl_Tag_6e1527a0_8e9b_41c7_b670_b6099df9c72f" hidden="1">#REF!</definedName>
    <definedName name="Xbrl_Tag_7003e101_ef6f_40fd_959a_81c14d2cf88a" hidden="1">#REF!</definedName>
    <definedName name="Xbrl_Tag_7120f3c6_2d5d_417b_9dd0_ecab9471dbc9" hidden="1">#REF!</definedName>
    <definedName name="Xbrl_Tag_717e1b49_4a4d_41a2_8691_a3ef7d067cf1" hidden="1">#REF!</definedName>
    <definedName name="Xbrl_Tag_729b319e_8812_4e23_9b44_cd813ffaf1fe" hidden="1">#REF!</definedName>
    <definedName name="Xbrl_Tag_74e27f18_3a0d_499e_a65b_355cefde250d" hidden="1">#REF!</definedName>
    <definedName name="Xbrl_Tag_76377ee8_44ec_4706_b36c_e475d4a6cffc" hidden="1">#REF!</definedName>
    <definedName name="Xbrl_Tag_7bfd249d_4459_4a20_97f6_779ca44ada3b" hidden="1">#REF!</definedName>
    <definedName name="Xbrl_Tag_848a3bbd_ffb9_4097_93bf_014229938d6a" hidden="1">#REF!</definedName>
    <definedName name="Xbrl_Tag_8d5cd3d4_55e4_4713_bce9_54948c631266" hidden="1">#REF!</definedName>
    <definedName name="Xbrl_Tag_9265a09f_3d1f_4e90_8181_a55f534abcf7" hidden="1">#REF!</definedName>
    <definedName name="Xbrl_Tag_94cf5a67_ea28_42d1_b071_8f24a2864445" hidden="1">#REF!</definedName>
    <definedName name="Xbrl_Tag_95086fc4_6c0f_4a0f_bf5f_c393cf959e9a" hidden="1">#REF!</definedName>
    <definedName name="Xbrl_Tag_99933dd6_f0fc_421a_9b9b_634b2b60dec3" hidden="1">#REF!</definedName>
    <definedName name="Xbrl_Tag_a862d720_9241_4a30_a271_b70e9c381f31" hidden="1">#REF!</definedName>
    <definedName name="Xbrl_Tag_adfbba3c_68ad_4b08_a539_0ed55d3f9d5a" hidden="1">#REF!</definedName>
    <definedName name="Xbrl_Tag_ae50734f_518c_403d_9d12_e2a921b026bb" hidden="1">#REF!</definedName>
    <definedName name="Xbrl_Tag_b0241925_c1ae_46bf_a767_386c3caff01d" hidden="1">#REF!</definedName>
    <definedName name="Xbrl_Tag_b5d40829_0fdd_433d_a950_71e472d9ef83" hidden="1">#REF!</definedName>
    <definedName name="Xbrl_Tag_b649d62e_a6bc_4241_a6b7_068087ca85f4" hidden="1">#REF!</definedName>
    <definedName name="Xbrl_Tag_b8bf6112_e4b6_49dc_ba78_da6302bc43e7" hidden="1">#REF!</definedName>
    <definedName name="Xbrl_Tag_bae390fc_4591_4996_aba5_07899907ff02" hidden="1">#REF!</definedName>
    <definedName name="Xbrl_Tag_c251f426_b699_40b7_ba72_06cdc2336bb3" hidden="1">#REF!</definedName>
    <definedName name="Xbrl_Tag_c9749016_30d3_4a1c_a478_72760a5958e3" hidden="1">#REF!</definedName>
    <definedName name="Xbrl_Tag_c9f670e1_f64d_4c34_a82b_5400bfb21c56" hidden="1">#REF!</definedName>
    <definedName name="Xbrl_Tag_cd60a268_2a82_4c24_ac15_f0f7ad874107" hidden="1">#REF!</definedName>
    <definedName name="Xbrl_Tag_cedeaf5a_67a1_461e_8505_b0f9b2659e01" hidden="1">#REF!</definedName>
    <definedName name="Xbrl_Tag_d4afa79e_d64b_4386_af66_81110932cac7" hidden="1">#REF!</definedName>
    <definedName name="Xbrl_Tag_d646885a_13e7_48b6_a22b_b23dd67119ff" hidden="1">#REF!</definedName>
    <definedName name="Xbrl_Tag_d9ae9ca8_593c_41e1_a638_114bebca7596" hidden="1">#REF!</definedName>
    <definedName name="Xbrl_Tag_e18ec5c4_a090_4244_ac37_0dcecc7c81d8" hidden="1">#REF!</definedName>
    <definedName name="Xbrl_Tag_e1ea8c88_b797_4407_a87d_9da2892362e4" hidden="1">#REF!</definedName>
    <definedName name="Xbrl_Tag_e75da760_6958_4085_aa7d_1b3c5e32dd34" hidden="1">#REF!</definedName>
    <definedName name="Xbrl_Tag_e8bfc542_785c_45ec_9dbe_3b93db69332e" hidden="1">#REF!</definedName>
    <definedName name="Xbrl_Tag_eade47b0_2243_4d32_861b_8c3268e26cf3" hidden="1">#REF!</definedName>
    <definedName name="Xbrl_Tag_ed34a669_2210_43e3_8d94_63f3a7a48c96" hidden="1">#REF!</definedName>
    <definedName name="Xbrl_Tag_ee7a2416_a975_4201_9277_8290d8908ccf" hidden="1">#REF!</definedName>
    <definedName name="Xbrl_Tag_ee8a51a9_161a_4f09_82e8_d18efd1119a1" hidden="1">#REF!</definedName>
    <definedName name="Xbrl_Tag_efa044fd_a1b2_40a5_b1f9_72090c947b21" hidden="1">#REF!</definedName>
    <definedName name="Xbrl_Tag_f5d3fddf_4f85_4525_871f_f5d116e6ca67" hidden="1">#REF!</definedName>
    <definedName name="Xbrl_Tag_f80d63c5_ffff_4f9e_a25e_9c37480fc1ae" hidden="1">#REF!</definedName>
    <definedName name="Xbrl_Tag_f91e44a0_2671_4cea_8dec_43ad8dbe440f" hidden="1">#REF!</definedName>
    <definedName name="Xbrl_Tag_fab5f0e9_4198_47ff_9b56_c2280e7e2d27" hidden="1">#REF!</definedName>
    <definedName name="Xbrl_Tag_fc82f321_49fd_456c_a7a3_9e9b572f9fad" hidden="1">#REF!</definedName>
    <definedName name="Xbrl_Tag_fd0762ba_faef_48ae_8f93_3b1682db973d" hidden="1">#REF!</definedName>
    <definedName name="Xbrl_Tag_fdbfb964_4eb0_44bd_ba7a_9dfdfb13f3a4" hidden="1">#REF!</definedName>
    <definedName name="XRefActiveRow" localSheetId="0" hidden="1">#REF!</definedName>
    <definedName name="XRefActiveRow" localSheetId="9" hidden="1">#REF!</definedName>
    <definedName name="XRefActiveRow" localSheetId="3" hidden="1">#REF!</definedName>
    <definedName name="XRefActiveRow" localSheetId="2" hidden="1">#REF!</definedName>
    <definedName name="XRefActiveRow" hidden="1">#REF!</definedName>
    <definedName name="XRefColumnsCount" hidden="1">3</definedName>
    <definedName name="XRefCopy1Row" localSheetId="0" hidden="1">#REF!</definedName>
    <definedName name="XRefCopy1Row" localSheetId="9" hidden="1">#REF!</definedName>
    <definedName name="XRefCopy1Row" localSheetId="3" hidden="1">#REF!</definedName>
    <definedName name="XRefCopy1Row" localSheetId="2" hidden="1">#REF!</definedName>
    <definedName name="XRefCopy1Row" hidden="1">#REF!</definedName>
    <definedName name="XRefCopy2Row" localSheetId="0" hidden="1">#REF!</definedName>
    <definedName name="XRefCopy2Row" localSheetId="9" hidden="1">#REF!</definedName>
    <definedName name="XRefCopy2Row" localSheetId="3" hidden="1">#REF!</definedName>
    <definedName name="XRefCopy2Row" localSheetId="2" hidden="1">#REF!</definedName>
    <definedName name="XRefCopy2Row" hidden="1">#REF!</definedName>
    <definedName name="XRefCopy3Row" localSheetId="0" hidden="1">#REF!</definedName>
    <definedName name="XRefCopy3Row" localSheetId="9" hidden="1">#REF!</definedName>
    <definedName name="XRefCopy3Row" localSheetId="3" hidden="1">#REF!</definedName>
    <definedName name="XRefCopy3Row" localSheetId="2" hidden="1">#REF!</definedName>
    <definedName name="XRefCopy3Row" hidden="1">#REF!</definedName>
    <definedName name="XRefCopyRangeCount" hidden="1">3</definedName>
    <definedName name="XRefPaste1Row" localSheetId="0" hidden="1">#REF!</definedName>
    <definedName name="XRefPaste1Row" localSheetId="9" hidden="1">#REF!</definedName>
    <definedName name="XRefPaste1Row" localSheetId="3" hidden="1">#REF!</definedName>
    <definedName name="XRefPaste1Row" localSheetId="2" hidden="1">#REF!</definedName>
    <definedName name="XRefPaste1Row" hidden="1">#REF!</definedName>
    <definedName name="XRefPaste2Row" localSheetId="0" hidden="1">#REF!</definedName>
    <definedName name="XRefPaste2Row" localSheetId="9" hidden="1">#REF!</definedName>
    <definedName name="XRefPaste2Row" localSheetId="3" hidden="1">#REF!</definedName>
    <definedName name="XRefPaste2Row" localSheetId="2" hidden="1">#REF!</definedName>
    <definedName name="XRefPaste2Row" hidden="1">#REF!</definedName>
    <definedName name="XRefPasteRangeCount" hidden="1">2</definedName>
    <definedName name="xxx" localSheetId="4" hidden="1">{"capital",#N/A,FALSE,"Analysis";"input data",#N/A,FALSE,"Analysis"}</definedName>
    <definedName name="xxx" hidden="1">{"capital",#N/A,FALSE,"Analysis";"input data",#N/A,FALSE,"Analysis"}</definedName>
    <definedName name="xxxxxxxxxxxxxxxxxxxxxx" localSheetId="4" hidden="1">{#N/A,#N/A,FALSE,"EXPENSE"}</definedName>
    <definedName name="xxxxxxxxxxxxxxxxxxxxxx" hidden="1">{#N/A,#N/A,FALSE,"EXPENSE"}</definedName>
    <definedName name="XYZ" localSheetId="3" hidden="1">{"PAGE_1",#N/A,FALSE,"MONTH"}</definedName>
    <definedName name="XYZ" localSheetId="4" hidden="1">{"PAGE_1",#N/A,FALSE,"MONTH"}</definedName>
    <definedName name="XYZ" hidden="1">{"PAGE_1",#N/A,FALSE,"MONTH"}</definedName>
    <definedName name="xyzUserPassword" hidden="1">"abcd"</definedName>
    <definedName name="xz" localSheetId="3" hidden="1">{#N/A,#N/A,FALSE,"Aging Summary";#N/A,#N/A,FALSE,"Ratio Analysis";#N/A,#N/A,FALSE,"Test 120 Day Accts";#N/A,#N/A,FALSE,"Tickmarks"}</definedName>
    <definedName name="xz" localSheetId="4" hidden="1">{#N/A,#N/A,FALSE,"Aging Summary";#N/A,#N/A,FALSE,"Ratio Analysis";#N/A,#N/A,FALSE,"Test 120 Day Accts";#N/A,#N/A,FALSE,"Tickmarks"}</definedName>
    <definedName name="xz" hidden="1">{#N/A,#N/A,FALSE,"Aging Summary";#N/A,#N/A,FALSE,"Ratio Analysis";#N/A,#N/A,FALSE,"Test 120 Day Accts";#N/A,#N/A,FALSE,"Tickmarks"}</definedName>
    <definedName name="xzy" localSheetId="4" hidden="1">{#N/A,#N/A,FALSE,"ALLOC"}</definedName>
    <definedName name="xzy" hidden="1">{#N/A,#N/A,FALSE,"ALLOC"}</definedName>
    <definedName name="y" localSheetId="4" hidden="1">#REF!</definedName>
    <definedName name="ydrtydgdg" localSheetId="4" hidden="1">{#N/A,#N/A,FALSE,"EXPENSE"}</definedName>
    <definedName name="ydrtydgdg" hidden="1">{#N/A,#N/A,FALSE,"EXPENSE"}</definedName>
    <definedName name="yeteterter" localSheetId="4" hidden="1">{#N/A,#N/A,FALSE,"ALLOC"}</definedName>
    <definedName name="yeteterter" hidden="1">{#N/A,#N/A,FALSE,"ALLOC"}</definedName>
    <definedName name="yeyertrt" localSheetId="4" hidden="1">{#N/A,#N/A,FALSE,"ALLOC"}</definedName>
    <definedName name="yeyertrt" hidden="1">{#N/A,#N/A,FALSE,"ALLOC"}</definedName>
    <definedName name="yjtdhjhtshbrfgadf" localSheetId="4" hidden="1">{#N/A,#N/A,FALSE,"EXPENSE"}</definedName>
    <definedName name="yjtdhjhtshbrfgadf" hidden="1">{#N/A,#N/A,FALSE,"EXPENSE"}</definedName>
    <definedName name="yrtyrtyrt" localSheetId="4" hidden="1">{#N/A,#N/A,FALSE,"ALLOC"}</definedName>
    <definedName name="yrtyrtyrt" hidden="1">{#N/A,#N/A,FALSE,"ALLOC"}</definedName>
    <definedName name="yrtyryryf" localSheetId="4" hidden="1">{#N/A,#N/A,FALSE,"EXPENSE"}</definedName>
    <definedName name="yrtyryryf" hidden="1">{#N/A,#N/A,FALSE,"EXPENSE"}</definedName>
    <definedName name="yryrtyrty" localSheetId="4" hidden="1">{#N/A,#N/A,FALSE,"EXPENSE"}</definedName>
    <definedName name="yryrtyrty" hidden="1">{#N/A,#N/A,FALSE,"EXPENSE"}</definedName>
    <definedName name="yt" localSheetId="3" hidden="1">{#N/A,#N/A,FALSE,"Aging Summary";#N/A,#N/A,FALSE,"Ratio Analysis";#N/A,#N/A,FALSE,"Test 120 Day Accts";#N/A,#N/A,FALSE,"Tickmarks"}</definedName>
    <definedName name="yt" localSheetId="4" hidden="1">{#N/A,#N/A,FALSE,"Aging Summary";#N/A,#N/A,FALSE,"Ratio Analysis";#N/A,#N/A,FALSE,"Test 120 Day Accts";#N/A,#N/A,FALSE,"Tickmarks"}</definedName>
    <definedName name="yt" hidden="1">{#N/A,#N/A,FALSE,"Aging Summary";#N/A,#N/A,FALSE,"Ratio Analysis";#N/A,#N/A,FALSE,"Test 120 Day Accts";#N/A,#N/A,FALSE,"Tickmarks"}</definedName>
    <definedName name="ytetetet" localSheetId="4" hidden="1">{#N/A,#N/A,FALSE,"EXPENSE"}</definedName>
    <definedName name="ytetetet" hidden="1">{#N/A,#N/A,FALSE,"EXPENSE"}</definedName>
    <definedName name="ytrysrtertrtyhfgh" localSheetId="4" hidden="1">{#N/A,#N/A,FALSE,"EXPENSE"}</definedName>
    <definedName name="ytrysrtertrtyhfgh" hidden="1">{#N/A,#N/A,FALSE,"EXPENSE"}</definedName>
    <definedName name="ytyrtyhrbfgbv" localSheetId="4" hidden="1">{#N/A,#N/A,FALSE,"EXPENSE"}</definedName>
    <definedName name="ytyrtyhrbfgbv" hidden="1">{#N/A,#N/A,FALSE,"EXPENSE"}</definedName>
    <definedName name="yyyyy" localSheetId="4" hidden="1">{#N/A,#N/A,FALSE,"EXPENSE"}</definedName>
    <definedName name="yyyyy" hidden="1">{#N/A,#N/A,FALSE,"EXPENSE"}</definedName>
    <definedName name="yyyyyyy" localSheetId="4" hidden="1">{#N/A,#N/A,FALSE,"EXPENSE"}</definedName>
    <definedName name="yyyyyyy" hidden="1">{#N/A,#N/A,FALSE,"EXPENSE"}</definedName>
    <definedName name="z" localSheetId="4" hidden="1">{"Page 1",#N/A,FALSE,"Sheet1";"Page 2",#N/A,FALSE,"Sheet1"}</definedName>
    <definedName name="z" hidden="1">{"Page 1",#N/A,FALSE,"Sheet1";"Page 2",#N/A,FALSE,"Sheet1"}</definedName>
    <definedName name="zbfgbzxcvxzcv" localSheetId="4" hidden="1">{#N/A,#N/A,FALSE,"EXPENSE"}</definedName>
    <definedName name="zbfgbzxcvxzcv" hidden="1">{#N/A,#N/A,FALSE,"EXPENSE"}</definedName>
  </definedNames>
  <calcPr calcId="191028"/>
  <pivotCaches>
    <pivotCache cacheId="0" r:id="rId14"/>
    <pivotCache cacheId="1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1" i="7" l="1"/>
  <c r="A59" i="7"/>
  <c r="H17" i="7"/>
  <c r="H23" i="7"/>
  <c r="E18" i="2"/>
  <c r="E18" i="7"/>
  <c r="F18" i="7"/>
  <c r="G18" i="7"/>
  <c r="D18" i="7"/>
  <c r="H30" i="7" l="1"/>
  <c r="G30" i="7"/>
  <c r="F30" i="7"/>
  <c r="E30" i="7"/>
  <c r="D30" i="7"/>
  <c r="E24" i="7"/>
  <c r="F24" i="7"/>
  <c r="G24" i="7"/>
  <c r="H24" i="7"/>
  <c r="D24" i="7"/>
  <c r="E23" i="7"/>
  <c r="F23" i="7"/>
  <c r="G23" i="7"/>
  <c r="D23" i="7"/>
  <c r="E19" i="7"/>
  <c r="F19" i="7"/>
  <c r="G19" i="7"/>
  <c r="H19" i="7"/>
  <c r="D19" i="7"/>
  <c r="D47" i="1" l="1"/>
  <c r="E47" i="1"/>
  <c r="F47" i="1"/>
  <c r="C47" i="1"/>
  <c r="G46" i="1"/>
  <c r="E16" i="7" l="1"/>
  <c r="F16" i="7"/>
  <c r="G16" i="7"/>
  <c r="H16" i="7"/>
  <c r="D16" i="7"/>
  <c r="E15" i="7"/>
  <c r="F15" i="7"/>
  <c r="G15" i="7"/>
  <c r="H15" i="7"/>
  <c r="D15" i="7"/>
  <c r="G19" i="8" l="1"/>
  <c r="D16" i="8"/>
  <c r="E16" i="8"/>
  <c r="F16" i="8"/>
  <c r="C16" i="8"/>
  <c r="C31" i="8" l="1"/>
  <c r="C44" i="8"/>
  <c r="C43" i="8"/>
  <c r="C39" i="8"/>
  <c r="C38" i="8"/>
  <c r="C28" i="8"/>
  <c r="C24" i="8"/>
  <c r="C19" i="8"/>
  <c r="C17" i="8"/>
  <c r="G13" i="8"/>
  <c r="L71" i="3" l="1"/>
  <c r="L73" i="3" l="1"/>
  <c r="L74" i="3" s="1"/>
  <c r="L75" i="3" s="1"/>
  <c r="L76" i="3" s="1"/>
  <c r="L37" i="3"/>
  <c r="M37" i="3" s="1"/>
  <c r="E84" i="3" l="1"/>
  <c r="E83" i="3"/>
  <c r="F30" i="2" l="1"/>
  <c r="R31" i="8" s="1"/>
  <c r="S21" i="8"/>
  <c r="R42" i="8"/>
  <c r="F14" i="2"/>
  <c r="F24" i="2"/>
  <c r="F23" i="2"/>
  <c r="R24" i="8" s="1"/>
  <c r="F19" i="2"/>
  <c r="R20" i="8" s="1"/>
  <c r="F18" i="2"/>
  <c r="R19" i="8" s="1"/>
  <c r="R38" i="8"/>
  <c r="G38" i="8" s="1"/>
  <c r="R39" i="8"/>
  <c r="G39" i="8" s="1"/>
  <c r="F17" i="2"/>
  <c r="F16" i="2"/>
  <c r="R17" i="8" s="1"/>
  <c r="R43" i="8"/>
  <c r="R41" i="8"/>
  <c r="G41" i="8" s="1"/>
  <c r="F25" i="2"/>
  <c r="K71" i="3"/>
  <c r="F15" i="2" s="1"/>
  <c r="R16" i="8" s="1"/>
  <c r="G16" i="8" s="1"/>
  <c r="G23" i="2" l="1"/>
  <c r="F20" i="2"/>
  <c r="E43" i="2" l="1"/>
  <c r="E42" i="2"/>
  <c r="E41" i="2"/>
  <c r="E40" i="2"/>
  <c r="E38" i="2" l="1"/>
  <c r="E37" i="2"/>
  <c r="E30" i="2"/>
  <c r="G68" i="3"/>
  <c r="E26" i="2"/>
  <c r="E24" i="2"/>
  <c r="E23" i="2"/>
  <c r="E19" i="2"/>
  <c r="E17" i="2"/>
  <c r="E16" i="2"/>
  <c r="G3" i="6" l="1"/>
  <c r="E82" i="3"/>
  <c r="M85" i="3"/>
  <c r="E74" i="3"/>
  <c r="M76" i="3"/>
  <c r="M75" i="3"/>
  <c r="M74" i="3"/>
  <c r="M73" i="3"/>
  <c r="M72" i="3"/>
  <c r="M78" i="3" s="1"/>
  <c r="M71" i="3"/>
  <c r="D71" i="3"/>
  <c r="M70" i="3"/>
  <c r="A120" i="2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11" i="2"/>
  <c r="A112" i="2" s="1"/>
  <c r="A113" i="2" s="1"/>
  <c r="A114" i="2" s="1"/>
  <c r="A115" i="2" s="1"/>
  <c r="A116" i="2" s="1"/>
  <c r="A117" i="2" s="1"/>
  <c r="A118" i="2" s="1"/>
  <c r="A119" i="2" s="1"/>
  <c r="E62" i="2"/>
  <c r="E25" i="2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16" i="2"/>
  <c r="N71" i="3" l="1"/>
  <c r="F68" i="3"/>
  <c r="E15" i="2"/>
  <c r="M79" i="3"/>
  <c r="F27" i="2" s="1"/>
  <c r="R28" i="8" s="1"/>
  <c r="E75" i="3"/>
  <c r="H68" i="3"/>
  <c r="E76" i="3" l="1"/>
  <c r="E20" i="2"/>
  <c r="D23" i="2"/>
  <c r="G6" i="1"/>
  <c r="G7" i="1"/>
  <c r="G8" i="1"/>
  <c r="G9" i="1"/>
  <c r="G5" i="1"/>
  <c r="H112" i="7"/>
  <c r="H108" i="7"/>
  <c r="H57" i="7"/>
  <c r="H109" i="7" s="1"/>
  <c r="H58" i="7"/>
  <c r="H110" i="7" s="1"/>
  <c r="H59" i="7"/>
  <c r="H111" i="7" s="1"/>
  <c r="H60" i="7"/>
  <c r="H56" i="7"/>
  <c r="F69" i="3" l="1"/>
  <c r="E77" i="3"/>
  <c r="H69" i="3" l="1"/>
  <c r="H70" i="3" s="1"/>
  <c r="H71" i="3" s="1"/>
  <c r="E27" i="2" s="1"/>
  <c r="F70" i="3"/>
  <c r="H62" i="7" l="1"/>
  <c r="H114" i="7" s="1"/>
  <c r="A120" i="7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C115" i="7" l="1"/>
  <c r="D115" i="7" s="1"/>
  <c r="E115" i="7" s="1"/>
  <c r="F115" i="7" s="1"/>
  <c r="G115" i="7" s="1"/>
  <c r="C63" i="7"/>
  <c r="D63" i="7" s="1"/>
  <c r="E63" i="7" s="1"/>
  <c r="F63" i="7" s="1"/>
  <c r="G63" i="7" s="1"/>
  <c r="D11" i="7"/>
  <c r="E11" i="7" s="1"/>
  <c r="F11" i="7" s="1"/>
  <c r="G11" i="7" s="1"/>
  <c r="H11" i="7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G31" i="8" l="1"/>
  <c r="G17" i="8"/>
  <c r="G44" i="8"/>
  <c r="G24" i="8"/>
  <c r="G20" i="8"/>
  <c r="G43" i="8"/>
  <c r="G21" i="8"/>
  <c r="G26" i="7"/>
  <c r="F26" i="7" s="1"/>
  <c r="E26" i="7" s="1"/>
  <c r="D26" i="7" s="1"/>
  <c r="C11" i="16"/>
  <c r="B11" i="16"/>
  <c r="C10" i="16"/>
  <c r="B10" i="16"/>
  <c r="H11" i="16"/>
  <c r="G11" i="16"/>
  <c r="H10" i="16"/>
  <c r="G10" i="16"/>
  <c r="H9" i="16"/>
  <c r="G9" i="16"/>
  <c r="H13" i="16" l="1"/>
  <c r="G13" i="16"/>
  <c r="R21" i="8" l="1"/>
  <c r="Q21" i="8"/>
  <c r="P21" i="8"/>
  <c r="O21" i="8"/>
  <c r="N21" i="8"/>
  <c r="D21" i="1" l="1"/>
  <c r="E21" i="1"/>
  <c r="F21" i="1"/>
  <c r="C21" i="1"/>
  <c r="N47" i="8" l="1"/>
  <c r="C9" i="16" l="1"/>
  <c r="B9" i="16"/>
  <c r="B13" i="16" l="1"/>
  <c r="C13" i="16"/>
  <c r="H26" i="7" s="1"/>
  <c r="O47" i="8" l="1"/>
  <c r="P47" i="8"/>
  <c r="Q47" i="8"/>
  <c r="R47" i="8"/>
  <c r="E42" i="7" l="1"/>
  <c r="F42" i="7"/>
  <c r="G42" i="7"/>
  <c r="E43" i="7"/>
  <c r="F43" i="7"/>
  <c r="G43" i="7"/>
  <c r="D43" i="7"/>
  <c r="D42" i="7"/>
  <c r="E37" i="7"/>
  <c r="F37" i="7"/>
  <c r="G37" i="7"/>
  <c r="E38" i="7"/>
  <c r="F38" i="7"/>
  <c r="G38" i="7"/>
  <c r="D38" i="7"/>
  <c r="D37" i="7"/>
  <c r="A68" i="7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G44" i="7"/>
  <c r="F44" i="7"/>
  <c r="E44" i="7"/>
  <c r="D44" i="7"/>
  <c r="F44" i="8"/>
  <c r="E44" i="8"/>
  <c r="D44" i="8"/>
  <c r="F43" i="8"/>
  <c r="E43" i="8"/>
  <c r="D43" i="8"/>
  <c r="F39" i="8"/>
  <c r="E39" i="8"/>
  <c r="D39" i="8"/>
  <c r="F38" i="8"/>
  <c r="E38" i="8"/>
  <c r="D38" i="8"/>
  <c r="F31" i="8"/>
  <c r="E31" i="8"/>
  <c r="D31" i="8"/>
  <c r="F28" i="8"/>
  <c r="E28" i="8"/>
  <c r="D28" i="8"/>
  <c r="F24" i="8"/>
  <c r="E24" i="8"/>
  <c r="D24" i="8"/>
  <c r="D19" i="8"/>
  <c r="E19" i="8"/>
  <c r="F19" i="8"/>
  <c r="D20" i="8"/>
  <c r="E20" i="8"/>
  <c r="F20" i="8"/>
  <c r="C20" i="8"/>
  <c r="D17" i="8"/>
  <c r="E17" i="8"/>
  <c r="F17" i="8"/>
  <c r="F21" i="8" l="1"/>
  <c r="D21" i="8"/>
  <c r="E21" i="8"/>
  <c r="C21" i="8"/>
  <c r="H44" i="7" l="1"/>
  <c r="H41" i="7"/>
  <c r="H40" i="7"/>
  <c r="H25" i="7"/>
  <c r="G45" i="1"/>
  <c r="G44" i="1"/>
  <c r="H43" i="7" s="1"/>
  <c r="G43" i="1"/>
  <c r="H42" i="7" s="1"/>
  <c r="G42" i="1"/>
  <c r="G41" i="1"/>
  <c r="G39" i="1"/>
  <c r="H38" i="7" s="1"/>
  <c r="G38" i="1"/>
  <c r="H37" i="7" s="1"/>
  <c r="G31" i="1"/>
  <c r="G28" i="1"/>
  <c r="G25" i="1"/>
  <c r="G26" i="1"/>
  <c r="G24" i="1"/>
  <c r="G19" i="1"/>
  <c r="G20" i="1"/>
  <c r="G18" i="1"/>
  <c r="G17" i="1"/>
  <c r="G16" i="1"/>
  <c r="H18" i="7" l="1"/>
  <c r="G47" i="1"/>
  <c r="E20" i="7"/>
  <c r="E27" i="7" s="1"/>
  <c r="G20" i="7"/>
  <c r="G27" i="7" s="1"/>
  <c r="D20" i="7"/>
  <c r="F20" i="7"/>
  <c r="F27" i="7" s="1"/>
  <c r="G21" i="1"/>
  <c r="D27" i="7" l="1"/>
  <c r="H20" i="7" l="1"/>
  <c r="H2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5" authorId="0" shapeId="0" xr:uid="{A8C97ED6-C1BA-4EF4-AFA5-A6989A0F661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Historical DEBS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F21CB9-3D82-47EE-A081-A3FC04F8869C}" odcFile="C:\Users\kemcken\OneDrive - Duke Energy\Documents\My Data Sources\WCLTENASDIMP02_PROD_AS FIHUBAS_GL General Ledger.odc" keepAlive="1" name="WCLTENASDIMP02_PROD_AS FIHUBAS_GL General Ledger113" type="5" refreshedVersion="7" background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  <connection id="2" xr16:uid="{D2F21CB9-3D82-47EE-A081-A3FC04F8869C}" odcFile="C:\Users\kemcken\OneDrive - Duke Energy\Documents\My Data Sources\WCLTENASDIMP02_PROD_AS FIHUBAS_GL General Ledger.odc" keepAlive="1" name="WCLTENASDIMP02_PROD_AS FIHUBAS_GL General Ledger1131" type="5" refreshedVersion="7" background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  <connection id="3" xr16:uid="{D2F21CB9-3D82-47EE-A081-A3FC04F8869C}" odcFile="C:\Users\kemcken\OneDrive - Duke Energy\Documents\My Data Sources\WCLTENASDIMP02_PROD_AS FIHUBAS_GL General Ledger.odc" keepAlive="1" name="WCLTENASDIMP02_PROD_AS FIHUBAS_GL General Ledger122" type="5" refreshedVersion="7" background="1" saveData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  <connection id="4" xr16:uid="{D2F21CB9-3D82-47EE-A081-A3FC04F8869C}" odcFile="C:\Users\kemcken\OneDrive - Duke Energy\Documents\My Data Sources\WCLTENASDIMP02_PROD_AS FIHUBAS_GL General Ledger.odc" keepAlive="1" name="WCLTENASDIMP02_PROD_AS FIHUBAS_GL General Ledger1221" type="5" refreshedVersion="7" background="1" saveData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  <connection id="5" xr16:uid="{00000000-0015-0000-FFFF-FFFF00000000}" odcFile="\\nam\wsfolders\DATA\NAM\CWNitto\Documents\My Data Sources\WCLTENASDIMP02_PROD_AS FIHUBAS_GL General Ledger.odc" keepAlive="1" name="WCLTENASDIMP02_PROD_AS FIHUBAS_GL General Ledger2" type="5" refreshedVersion="7" background="1" saveData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{[Business Rule].[_Rule Year].[All]}"/>
    <s v="{[Business Rule].[ENT Jurisdiction].&amp;[Duke Energy Florida]}"/>
    <s v="{[CB - Resource Type].[Resource Type CB - Description].&amp;[18350 - Allocated Fringes &amp; Non Union],[CB - Resource Type].[Resource Type CB - Description].&amp;[18351 - Allocated Fringes-Union]}"/>
    <s v="{[CB - Responsibility Center HIER].[Responsibility Center Level 02 Name].&amp;[100_DUKE_POWER_CONSO],[CB - Responsibility Center HIER].[Responsibility Center Level 02 Name].&amp;[110_SERVICE_COMPANY],[CB - Responsibility Center HIER].[Responsibility Center Level 02 Name].&amp;[501_DECE],[CB - Responsibility Center HIER].[Responsibility Center Level 02 Name].&amp;[503_DEO],[CB - Responsibility Center HIER].[Responsibility Center Level 02 Name].&amp;[529_DEI],[CB - Responsibility Center HIER].[Responsibility Center Level 02 Name].&amp;[801_DE_PROGRESS],[CB - Responsibility Center HIER].[Responsibility Center Level 02 Name].&amp;[802_DE_FLORIDA],[CB - Responsibility Center HIER].[Responsibility Center Level 02 Name].&amp;[PNY],[CB - Responsibility Center HIER].[Responsibility Center Level 02 Name].&amp;[536_DEK],[CB - Responsibility Center HIER].[Responsibility Center Level 02 Name].&amp;[],[CB - Responsibility Center HIER].[Responsibility Center Level 02 Name].&amp;[  (FY)],[CB - Responsibility Center HIER].[Responsibility Center Level 02 Name].&amp;[IN00],[CB - Responsibility Center HIER].[Responsibility Center Level 02 Name].&amp;[GASCO],[CB - Responsibility Center HIER].[Responsibility Center Level 02 Name].&amp;[OTHER],[CB - Responsibility Center HIER].[Responsibility Center Level 02 Name].&amp;[600_DEI],[CB - Responsibility Center HIER].[Responsibility Center Level 02 Name].&amp;[MOVE ME],[CB - Responsibility Center HIER].[Responsibility Center Level 02 Name].&amp;[PE_OTHER],[CB - Responsibility Center HIER].[Responsibility Center Level 02 Name].&amp;[517_DEGS_NARROWS],[CB - Responsibility Center HIER].[Responsibility Center Level 02 Name].&amp;[534_DEGS_TUSCOLA],[CB - Responsibility Center HIER].[Responsibility Center Level 02 Name].[All].UNKNOWNMEMBER,[CB - Responsibility Center HIER].[Responsibility Center Level 02 Name].&amp;[531_CSGP_SE_TEXAS],[CB - Responsibility Center HIER].[Responsibility Center Level 02 Name].&amp;[800_PE_SERVICE_CO],[CB - Responsibility Center HIER].[Responsibility Center Level 02 Name].&amp;[513_DEGS_ST_BERNARD],[CB - Responsibility Center HIER].[Responsibility Center Level 02 Name].&amp;[520_DEGS_HOLDING_CO],[CB - Responsibility Center HIER].[Responsibility Center Level 02 Name].&amp;[610_DENA_OPERATIONS],[CB - Responsibility Center HIER].[Responsibility Center Level 02 Name].&amp;[527_DEGS_PHILADELPHI]}"/>
    <s v="WCLTENASDIMP02_PROD_AS FIHUBAS_GL General Ledger1131"/>
  </metadataStrings>
  <mdxMetadata count="4">
    <mdx n="4" f="s">
      <ms ns="0" c="0"/>
    </mdx>
    <mdx n="4" f="s">
      <ms ns="1" c="0"/>
    </mdx>
    <mdx n="4" f="s">
      <ms ns="3" c="0"/>
    </mdx>
    <mdx n="4" f="s">
      <ms ns="2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<sst xmlns="http://schemas.openxmlformats.org/spreadsheetml/2006/main" count="3149" uniqueCount="2485">
  <si>
    <t>SCHEDULE C-17</t>
  </si>
  <si>
    <t>PENSION COST</t>
  </si>
  <si>
    <t>Page 1 of 3</t>
  </si>
  <si>
    <t>FLORIDA PUBLIC SERVICE COMMISSION</t>
  </si>
  <si>
    <t>Explanation:</t>
  </si>
  <si>
    <t>Provide the following information concerning pension cost for the test year, and the most recent historical year if the test year is projected.</t>
  </si>
  <si>
    <t>Type of Data Shown:</t>
  </si>
  <si>
    <t xml:space="preserve"> X </t>
  </si>
  <si>
    <t>Projected Test Year Ended</t>
  </si>
  <si>
    <t>COMPANY: Duke Energy Florida, LLC</t>
  </si>
  <si>
    <t>DOCKET NO.:  20240025-EI</t>
  </si>
  <si>
    <t>Prior Year Ended</t>
  </si>
  <si>
    <t>($000)</t>
  </si>
  <si>
    <t>Historical Year Ended</t>
  </si>
  <si>
    <t>Witness: Caldwell, Aquilina</t>
  </si>
  <si>
    <t>Amount</t>
  </si>
  <si>
    <t>Line</t>
  </si>
  <si>
    <t>Test Year</t>
  </si>
  <si>
    <t>Prior Year</t>
  </si>
  <si>
    <t>Historical Year</t>
  </si>
  <si>
    <t>No.</t>
  </si>
  <si>
    <t>Description</t>
  </si>
  <si>
    <t>Service Cost</t>
  </si>
  <si>
    <t>Interest Cost</t>
  </si>
  <si>
    <t>Actual Return on Assets -- (Gain) Loss</t>
  </si>
  <si>
    <t>Note 4</t>
  </si>
  <si>
    <t>Net Amortization and Deferral</t>
  </si>
  <si>
    <t>Amortization of Prior Service Cost</t>
  </si>
  <si>
    <t>Total Net Periodic Pension Cost  (Includes DEBS Allocation)</t>
  </si>
  <si>
    <t xml:space="preserve"> </t>
  </si>
  <si>
    <t>For the Year:</t>
  </si>
  <si>
    <t>Expected Return on Assets -- (Gain)</t>
  </si>
  <si>
    <t>Assumed Rate of Return on Plan Assets</t>
  </si>
  <si>
    <t>8.25% / 6.50%</t>
  </si>
  <si>
    <t>Amortization of Transition Asset or Obligation</t>
  </si>
  <si>
    <t>Percent of Pension Cost Capitalized</t>
  </si>
  <si>
    <t>Pension Cost Recorded in Account 926</t>
  </si>
  <si>
    <t>Minimum Required Contribution Per IRS</t>
  </si>
  <si>
    <t>Note 3</t>
  </si>
  <si>
    <t>Maximum Allowable Contribution Per IRS</t>
  </si>
  <si>
    <t>Actual Contribution Made to the Trust Fund</t>
  </si>
  <si>
    <t>Actuarial Attribution Approach Used for Funding</t>
  </si>
  <si>
    <t>Smoothed</t>
  </si>
  <si>
    <t>Assumed Discount Rate for Computing Funding</t>
  </si>
  <si>
    <t>Allocation Method Used to Assign Costs if the Utility is not the</t>
  </si>
  <si>
    <t>Note 1</t>
  </si>
  <si>
    <t xml:space="preserve">  Sole Participant in the Plan. Attach the relevant procedures.</t>
  </si>
  <si>
    <t>At Year End:  (Duke Energy Florida, LLC Excludes Affiliated Entities)</t>
  </si>
  <si>
    <t>Accumulated Benefit Obligation</t>
  </si>
  <si>
    <t>Projected Benefit Obligation</t>
  </si>
  <si>
    <t>Vested Benefit Obligation</t>
  </si>
  <si>
    <t>Note 2</t>
  </si>
  <si>
    <t>Assumed Discount Rate (Settlement Rate)</t>
  </si>
  <si>
    <t>Assumed Rate for Salary Increases</t>
  </si>
  <si>
    <t>11.50% to 3.50%</t>
  </si>
  <si>
    <t>Fair Value of Plan Assets</t>
  </si>
  <si>
    <t>Market Related Value of Assets</t>
  </si>
  <si>
    <t>Balance in Working Capital (Specify Account No.)</t>
  </si>
  <si>
    <t>Supporting Schedules:</t>
  </si>
  <si>
    <t>Recap Schedules:</t>
  </si>
  <si>
    <t>Page 2 of 3</t>
  </si>
  <si>
    <t xml:space="preserve">DOCKET NO.: </t>
  </si>
  <si>
    <t>Notes:</t>
  </si>
  <si>
    <t>Projected Benefit Obligation ‐ Calculated by summing the projected benefit obligation of each plan participant assigned to the payroll company.</t>
  </si>
  <si>
    <t>Plan Assets at Fair Value ‐ Cumulative amount of company contributions and investment return, net of retiree benefits and administrative expenses</t>
  </si>
  <si>
    <t>paid and attributed to each payroll company. Investment return is allocated so that each payroll company has the same annual return base on the</t>
  </si>
  <si>
    <t xml:space="preserve">beginning of year assets adjusted for cash flow. </t>
  </si>
  <si>
    <t xml:space="preserve">Market Related Value of Assets ‐ Allocated to each payroll company in proportion to the payroll company portion of the plan assets at fair value. </t>
  </si>
  <si>
    <t>Benefit Payments ‐ Benefit payments to participants are reported for each payroll company by Duke Energy.</t>
  </si>
  <si>
    <t xml:space="preserve">Employer Contributions ‐ Actual plan sponsor contributions are attributed to each payroll company and provided by Duke Energy. Future plan </t>
  </si>
  <si>
    <t xml:space="preserve">contributions are estimates which are allocated for each payroll company based on the sum of service cost, administrative expenses, and a 15‐year </t>
  </si>
  <si>
    <t>amortization of unfunded PBO. The most recently reported information is used for this purpose.</t>
  </si>
  <si>
    <t>Prior Service Cost ‐ Calculated for each payroll company when an amendment is passed that changes the projected benefit obligation. The amount</t>
  </si>
  <si>
    <t>shown for each payroll company is the remaining amount to be recognized in the future as a component annual benefit cost.</t>
  </si>
  <si>
    <t>Amount Recognized in Retained Earnings as a Prepaid Pension Asset or (Accrued Benefit Liability). This item tracks contributions made by the</t>
  </si>
  <si>
    <t>company and the annual benefit cost calculated for each payroll company. A prepaid pension asset exists when cumulative contributions exceed</t>
  </si>
  <si>
    <t>the cumulative benefit cost reported since the company began offering the benefit. An (accrued benefit liability) position exists when the</t>
  </si>
  <si>
    <t>accumulation of benefit costs exceeds the accumulation of contributions made by the company. Adjustments are made to account for the transfer of</t>
  </si>
  <si>
    <t>participants between payroll companies.</t>
  </si>
  <si>
    <t>Service Cost ‐ Calculated by summing the service cost of each plan participant assigned to the payroll company.</t>
  </si>
  <si>
    <t>Administrative Expense ‐ Allocated to each payroll company in proportion to the payroll company's portion of the plan assets at fair value.</t>
  </si>
  <si>
    <t>Interest Cost ‐ Based on the projected benefit obligation for the payroll company and the expected benefit payments of participants assigned to the</t>
  </si>
  <si>
    <t>payroll company.</t>
  </si>
  <si>
    <t>Page 3 of 3</t>
  </si>
  <si>
    <t>1 continued</t>
  </si>
  <si>
    <t>Expected Return on Assets ‐ Based on the market related value of assets, expected benefit payments, and expected contributions calculated for</t>
  </si>
  <si>
    <t>each payroll company.</t>
  </si>
  <si>
    <t>Amortization of Gains and Losses ‐ The amortization of actuarial gains and losses is determined for the plan in aggregate. If an amount is being</t>
  </si>
  <si>
    <t>amortized, it is allocated to each payroll company on the basis of each payroll company's attributed portion of the unrecognized gain and loss for</t>
  </si>
  <si>
    <t>the plan.</t>
  </si>
  <si>
    <t>Transfers Between Payroll Companies ‐ If a participant transfers between payroll companies, the projected benefit obligation as of the beginning</t>
  </si>
  <si>
    <t>of the year is determined. Assets equal to the projected benefit obligation are then transferred from the prior payroll company*. The result of this</t>
  </si>
  <si>
    <t>method is that a payroll company does not incur an actuarial gain or loss due to transfers. Unrecognized items are transferred pro rata according to</t>
  </si>
  <si>
    <t>the portion of the prior payroll company's projected benefit obligation that is transferred with corresponding adjustments made to any prepaid</t>
  </si>
  <si>
    <t>pension asset or (accrued benefit liability).</t>
  </si>
  <si>
    <t xml:space="preserve">Vested benefit obligation is not required to be disclosed per GAAP and is not supplied with Duke Energy Florida actuarial information. </t>
  </si>
  <si>
    <t>Contribution amounts available only for Duke Energy.  Actuarial funding valuations are prepared on a plan basis only.</t>
  </si>
  <si>
    <t>Information not available.</t>
  </si>
  <si>
    <t xml:space="preserve">Recap Schedules: </t>
  </si>
  <si>
    <t>Total</t>
  </si>
  <si>
    <t>Other</t>
  </si>
  <si>
    <t>Source of Forecast Years</t>
  </si>
  <si>
    <t>https://dukeenergy.sharepoint.com/sites/DEFRC2024/Shared Documents/2. MFRs/2.  2023 Settlement Filing/MFR C Schedules/Supporting Documents/C-17 Pension/[MFR C-17 Prelim March 2023 - DEF - deliver_updated.xlsx]C-17 2027 - 2022</t>
  </si>
  <si>
    <t>Witness:</t>
  </si>
  <si>
    <t>(A)</t>
  </si>
  <si>
    <t>(B)</t>
  </si>
  <si>
    <t>(C)</t>
  </si>
  <si>
    <t>(D)</t>
  </si>
  <si>
    <t>(E)</t>
  </si>
  <si>
    <t>(G)</t>
  </si>
  <si>
    <t>Source From Towers Watson</t>
  </si>
  <si>
    <t>Source J. Piasky</t>
  </si>
  <si>
    <r>
      <t xml:space="preserve">Service Cost  </t>
    </r>
    <r>
      <rPr>
        <b/>
        <sz val="10"/>
        <color rgb="FFFF0000"/>
        <rFont val="Calibri"/>
        <family val="2"/>
      </rPr>
      <t>Agrees with Pension by Svc Co MFR C-35</t>
    </r>
  </si>
  <si>
    <t>Total Net Periodic Pension Cost</t>
  </si>
  <si>
    <t>Smoothed Rate Formula</t>
  </si>
  <si>
    <t>At Year End:</t>
  </si>
  <si>
    <t>Pension Non-service Cost</t>
  </si>
  <si>
    <t>Historical Test Year Ended</t>
  </si>
  <si>
    <t>12/31/2022</t>
  </si>
  <si>
    <t>Plan Assets at Fair Value ‐ Cumulative amount of company contributions and investment return, net of retiree benefits and administrative expenses paid</t>
  </si>
  <si>
    <t>and attributed to each payroll company. Investment return is allocated so that each payroll company has the same annual return base on the beginning of</t>
  </si>
  <si>
    <t xml:space="preserve">year assets adjusted for cash flow. </t>
  </si>
  <si>
    <t>Employer Contributions ‐ Actual plan sponsor contributions are attributed to each payroll company and provided by Duke Energy. Future plan contributions</t>
  </si>
  <si>
    <t xml:space="preserve">are estimates which are allocated for each payroll company based on the sum of service cost, administrative expenses, and a 15‐year amortization of unfunded PBO. </t>
  </si>
  <si>
    <t>The most recently reported information is used for this purpose.</t>
  </si>
  <si>
    <t>Prior Service Cost ‐ Calculated for each payroll company when an amendment is passed that changes the projected benefit obligation. The amount shown</t>
  </si>
  <si>
    <t>for each payroll company is the remaining amount to be recognized in the future as a component annual benefit cost.</t>
  </si>
  <si>
    <t>Amount Recognized in Retained Earnings as a Prepaid Pension Asset or (Accrued Benefit Liability). This item tracks contributions made by the company and</t>
  </si>
  <si>
    <t>the annual benefit cost calculated for each payroll company. A prepaid pension asset exists when cumulative contributions exceed the cumulative benefit</t>
  </si>
  <si>
    <t>cost reported since the company began offering the benefit. An (accrued benefit liability) position exists when the accumulation of benefit costs exceeds the</t>
  </si>
  <si>
    <t>accumulation of contributions made by the company. Adjustments are made to account for the transfer of participants between payroll companies.</t>
  </si>
  <si>
    <t>Interest Cost ‐ Based on the projected benefit obligation for the payroll company and the expected benefit payments of participants assigned to the payroll</t>
  </si>
  <si>
    <t>company.</t>
  </si>
  <si>
    <t>Expected Return on Assets ‐ Based on the market related value of assets, expected benefit payments, and expected contributions calculated for each payroll</t>
  </si>
  <si>
    <t>Amortization of Gains and Losses ‐ The amortization of actuarial gains and losses is determined for the plan in aggregate. If an amount is being amortized, it</t>
  </si>
  <si>
    <t>is allocated to each payroll company on the basis of each payroll company's attributed portion of the unrecognized gain and loss for the plan.</t>
  </si>
  <si>
    <t>Transfers Between Payroll Companies ‐ If a participant transfers between payroll companies, the projected benefit obligation as of the beginning of the year</t>
  </si>
  <si>
    <t>is determined. Assets equal to the projected benefit obligation are then transferred from the prior payroll company*. The result of this method is that a</t>
  </si>
  <si>
    <t>payroll company does not incur an actuarial gain or loss due to transfers. Unrecognized items are transferred pro rata according to the portion of the prior</t>
  </si>
  <si>
    <t>payroll company's projected benefit obligation that is transferred with corresponding adjustments made to any prepaid pension asset or (accrued benefit</t>
  </si>
  <si>
    <t>liability).</t>
  </si>
  <si>
    <t>https://dukeenergy.sharepoint.com/sites/DEFRC2024/Shared Documents/2. MFRs/2.  2023 Settlement Filing/MFR C Schedules/Supporting Documents/C-17 Pension/[MFR C-17 Prelim March 2023 - DEBs - deliver_updated.xlsx]C-17 2027 - 2022</t>
  </si>
  <si>
    <t>COMPANY: Duke Energy Business Services, LLC</t>
  </si>
  <si>
    <t>DEBS Allocation NSC only</t>
  </si>
  <si>
    <t>DEBS</t>
  </si>
  <si>
    <t>DEBS  Allocation Service Cost</t>
  </si>
  <si>
    <t>(F)</t>
  </si>
  <si>
    <t>Note 5</t>
  </si>
  <si>
    <t>7.95% / 5.25%</t>
  </si>
  <si>
    <t>Non Service Pension Costs</t>
  </si>
  <si>
    <t>Unlike Net Periodic Pension Cost, a portion of DEBS’ pension assets and obligations are not allocated to DE Florida from DEBS”.</t>
  </si>
  <si>
    <t>All Charges to DEF from all Affiliated Entities</t>
  </si>
  <si>
    <t>O&amp;M vs Capital Split - Benefits</t>
  </si>
  <si>
    <t>This Percentage is used in MFR C-19 Pension</t>
  </si>
  <si>
    <t>RT:  18350 and 18351 Allocated Benefits</t>
  </si>
  <si>
    <t>Capital</t>
  </si>
  <si>
    <t>_Rule Year</t>
  </si>
  <si>
    <t>All</t>
  </si>
  <si>
    <t>ENT Jurisdiction</t>
  </si>
  <si>
    <t>Duke Energy Florida</t>
  </si>
  <si>
    <t>Responsibility Center Level 02 Name</t>
  </si>
  <si>
    <t>(Multiple Items)</t>
  </si>
  <si>
    <t>Resource Type CB - Description</t>
  </si>
  <si>
    <t>YTD Actual Amount</t>
  </si>
  <si>
    <t>Fiscal Year</t>
  </si>
  <si>
    <t>ENT Accounting Class</t>
  </si>
  <si>
    <t>2021</t>
  </si>
  <si>
    <t>2022</t>
  </si>
  <si>
    <t>Annual Original Budget Amount</t>
  </si>
  <si>
    <t>ARO</t>
  </si>
  <si>
    <t>2023</t>
  </si>
  <si>
    <t>2024</t>
  </si>
  <si>
    <t>Cost Pool</t>
  </si>
  <si>
    <t>Environmental Reserves</t>
  </si>
  <si>
    <t>O&amp;M</t>
  </si>
  <si>
    <t>Revenue &amp; Fuel</t>
  </si>
  <si>
    <t>Grand Total</t>
  </si>
  <si>
    <t>REG FL: 2022 Forecast - Based on 2022 12&amp;00 FL Rate Case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</si>
  <si>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</si>
  <si>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</si>
  <si>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</si>
  <si>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</si>
  <si>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</si>
  <si>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</si>
  <si>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</si>
  <si>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</si>
  <si>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</si>
  <si>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</si>
  <si>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</si>
  <si>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</si>
  <si>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Year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</si>
  <si>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</si>
  <si>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</si>
  <si>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</si>
  <si>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</si>
  <si>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</si>
  <si>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</si>
  <si>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</si>
  <si>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</si>
  <si>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</si>
  <si>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</si>
  <si>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</si>
  <si>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</si>
  <si>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Year 2024</t>
  </si>
  <si>
    <t>Jan 2025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</si>
  <si>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</si>
  <si>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</si>
  <si>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</si>
  <si>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</si>
  <si>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</si>
  <si>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</si>
  <si>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</si>
  <si>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</si>
  <si>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</si>
  <si>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</si>
  <si>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</si>
  <si>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Year 2025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</si>
  <si>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</si>
  <si>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</si>
  <si>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</si>
  <si>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</si>
  <si>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</si>
  <si>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</si>
  <si>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</si>
  <si>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</si>
  <si>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</si>
  <si>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</si>
  <si>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</si>
  <si>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</si>
  <si>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Year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</si>
  <si>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</si>
  <si>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</si>
  <si>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</si>
  <si>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</si>
  <si>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</si>
  <si>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</si>
  <si>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</si>
  <si>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</si>
  <si>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</si>
  <si>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</si>
  <si>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</si>
  <si>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</si>
  <si>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Year 2027</t>
  </si>
  <si>
    <t>DE Florida (Inp) </t>
  </si>
  <si>
    <t>B:[Start Method]</t>
  </si>
  <si>
    <t>C:[Per Books]</t>
  </si>
  <si>
    <t>D:[Adjustments]</t>
  </si>
  <si>
    <t>E:[Per Books Adjusted]</t>
  </si>
  <si>
    <t>F:[Per Books 12 Months Ended]</t>
  </si>
  <si>
    <t>G:[MethodReturns]</t>
  </si>
  <si>
    <t>H:[FERC INCOME STATEMENT]</t>
  </si>
  <si>
    <t>I:[440-457 - Operating Revenue]</t>
  </si>
  <si>
    <t xml:space="preserve">     J:[440-446 - Sales to Ultimate Customers:]</t>
  </si>
  <si>
    <t xml:space="preserve">     K:[0440000 - Residential]</t>
  </si>
  <si>
    <t xml:space="preserve">     L:[0442100 - General Service]</t>
  </si>
  <si>
    <t xml:space="preserve">     M:[0442200 - Industrial Service]</t>
  </si>
  <si>
    <t xml:space="preserve">     N:[0444000 - Public St and Highway Lighting]</t>
  </si>
  <si>
    <t xml:space="preserve">     O:[0445000 - Other Sales To Public Auth]</t>
  </si>
  <si>
    <t xml:space="preserve">          P:[440-446 - Total Sales to Ultimate Customers]</t>
  </si>
  <si>
    <t xml:space="preserve">     Q:[447 - Sales for Resale:]</t>
  </si>
  <si>
    <t xml:space="preserve">     R:[0447150  Revenue Other]</t>
  </si>
  <si>
    <t xml:space="preserve">     S:[0447159 Resale Sales - Outside]</t>
  </si>
  <si>
    <t xml:space="preserve">     T:[0447990 Sales for Resale Unbilled Revenue]</t>
  </si>
  <si>
    <t xml:space="preserve">          U:[447 - Total Sales for Resale]</t>
  </si>
  <si>
    <t xml:space="preserve">     V:[449 - Provision for Rate Refund:]</t>
  </si>
  <si>
    <t xml:space="preserve">     W:[0449035 - Franchise Allocation/Holding]</t>
  </si>
  <si>
    <t xml:space="preserve">     X:[0449100  Provision for Rate Refund - Retail]</t>
  </si>
  <si>
    <t xml:space="preserve">     Y:[0449110  Provision for Rate Refund - Wholesale]</t>
  </si>
  <si>
    <t xml:space="preserve">     Z:[0449111 - Tax reform - Retail]</t>
  </si>
  <si>
    <t xml:space="preserve">          AA:[449 - Total Provision for Rate Refund]</t>
  </si>
  <si>
    <t xml:space="preserve">     AB:[450-457 - Other Operating Revenues:]</t>
  </si>
  <si>
    <t xml:space="preserve">     AC:[0450100 - Late Pmt and Forf Disc]</t>
  </si>
  <si>
    <t xml:space="preserve">     AD:[0451100 - Misc Service Revenue]</t>
  </si>
  <si>
    <t xml:space="preserve">     AE:[0454001 - Rent from Electric Prop - Nuclear]</t>
  </si>
  <si>
    <t xml:space="preserve">     AF:[0454002 - Rent - Lighting Equipment]</t>
  </si>
  <si>
    <t xml:space="preserve">     AG:[0454003 - Rent - Non-Lighting Equipment]</t>
  </si>
  <si>
    <t xml:space="preserve">     AH:[0454004 - Rent - Joint Use]</t>
  </si>
  <si>
    <t xml:space="preserve">     AI:[0454005 - Rent - Transmission]</t>
  </si>
  <si>
    <t xml:space="preserve">     AJ:[0454100 - Extra - Facilities]</t>
  </si>
  <si>
    <t xml:space="preserve">     AK:[0454105 - IC Other Elec Rents]</t>
  </si>
  <si>
    <t xml:space="preserve">     AL:[0454175 - EV Charger Revenue]</t>
  </si>
  <si>
    <t xml:space="preserve">     AM:[0454200 - Pole &amp; Line Attachments]</t>
  </si>
  <si>
    <t xml:space="preserve">     AN:[0454300 - Tower Lease Revenues]</t>
  </si>
  <si>
    <t xml:space="preserve">     AO:[0454400 - Other Electric Rents]</t>
  </si>
  <si>
    <t xml:space="preserve">     AP:[0454601 - Other Misc Revenue]</t>
  </si>
  <si>
    <t xml:space="preserve">     AQ:[0456000 - Other Variable Reveneus]</t>
  </si>
  <si>
    <t xml:space="preserve">     AR:[0456001 - Other Variable Revenues-Reg]</t>
  </si>
  <si>
    <t xml:space="preserve">     AS:[0456003 - Retail Unbilled Revenue]</t>
  </si>
  <si>
    <t xml:space="preserve">     AT:[0456005 - Electric Rev - Cogen/small power pro]</t>
  </si>
  <si>
    <t xml:space="preserve">     AU:[0456006 - Muni Coty Tax Coll/Comm]</t>
  </si>
  <si>
    <t xml:space="preserve">     AV:[0456016 - I/C Joint Disp - Trans NW Rev]</t>
  </si>
  <si>
    <t xml:space="preserve">     AW:[0456040 - Sales Use Tax Coll Fee]</t>
  </si>
  <si>
    <t xml:space="preserve">     AX:[0456050 - Transmission Study Revenue]</t>
  </si>
  <si>
    <t xml:space="preserve">     AY:[0456100 - Profit or Loss on Sale of M&amp;S]</t>
  </si>
  <si>
    <t xml:space="preserve">     AZ:[0456102 - Distribution Charge - Network]</t>
  </si>
  <si>
    <t xml:space="preserve">          BA:[0456104 - Prod Ancillary Service Revenue (100% Wholesale)]</t>
  </si>
  <si>
    <t xml:space="preserve">          BB:[0456104 - Amortization of OATT over-collection giveback FIT]</t>
  </si>
  <si>
    <t xml:space="preserve">          BC:[0456104 - OATT FIT Revenue Decrement]</t>
  </si>
  <si>
    <t xml:space="preserve">          BD:[0456104 - Over collection of FIT in OATT revenues before base rate]</t>
  </si>
  <si>
    <t xml:space="preserve">     BE:[0456104 - Transmission Charge Network]</t>
  </si>
  <si>
    <t xml:space="preserve">     BF:[0456105 - Sched, Sys Cntl, Disp-Network]</t>
  </si>
  <si>
    <t xml:space="preserve">     BG:[0456106 - Reactive Pur/Volt Cntl Svc]</t>
  </si>
  <si>
    <t xml:space="preserve">     BH:[0456107 - Regulation/Frequency Response]</t>
  </si>
  <si>
    <t xml:space="preserve">     BI:[0456108 - Op Res - Spinning Reserve]</t>
  </si>
  <si>
    <t xml:space="preserve">     BJ:[0456109 - Op Res - Supplemental Reserve]</t>
  </si>
  <si>
    <t xml:space="preserve">     BK:[0456110 - Transmission Charge PTP]</t>
  </si>
  <si>
    <t xml:space="preserve">     BL:[0456111 - Other Transmission Revenues]</t>
  </si>
  <si>
    <t xml:space="preserve">     BM:[0456540 - Wholesale Unbilled Fuel Clause]</t>
  </si>
  <si>
    <t xml:space="preserve">     BN:[0456610 - Other Electric Revenues]</t>
  </si>
  <si>
    <t xml:space="preserve">     BO:[0456616 - Shared Solar - SC]</t>
  </si>
  <si>
    <t xml:space="preserve">     BP:[0456630 - Gross Up-Contr In Aid Of Const]</t>
  </si>
  <si>
    <t xml:space="preserve">     BQ:[0457100 - SC Direct PT Offset]</t>
  </si>
  <si>
    <t xml:space="preserve">          BR:[450-457 - Total Other Operating Revenue]</t>
  </si>
  <si>
    <t xml:space="preserve">     BS:[440-457 - Total Operating Revenue]</t>
  </si>
  <si>
    <t>BT:[]</t>
  </si>
  <si>
    <t>BU:[500-599 &amp; 901-935 Operations and Maintenance:]</t>
  </si>
  <si>
    <t>BV:[Base Recoverable O&amp;M:]</t>
  </si>
  <si>
    <t xml:space="preserve">     BW:[500-509 - Steam Operation]</t>
  </si>
  <si>
    <t xml:space="preserve">     BX:[0500000 - Suprvsn and Engrg - Steam Oper]</t>
  </si>
  <si>
    <t xml:space="preserve">     BY:[0500000 - Inflation Adj]</t>
  </si>
  <si>
    <t xml:space="preserve">     BZ:[0500000 - Reclass Reedy Creek Solar to Other Prod Maint 0554]</t>
  </si>
  <si>
    <t xml:space="preserve">     CA:[0500000 - FP&amp;A On-Top Adjustment (Forecast Only)]</t>
  </si>
  <si>
    <t xml:space="preserve">     CB:[0500000 - Total]</t>
  </si>
  <si>
    <t xml:space="preserve">     CC:[0501160 - Coal Sampling &amp; Testing]</t>
  </si>
  <si>
    <t xml:space="preserve">     CD:[0501180 - Sale of Fly Ash Revenues]</t>
  </si>
  <si>
    <t xml:space="preserve">     CE:[0501190 - Sale of Fly Ash]</t>
  </si>
  <si>
    <t xml:space="preserve">     CF:[0501400 - Fossil Steam Fuel - Ash Sales]</t>
  </si>
  <si>
    <t xml:space="preserve">     CG:[0502010 - Ammonia Expense]</t>
  </si>
  <si>
    <t xml:space="preserve">     CH:[0502041 - Gypsum Rev - exp offset]</t>
  </si>
  <si>
    <t xml:space="preserve">          CI:[0502100 - Fossil Steam Exp - Other (Reclass #1 to ECRC Energy)]</t>
  </si>
  <si>
    <t xml:space="preserve">          CJ:[0502100 - Fossil Steam Exp - Other (Reclass #2 to 0549000 to move CT&amp;CC from 050]</t>
  </si>
  <si>
    <t xml:space="preserve">          CK:[0502100 - Fossil Steam Exp - Other Total]</t>
  </si>
  <si>
    <t xml:space="preserve">     CL:[0504000 - Steam Transferred - Credit]</t>
  </si>
  <si>
    <t xml:space="preserve">     CM:[0505000 - Electric Expenses - Steam Oper]</t>
  </si>
  <si>
    <t xml:space="preserve">     CN:[0506000 - Misc Fossil Power Expenses]</t>
  </si>
  <si>
    <t xml:space="preserve">     CO:[0506000 - Inflation Adj]</t>
  </si>
  <si>
    <t xml:space="preserve">     CP:[0507000 - Steam Power Gen Ops Rent]</t>
  </si>
  <si>
    <t xml:space="preserve">          CQ:[500-509 - Total Steam Operation]</t>
  </si>
  <si>
    <t xml:space="preserve">     CR:[510-515 - Steam Maintenance]</t>
  </si>
  <si>
    <t xml:space="preserve">          CS:[0510000 - Suprvsn and Engrng - Steam Maint (Reclass #1 to ECRC 0510100)]</t>
  </si>
  <si>
    <t xml:space="preserve">          CT:[0510000 - Inflation Adj]</t>
  </si>
  <si>
    <t xml:space="preserve">          CU:[0510000 - Suprvsn and Engrng - Steam Maint (Reclass #2 - Combined Multiple Recla]</t>
  </si>
  <si>
    <t xml:space="preserve">          CV:[0510000 - Suprvsn and Engrng - Steam Maint Total]</t>
  </si>
  <si>
    <t xml:space="preserve">     CW:[0511000 - Maint of Structures - Steam]</t>
  </si>
  <si>
    <t xml:space="preserve">     CX:[0511000 - Inflation Adj]</t>
  </si>
  <si>
    <t xml:space="preserve">     CY:[0512100 - Maint of Boiler Plant - Other]</t>
  </si>
  <si>
    <t xml:space="preserve">     CZ:[0512100 - Inflation Adj]</t>
  </si>
  <si>
    <t xml:space="preserve">     DA:[0513100 - Maint of Electric Plant - Other]</t>
  </si>
  <si>
    <t xml:space="preserve">     DB:[0513100 - Inflation Adj]</t>
  </si>
  <si>
    <t xml:space="preserve">     DC:[0514000 - Maintenance - Misc Steam Plant]</t>
  </si>
  <si>
    <t xml:space="preserve">     DD:[0514000 - Inflation Adj]</t>
  </si>
  <si>
    <t xml:space="preserve">          DE:[510-515 - Total Steam Maintenance]</t>
  </si>
  <si>
    <t xml:space="preserve">          DF:[500-515 - Total Steam O&amp;M]</t>
  </si>
  <si>
    <t xml:space="preserve">     DG:[517-532 - Nuclear Operation &amp; Maintenance]</t>
  </si>
  <si>
    <t xml:space="preserve">     DH:[0517000 - Supervsn and Engnring - Nuc Oper]</t>
  </si>
  <si>
    <t xml:space="preserve">     DI:[0518530 - Diesel Unit Oil Cons - Nuc Oper]</t>
  </si>
  <si>
    <t xml:space="preserve">     DJ:[0519000 - Coolants and Water - Nuc Oper]</t>
  </si>
  <si>
    <t xml:space="preserve">     DK:[0520000 - Steam Expenses - Nuc Oper]</t>
  </si>
  <si>
    <t xml:space="preserve">     DL:[0523000 - Electric Expenses]</t>
  </si>
  <si>
    <t xml:space="preserve">     DM:[0524000 - Misc Expenses - Nuc Oper]</t>
  </si>
  <si>
    <t xml:space="preserve">     DN:[0528000 - Mtce Supv &amp; Engineering]</t>
  </si>
  <si>
    <t xml:space="preserve">     DO:[0529000 - Mtce of Structures]</t>
  </si>
  <si>
    <t xml:space="preserve">     DP:[0530000 - Mtce of Reactor Plt Equip]</t>
  </si>
  <si>
    <t xml:space="preserve">     DQ:[0531100 - Maint Elec Plant - NUC]</t>
  </si>
  <si>
    <t xml:space="preserve">     DR:[0532100 - Maint Misc Nuclear Plt - Other]</t>
  </si>
  <si>
    <t xml:space="preserve">          DS:[517-532 - Total Nuclear Operation &amp; Maintenance]</t>
  </si>
  <si>
    <t xml:space="preserve">     DT:[546-550 - Other Production Operation]</t>
  </si>
  <si>
    <t xml:space="preserve">     DU:[0546000 - Suprvsn and Enginring - Ct Oper]</t>
  </si>
  <si>
    <t xml:space="preserve">     DV:[0546000 - Inflation Adj]</t>
  </si>
  <si>
    <t xml:space="preserve">     DW:[0547101 - Natural Gas CC]</t>
  </si>
  <si>
    <t xml:space="preserve">     DX:[0547150 - Natural Gas Handling - Ct]</t>
  </si>
  <si>
    <t xml:space="preserve">     DY:[0548020 - Ammonia - Qualifying]</t>
  </si>
  <si>
    <t xml:space="preserve">     DZ:[0548100 - Generation Expenses - Other Ct]</t>
  </si>
  <si>
    <t xml:space="preserve">     EA:[0548110 - Operation of Energy Storage Eq]</t>
  </si>
  <si>
    <t xml:space="preserve">     EB:[0548200 - Prime Movers - Generators - Ct]</t>
  </si>
  <si>
    <t xml:space="preserve">     EC:[0549000 - Misc - Power Generation Expenses]</t>
  </si>
  <si>
    <t xml:space="preserve">     ED:[0549000 - Inflation Adj]</t>
  </si>
  <si>
    <t xml:space="preserve">     EE:[0550220 - Solar Rent]</t>
  </si>
  <si>
    <t xml:space="preserve">          EF:[546-550 - Total Other Production Operation]</t>
  </si>
  <si>
    <t xml:space="preserve">     EG:[551-554 - Other Production Maintenance]</t>
  </si>
  <si>
    <t xml:space="preserve">     EH:[0551000 - Suprvsn and Enginring - Ct Maint]</t>
  </si>
  <si>
    <t xml:space="preserve">     EI:[0551000 - Inflation Adj]</t>
  </si>
  <si>
    <t xml:space="preserve">     EJ:[0551220 - Solar: Maint Supv &amp; Eng]</t>
  </si>
  <si>
    <t xml:space="preserve">     EK:[0552000 - Maintenance of Structures - Ct]</t>
  </si>
  <si>
    <t xml:space="preserve">     EL:[0552000 - Inflation Adj]</t>
  </si>
  <si>
    <t xml:space="preserve">     EM:[0552220 - Solar Mtce of Structures]</t>
  </si>
  <si>
    <t xml:space="preserve">     EN:[0553000 - Maint - Gentg and Elect Equip - Ct]</t>
  </si>
  <si>
    <t xml:space="preserve">     EO:[0553000 - Inflation Adj]</t>
  </si>
  <si>
    <t xml:space="preserve">     EP:[0554000 - Misc Power Generation Plant - Ct]</t>
  </si>
  <si>
    <t xml:space="preserve">     EQ:[0554000 - Reclass Reedy Creek from Steam Prod Maint to 554 Other Prod Maint]</t>
  </si>
  <si>
    <t xml:space="preserve">     ER:[0554000 - Inflation Adj]</t>
  </si>
  <si>
    <t xml:space="preserve">     ES:[0554100 - Other Production Maintenance]</t>
  </si>
  <si>
    <t xml:space="preserve">     ET:[0554220 - Solar: Maint Misc Gen Plt]</t>
  </si>
  <si>
    <t xml:space="preserve">     EU:[0554220 - FP&amp;A On-Top Adjustment (Forecast Only)]</t>
  </si>
  <si>
    <t xml:space="preserve">          EV:[551-554 - Total Other Production Maintenance]</t>
  </si>
  <si>
    <t xml:space="preserve">          EW:[546-554 - Total Other Production O&amp;M]</t>
  </si>
  <si>
    <t xml:space="preserve">     EX:[555-557 - Other Power Supply]</t>
  </si>
  <si>
    <t xml:space="preserve">     EY:[0555211 - Purchase - Electricity]</t>
  </si>
  <si>
    <t xml:space="preserve">     EZ:[0556000 - System Cnts &amp; Load Dispatching]</t>
  </si>
  <si>
    <t xml:space="preserve">               FA:[0557000 - Reclass 557 to 556]</t>
  </si>
  <si>
    <t xml:space="preserve">               FB:[0557000 - Other Expenses - Oper]</t>
  </si>
  <si>
    <t xml:space="preserve">     FC:[0557000 - Total]</t>
  </si>
  <si>
    <t xml:space="preserve">          FD:[555-557 - Total Other Power Supply]</t>
  </si>
  <si>
    <t xml:space="preserve">     FE:[535-545 - Hydraulic Operation &amp; Maintenance]</t>
  </si>
  <si>
    <t xml:space="preserve">     FF:[0535000 - Supervision &amp; Engrng - Hydro]</t>
  </si>
  <si>
    <t xml:space="preserve">     FG:[0538100 - Electric Expenses - Other - Hydro]</t>
  </si>
  <si>
    <t xml:space="preserve">     FH:[0540000 - Hydro]</t>
  </si>
  <si>
    <t xml:space="preserve">     FI:[0542000 - Mtce of Structures - Hydro]</t>
  </si>
  <si>
    <t xml:space="preserve">     FJ:[0543000 - Maint Reservoir Dam &amp; Waterway]</t>
  </si>
  <si>
    <t xml:space="preserve">     FK:[0544000 - Maint of electric Plant Hydro]</t>
  </si>
  <si>
    <t xml:space="preserve">     FL:[0545100 - Maint Misc Hydraulic Plant]</t>
  </si>
  <si>
    <t xml:space="preserve">          FM:[535-545 - Total Hydraulic O&amp;M]</t>
  </si>
  <si>
    <t xml:space="preserve">     FN:[Fuel Handling]</t>
  </si>
  <si>
    <t xml:space="preserve">     FO:[0501150 - Coal Handling]</t>
  </si>
  <si>
    <t xml:space="preserve">     FP:[0501350 - Oil Handling Expense]</t>
  </si>
  <si>
    <t xml:space="preserve">     FQ:[0518600 - Nuclear Fuel Disposal Cost]</t>
  </si>
  <si>
    <t xml:space="preserve">     FR:[0547300 - Fuel Handling and Testing - Ct]</t>
  </si>
  <si>
    <t xml:space="preserve">     FS:[0553220 - Solar: Maint Gen &amp; Elect Plt]</t>
  </si>
  <si>
    <t xml:space="preserve">     FT:[0557450 - Commissions/Brokerage Expense]</t>
  </si>
  <si>
    <t xml:space="preserve">     FU:[0807000 - Gas Purchased Expenses]</t>
  </si>
  <si>
    <t xml:space="preserve">     FV:[0823000 - Storage-Gas Losses]</t>
  </si>
  <si>
    <t xml:space="preserve">     FW:[0880000 - Gas Distribution - Other Exp.]</t>
  </si>
  <si>
    <t xml:space="preserve">          FX:[Total Fuel Handling]</t>
  </si>
  <si>
    <t xml:space="preserve">     FY:[500-545 - Total Production O&amp;M - Base Recoverable]</t>
  </si>
  <si>
    <t xml:space="preserve">     FZ:[560-567 - Transmission  Operation]</t>
  </si>
  <si>
    <t xml:space="preserve">     GA:[560 - Supervision &amp; Engineering]</t>
  </si>
  <si>
    <t xml:space="preserve">     GB:[0560000 - Supervsn and Engrng - Trans Oper]</t>
  </si>
  <si>
    <t xml:space="preserve">          GC:[560 - Total Supervision &amp; Engineering]</t>
  </si>
  <si>
    <t xml:space="preserve">     GD:[561 - Load Dispatching]</t>
  </si>
  <si>
    <t xml:space="preserve">     GE:[0561000 - Inflation Adj]</t>
  </si>
  <si>
    <t xml:space="preserve">     GF:[0561100 - Load Dispatch - Reliability]</t>
  </si>
  <si>
    <t xml:space="preserve">     GG:[0561200 - Load Dispatch - MnitorandOprtrnsys]</t>
  </si>
  <si>
    <t xml:space="preserve">     GH:[0561300 - Load Dispatch - TranssvcandSch]</t>
  </si>
  <si>
    <t xml:space="preserve">     GI:[0561500 - Reliability Planning and Stdsdev]</t>
  </si>
  <si>
    <t xml:space="preserve">     GJ:[0561600 - Trans Svc Studios]</t>
  </si>
  <si>
    <t xml:space="preserve">     GK:[0561601 - Trans Study Reimbursement]</t>
  </si>
  <si>
    <t xml:space="preserve">     GL:[0561700 - Generation Interconnect Studies]</t>
  </si>
  <si>
    <t xml:space="preserve">     GM:[0561701 - Interconnection Study Reimbursement]</t>
  </si>
  <si>
    <t xml:space="preserve">          GN:[561 - Total Load Dispatching]</t>
  </si>
  <si>
    <t xml:space="preserve">     GO:[562 - Station Expenses]</t>
  </si>
  <si>
    <t xml:space="preserve">     GP:[0562000 - Station Expenses]</t>
  </si>
  <si>
    <t xml:space="preserve">          GQ:[562 - Total Station Expenses]</t>
  </si>
  <si>
    <t xml:space="preserve">     GR:[563 - Overhead Line Expenses]</t>
  </si>
  <si>
    <t xml:space="preserve">     GS:[0563000 - Overhead Line Expenses - Trans]</t>
  </si>
  <si>
    <t xml:space="preserve">          GT:[563 - Total Overhead Line Expenses]</t>
  </si>
  <si>
    <t xml:space="preserve">     GU:[565 - Transmission by Other - RTO]</t>
  </si>
  <si>
    <t xml:space="preserve">     GV:[0565000 - Transm of Elec By Others]</t>
  </si>
  <si>
    <t xml:space="preserve">     GW:[0565016 - I/C Joint Dispatch]</t>
  </si>
  <si>
    <t xml:space="preserve">          GX:[565 - Total Transmission by Other - RTO]</t>
  </si>
  <si>
    <t xml:space="preserve">     GY:[566 - Misc. Trans Exp - Other]</t>
  </si>
  <si>
    <t xml:space="preserve">     GZ:[0566000 - Misc Trans Exp - Total]</t>
  </si>
  <si>
    <t xml:space="preserve">     HA:[0566100 - Misc Trans Lines Rated]</t>
  </si>
  <si>
    <t xml:space="preserve">          HB:[566 - Total Misc Trans Exp - Other]</t>
  </si>
  <si>
    <t xml:space="preserve">     HC:[567 - Substation]</t>
  </si>
  <si>
    <t xml:space="preserve">     HD:[0567000 - Rents Trans Oper]</t>
  </si>
  <si>
    <t xml:space="preserve">          HE:[567 - Total Substation]</t>
  </si>
  <si>
    <t xml:space="preserve">     HF:[560-567 - Total Transmission Operaton]</t>
  </si>
  <si>
    <t xml:space="preserve">     HG:[568-574 - Transmission Maintenance]</t>
  </si>
  <si>
    <t xml:space="preserve">     HH:[568 - Supervsn and Engrng - Trans Maint]</t>
  </si>
  <si>
    <t xml:space="preserve">     HI:[0568000 - Suprvsn and Engrng - Trans Maint]</t>
  </si>
  <si>
    <t xml:space="preserve">          HJ:[568 - Total Suprvsn and Engrng - Trans Maint]</t>
  </si>
  <si>
    <t xml:space="preserve">     HK:[569 - Structures]</t>
  </si>
  <si>
    <t xml:space="preserve">     HL:[0569000 - Maint of Structures - Trans]</t>
  </si>
  <si>
    <t xml:space="preserve">     HM:[0569100 - Maint of Computer Hardware]</t>
  </si>
  <si>
    <t xml:space="preserve">     HN:[0569200 - Maint of Computer Software]</t>
  </si>
  <si>
    <t xml:space="preserve">     HO:[0569300 - Maint of Communication Equipment]</t>
  </si>
  <si>
    <t xml:space="preserve">          HP:[569 - Total Structures]</t>
  </si>
  <si>
    <t xml:space="preserve">     HQ:[570 - Station Equipment Trans]</t>
  </si>
  <si>
    <t xml:space="preserve">     HR:[0570000 - Inflation Adj]</t>
  </si>
  <si>
    <t xml:space="preserve">     HS:[0570100 - Maint Stat Equip - Other_Trans]</t>
  </si>
  <si>
    <t xml:space="preserve">     HT:[0570200 - Main - Cir Brkrs Trnsf Mtrs - Trans]</t>
  </si>
  <si>
    <t xml:space="preserve">          HU:[570 - Total Station Equipment Trans]</t>
  </si>
  <si>
    <t xml:space="preserve">     HV:[571 - Maint. of Overhead Lines - Trans]</t>
  </si>
  <si>
    <t xml:space="preserve">     HW:[0571000 - Maint of Overhead Lines - Trans]</t>
  </si>
  <si>
    <t xml:space="preserve">          HX:[571 - Total Maint of Overhead Lines - Trans]</t>
  </si>
  <si>
    <t xml:space="preserve">     HY:[572 - Maint of Underground Lines]</t>
  </si>
  <si>
    <t xml:space="preserve">     HZ:[0572000 - Maint of Underground Lines]</t>
  </si>
  <si>
    <t xml:space="preserve">          IA:[572 - Total Maint of Underground Lines]</t>
  </si>
  <si>
    <t xml:space="preserve">     IB:[573 - Maint of Misc Transm Plant]</t>
  </si>
  <si>
    <t xml:space="preserve">     IC:[0573000 - Maint of Misc Transm Plant]</t>
  </si>
  <si>
    <t xml:space="preserve">          ID:[573 - Total Maint of Misc Transm Plant]</t>
  </si>
  <si>
    <t xml:space="preserve">     IE:[568-574 - Total Transmission Maintenance]</t>
  </si>
  <si>
    <t xml:space="preserve">     IG:[560-574 - Total Transmission O&amp;M]</t>
  </si>
  <si>
    <t xml:space="preserve">     IH:[580-589 - Distribution Operation]</t>
  </si>
  <si>
    <t xml:space="preserve">     II:[580 - Supervision &amp; Engineering - Dist]</t>
  </si>
  <si>
    <t xml:space="preserve">     IJ:[0580000 - Supervsn and Engring - Dist Oper]</t>
  </si>
  <si>
    <t xml:space="preserve">     IK:[0580000 - Inflation Adj]</t>
  </si>
  <si>
    <t xml:space="preserve">     IL:[0870000 _ Dist Sys Ops - Supv/Eng]</t>
  </si>
  <si>
    <t xml:space="preserve">     IM:[0852000 - Communication System Expenses]</t>
  </si>
  <si>
    <t xml:space="preserve">          IN:[580 - Total Supervison &amp; Engineering - Dist]</t>
  </si>
  <si>
    <t xml:space="preserve">     IO:[581 - Load Dispatching - Dist]</t>
  </si>
  <si>
    <t xml:space="preserve">     IP:[0581004 - Load Dispatch-Dist of Elec]</t>
  </si>
  <si>
    <t xml:space="preserve">     IQ:[0581004 - Inflation Adj]</t>
  </si>
  <si>
    <t xml:space="preserve">          IR:[581 -Total Load Dispatching - Dist]</t>
  </si>
  <si>
    <t xml:space="preserve">     IS:[582 - Station Expenses]</t>
  </si>
  <si>
    <t xml:space="preserve">     IT:[0582100 - Station Expenses - Other - Dist]</t>
  </si>
  <si>
    <t xml:space="preserve">     IU:[0582200 - Relays and Meters - Dist]</t>
  </si>
  <si>
    <t xml:space="preserve">          IV:[582 - Total Station Expenses]</t>
  </si>
  <si>
    <t xml:space="preserve">     IW:[583 - Overhead Line Expenses]</t>
  </si>
  <si>
    <t xml:space="preserve">     IX:[0583100 - Overhead Line Exps - Other Dist]</t>
  </si>
  <si>
    <t xml:space="preserve">     IY:[0583200 - Transf Set Rem Reset Test - Dist]</t>
  </si>
  <si>
    <t xml:space="preserve">          IZ:[583 - Total Overhead Line Expenses]</t>
  </si>
  <si>
    <t xml:space="preserve">     JA:[584 - Underground Line Expenses - Dist]</t>
  </si>
  <si>
    <t xml:space="preserve">     JB:[0584000 - Underground Line Expenses - Dist]</t>
  </si>
  <si>
    <t xml:space="preserve">     JC:[0584000 - Inflation Adj]</t>
  </si>
  <si>
    <t xml:space="preserve">     JD:[0584110 - Operation of Energy Storage Eq]</t>
  </si>
  <si>
    <t xml:space="preserve">          JE:[584 -Total Underground Line Expenses - Dist]</t>
  </si>
  <si>
    <t xml:space="preserve">     JF:[585 - Street Lighting &amp; Signal System]</t>
  </si>
  <si>
    <t xml:space="preserve">     JG:[0585000 - St Lghtng and Sgnl Systm - Dist]</t>
  </si>
  <si>
    <t xml:space="preserve">          JH:[585 - Total Street Lighting &amp; Signal System]</t>
  </si>
  <si>
    <t xml:space="preserve">     JI:[586 - Meter Expenses - Dist]</t>
  </si>
  <si>
    <t xml:space="preserve">     JJ:[0586000 - Meter Expenses - Dist]</t>
  </si>
  <si>
    <t xml:space="preserve">     JK:[0586000 - Inflation Adj]</t>
  </si>
  <si>
    <t xml:space="preserve">          JL:[586 - Total Meter Expenses - Dist]</t>
  </si>
  <si>
    <t xml:space="preserve">     JM:[587 - Customer Installation - Dist]</t>
  </si>
  <si>
    <t xml:space="preserve">     JN:[0587000 - Cust Install Exp - Other Dist]</t>
  </si>
  <si>
    <t xml:space="preserve">     JO:[0587000 - Inflation Adj]</t>
  </si>
  <si>
    <t xml:space="preserve">     JP:[0587000 - FP&amp;A On-Top Adjustment (Forecast Only)]</t>
  </si>
  <si>
    <t xml:space="preserve">          JQ:[587 - Total Customer Installation - Dist]</t>
  </si>
  <si>
    <t xml:space="preserve">     JR:[588 - Miscellaneous Distribution Other]</t>
  </si>
  <si>
    <t xml:space="preserve">     JS:[0588100 - Misc Distribution Exp - Other]</t>
  </si>
  <si>
    <t xml:space="preserve">     JT:[0588100 - Inflation Adj]</t>
  </si>
  <si>
    <t xml:space="preserve">     JU:[0588100 - Misc Distribution Exp - Other (Extra Line to pick up SPP Distribution ]</t>
  </si>
  <si>
    <t xml:space="preserve">     JV:[0588700 - Intcon Study Costs (D)]</t>
  </si>
  <si>
    <t xml:space="preserve">          JW:[588 - Total Miscellaneous Distribution Other]</t>
  </si>
  <si>
    <t xml:space="preserve">     JX:[589 - Rents - Dist Oper]</t>
  </si>
  <si>
    <t xml:space="preserve">     JY:[0589000 - Rents - Dist Oper]</t>
  </si>
  <si>
    <t>JZ:[0589000 - Inflation Adj]</t>
  </si>
  <si>
    <t xml:space="preserve">          KA:[589 - Total Rents - Dist Oper]</t>
  </si>
  <si>
    <t xml:space="preserve">     KB:[580-589 - Total Distribution Operation]</t>
  </si>
  <si>
    <t xml:space="preserve">     KC:[590-598 - Distribution Maintenance]</t>
  </si>
  <si>
    <t xml:space="preserve">     KD:[590 - Supervision &amp; Engineering - Dist Maint]</t>
  </si>
  <si>
    <t xml:space="preserve">     KE:[0590000 - Supervsn and Engrng - Dist Maint]</t>
  </si>
  <si>
    <t xml:space="preserve">          KF:[590 - Total Supervision &amp; Engineering - Dist Maint]</t>
  </si>
  <si>
    <t xml:space="preserve">     KG:[591 - Structures Maintenance - Dist]</t>
  </si>
  <si>
    <t xml:space="preserve">     KH:[0591000 - Maintenance of Structures - Dist]</t>
  </si>
  <si>
    <t xml:space="preserve">     KI:[0591200 - Coal Purchase Acctg Adj]</t>
  </si>
  <si>
    <t xml:space="preserve">          KJ:[591 - Total Structures Maintenance - Dist]</t>
  </si>
  <si>
    <t xml:space="preserve">     KK:[592 - Station Equipment - Dist]</t>
  </si>
  <si>
    <t xml:space="preserve">     KL:[0592100 - Maint Station Equip - Other - Dist]</t>
  </si>
  <si>
    <t xml:space="preserve">     KM:[0592110 - Maintenance of Energy Storage]</t>
  </si>
  <si>
    <t xml:space="preserve">     KN:[0592200 - Cir Breakers Trnsf Meters Relay - Dist]</t>
  </si>
  <si>
    <t xml:space="preserve">          KO:[592 - Total Station Equipment Dist]</t>
  </si>
  <si>
    <t xml:space="preserve">     KP:[593 - Overhead Lines (Tree Trim)]</t>
  </si>
  <si>
    <t xml:space="preserve">     KQ:[0593000 - Maint Overhd Lines - Other - Dist]</t>
  </si>
  <si>
    <t xml:space="preserve">     KR:[0593000 - Reclass from 0594000]</t>
  </si>
  <si>
    <t xml:space="preserve">     KS:[0593000 - Inflation Adj]</t>
  </si>
  <si>
    <t xml:space="preserve">     KT:[0593100 - Right of Way Mtce - Dist]</t>
  </si>
  <si>
    <t xml:space="preserve">          KU:[593 - Total Overhead Lines (Tree Trim)]</t>
  </si>
  <si>
    <t xml:space="preserve">     KV:[594 - Underground Lines Maint - Dist]</t>
  </si>
  <si>
    <t xml:space="preserve">     KW:[0594000 - Maint - Underground Lines - Dist]</t>
  </si>
  <si>
    <t xml:space="preserve">     KX:[0594000 - Reclass to 0593000]</t>
  </si>
  <si>
    <t xml:space="preserve">     KY:[0594000 - Inflation Adj]</t>
  </si>
  <si>
    <t xml:space="preserve">          KZ:[594 - Total Underground Lines Maint - Dist]</t>
  </si>
  <si>
    <t xml:space="preserve">     LA:[595 - Line Transformers - OH]</t>
  </si>
  <si>
    <t xml:space="preserve">     LB:[0595100 - Maint Lines Transfrs - Other - Dist]</t>
  </si>
  <si>
    <t xml:space="preserve">     LC:[0595200 - Cir Brkrs Transf Capcitrs - Dist]</t>
  </si>
  <si>
    <t xml:space="preserve">          LD:[595 - Total Line Transformers - Overhead]</t>
  </si>
  <si>
    <t xml:space="preserve">     LE:[596 - Streetlighting &amp; Signal System Maint - Dist]</t>
  </si>
  <si>
    <t xml:space="preserve">     LF:[0596000 - Maint - Streetlightng/Signl - Dist]</t>
  </si>
  <si>
    <t>LG:[0596000 - Inflation Adj]</t>
  </si>
  <si>
    <t xml:space="preserve">          LH:[596 - Total Streetlighting &amp; Signal System Maint - Dist]</t>
  </si>
  <si>
    <t xml:space="preserve">     LI:[597 - Meters Maint - Dist]</t>
  </si>
  <si>
    <t xml:space="preserve">     LJ:[0597000 - Maintenance of Meters - Dist]</t>
  </si>
  <si>
    <t xml:space="preserve">     LK:[0597000 - FP&amp;A On-Top Adjustment (Forecast Only)]</t>
  </si>
  <si>
    <t xml:space="preserve">          LL:[597 - Total Meters Maint - Dist]</t>
  </si>
  <si>
    <t xml:space="preserve">     LM:[598 - Miscellaneous Maint - Dist]</t>
  </si>
  <si>
    <t xml:space="preserve">     LN:[0598100 - Main Misc Dist Plt - Other - Dist]</t>
  </si>
  <si>
    <t xml:space="preserve">          LO:[598 -Total  Miscellaneous Maint - Dist]</t>
  </si>
  <si>
    <t xml:space="preserve">     LP:[590-598 - Total Distribution Maintenance]</t>
  </si>
  <si>
    <t xml:space="preserve">     LQ:[580-598 - Total Distribution O&amp;M]</t>
  </si>
  <si>
    <t xml:space="preserve">     LR:[599 - Other Misc Expense]</t>
  </si>
  <si>
    <t xml:space="preserve">     LS:[0599005 - Equipment Rental]</t>
  </si>
  <si>
    <t xml:space="preserve">     LT:[0599023 Other Miscellaneous Expenses]</t>
  </si>
  <si>
    <t xml:space="preserve">          LU:[599 - Total Other Misc Expense]</t>
  </si>
  <si>
    <t xml:space="preserve">     LV:[901-905 - Customer Accounts]</t>
  </si>
  <si>
    <t xml:space="preserve">     LW:[901 - Supervision - Cust Accts]</t>
  </si>
  <si>
    <t xml:space="preserve">     LX:[0901000 - Supervision - Cust Accts]</t>
  </si>
  <si>
    <t xml:space="preserve">          LY:[901 - Total Supervision - Cust Accts]</t>
  </si>
  <si>
    <t xml:space="preserve">     LZ:[902 - Meter Reading]</t>
  </si>
  <si>
    <t xml:space="preserve">     MA:[0902000 - Meter Reading]</t>
  </si>
  <si>
    <t xml:space="preserve">          MB:[902 - Total Meter Reading]</t>
  </si>
  <si>
    <t xml:space="preserve">     MC:[903 - Customer Records &amp; Collection]</t>
  </si>
  <si>
    <t xml:space="preserve">     MD:[0903000 - Inflation Adj]</t>
  </si>
  <si>
    <t xml:space="preserve">     ME:[0903000 - Cust Records and Collection Exp]</t>
  </si>
  <si>
    <t xml:space="preserve">     MF:[0903100 - Cust Contracts and Orders - Local]</t>
  </si>
  <si>
    <t xml:space="preserve">     MG:[0903200 - Cust Billing and Acct]</t>
  </si>
  <si>
    <t xml:space="preserve">     MH:[0903250 - Customer Billing Common]</t>
  </si>
  <si>
    <t xml:space="preserve">     MI:[0903300 - Cust Collecting - Local]</t>
  </si>
  <si>
    <t xml:space="preserve">     MJ:[0903400 - Cust Receiv and Collect Exp - Edp]</t>
  </si>
  <si>
    <t xml:space="preserve">     MK:[0903750 - Common Operating - Cust Accts]</t>
  </si>
  <si>
    <t xml:space="preserve">          ML:[903 - Total Customer Records &amp; Collections]</t>
  </si>
  <si>
    <t xml:space="preserve">     MM:[904 - Uncollectible]</t>
  </si>
  <si>
    <t xml:space="preserve">     MN:[0904000 - Uncollectible Accounts]</t>
  </si>
  <si>
    <t xml:space="preserve">     MO:[0904001 - Bad Debt Expense]</t>
  </si>
  <si>
    <t xml:space="preserve">          MP:[904 - Total Uncollectible]</t>
  </si>
  <si>
    <t xml:space="preserve">     MQ:[905 - Misc. Customer Accounts]</t>
  </si>
  <si>
    <t xml:space="preserve">     MR:[0905000 - Misc Customer Accts Expenses]</t>
  </si>
  <si>
    <t xml:space="preserve">          MS:[905 - Misc. Customer Accounts]</t>
  </si>
  <si>
    <t xml:space="preserve">     MT:[901-905 - Total Customer Accounts]</t>
  </si>
  <si>
    <t xml:space="preserve">     MU:[906-910 - Customer Service &amp; Informational]</t>
  </si>
  <si>
    <t xml:space="preserve">     MV:[907 - Supervision]</t>
  </si>
  <si>
    <t xml:space="preserve">     MW:[0907000 - Supervision]</t>
  </si>
  <si>
    <t xml:space="preserve">          MX:[907 - Total Supervision]</t>
  </si>
  <si>
    <t xml:space="preserve">     MY:[908 - Customer Assistance]</t>
  </si>
  <si>
    <t xml:space="preserve">     MZ:[0908120 - Cust Assist Exp - Residential]</t>
  </si>
  <si>
    <t xml:space="preserve">     NA:[0908140 - Economic Development]</t>
  </si>
  <si>
    <t xml:space="preserve">     NB:[0908150 - Commer/Indust Assistance Exp]</t>
  </si>
  <si>
    <t xml:space="preserve">     NC:[0908160 - Cust Assist Exp - General]</t>
  </si>
  <si>
    <t xml:space="preserve">          ND:[908 - Total Customer Assistance]</t>
  </si>
  <si>
    <t xml:space="preserve">     NE:[909- Informational and Instructional Advertising]</t>
  </si>
  <si>
    <t xml:space="preserve">     NF:[0909650 - Misc Advertising Expenses]</t>
  </si>
  <si>
    <t xml:space="preserve">     NG:[0909650 - FP&amp;A On-Top Adjustment (Forecast Only)]</t>
  </si>
  <si>
    <t xml:space="preserve">          NH:[909 - Total Informational and Instructional Advertising]</t>
  </si>
  <si>
    <t xml:space="preserve">     NI:[910 - Misc. Customer Service and Informational Expenses]</t>
  </si>
  <si>
    <t xml:space="preserve">     NJ:[0910000 - Misc Cust Serv/Inform Exp]</t>
  </si>
  <si>
    <t>NK:[0910000 - Inflation Adj]</t>
  </si>
  <si>
    <t xml:space="preserve">     NL:[0910000 - FP&amp;A On-Top Adjustment (Forecast Only)]</t>
  </si>
  <si>
    <t xml:space="preserve">     NM:[0910100 - Exp - Rs Reg Prod/Svces - Cstaccts (Reclass From 440 for EVOP Cr and 9]</t>
  </si>
  <si>
    <t xml:space="preserve">          NN:[910 - Total  Misc. Customer Service and Informational Expenses]</t>
  </si>
  <si>
    <t xml:space="preserve">     NO:[906-910 - Total Customer Service &amp; Informational]</t>
  </si>
  <si>
    <t xml:space="preserve">     NP:[911-917 - Sales Expenses]</t>
  </si>
  <si>
    <t xml:space="preserve">     NQ:[911 - Supervision]</t>
  </si>
  <si>
    <t xml:space="preserve">     NR:[0911000 - Supervision]</t>
  </si>
  <si>
    <t xml:space="preserve">          NS:[911 - Total Supervision]</t>
  </si>
  <si>
    <t xml:space="preserve">     NT:[912 - Demonstrating and Selling Expenses]</t>
  </si>
  <si>
    <t xml:space="preserve">     NU:[0912000 - Demonstrating and Selling Exp]</t>
  </si>
  <si>
    <t xml:space="preserve">     NV:[0912000 - FP&amp;A On-Top Adjustment]</t>
  </si>
  <si>
    <t xml:space="preserve">     NW:[09120000 - Adjustment to Reduce Transportation Electric in 2027]</t>
  </si>
  <si>
    <t xml:space="preserve">     NX:[0912100 - Demonstration &amp; Sell-Proj Supt]</t>
  </si>
  <si>
    <t xml:space="preserve">     NY:[0912200 - EV Employee Incentive]</t>
  </si>
  <si>
    <t xml:space="preserve">     NZ:[0912300 - Economic Development Discount]</t>
  </si>
  <si>
    <t xml:space="preserve">          OA:[912 - Total Demonstrating and Selling Expenses]</t>
  </si>
  <si>
    <t xml:space="preserve">     OB:[913 - Advertising Expenses]</t>
  </si>
  <si>
    <t xml:space="preserve">     OC:[0913001 - Advertising Expense]</t>
  </si>
  <si>
    <t xml:space="preserve">          OD:[913 - Total Advertising Expenses]</t>
  </si>
  <si>
    <t xml:space="preserve">     OE:[916 - Miscellaneous Sales Expenses]</t>
  </si>
  <si>
    <t xml:space="preserve">     OF:[0916000 - Misc Sales Expense]</t>
  </si>
  <si>
    <t xml:space="preserve">          OG:[916 - Total Miscellaneous Sales Expenses]</t>
  </si>
  <si>
    <t xml:space="preserve">     OH:[911-917 - Total Sales Expenses]</t>
  </si>
  <si>
    <t>OI:[]</t>
  </si>
  <si>
    <t xml:space="preserve">     OJ:[0824000 - Other Expenses - Stg (Gas Operating Exp)]</t>
  </si>
  <si>
    <t xml:space="preserve">     OK:[920-935 - Administrative and General]</t>
  </si>
  <si>
    <t xml:space="preserve">     OL:[920 - Administrative and General Salaries]</t>
  </si>
  <si>
    <t xml:space="preserve">     OM:[0920000 - A and G Salaries]</t>
  </si>
  <si>
    <t xml:space="preserve">     ON:[0920000 - Inflation Adj]</t>
  </si>
  <si>
    <t xml:space="preserve">     OO:[0920000 - Vision Florida Deferred O&amp;M (Salaries)]</t>
  </si>
  <si>
    <t xml:space="preserve">     OP:[0920000 - FP&amp;A On-Top Adjustment]</t>
  </si>
  <si>
    <t xml:space="preserve">     OQ:[0920100 - Salaries &amp; Wages - Proj Supt]</t>
  </si>
  <si>
    <t xml:space="preserve">     OS:[0920300 - Project Development Labor]</t>
  </si>
  <si>
    <t xml:space="preserve">     OT:[0920980 - A and G Salaries for Corp]</t>
  </si>
  <si>
    <t xml:space="preserve">          OU:[920 - Total Administrative and General Salaries]</t>
  </si>
  <si>
    <t xml:space="preserve">     OV:[921 - Office Supplies and Expenses]</t>
  </si>
  <si>
    <t xml:space="preserve">     OW:[0921000 - Inflation Adj]</t>
  </si>
  <si>
    <t xml:space="preserve">     OX:[0921101 - Emp Exp NC]</t>
  </si>
  <si>
    <t xml:space="preserve">     OY:[0921100 - Employee Expenses (Total)]</t>
  </si>
  <si>
    <t xml:space="preserve">     OZ:[0921103 - Employee Exp WH]</t>
  </si>
  <si>
    <t xml:space="preserve">     PA:[0921110 - Relocation Exp]</t>
  </si>
  <si>
    <t xml:space="preserve">     PB:[0921150 - Gen Admin Related Party]</t>
  </si>
  <si>
    <t xml:space="preserve">     PC:[0921200 - Office Expenses]</t>
  </si>
  <si>
    <t xml:space="preserve">     PD:[0921300 - Telephone and Telegraph Exp]</t>
  </si>
  <si>
    <t xml:space="preserve">     PE:[0921400 - Computer Services Expenses]</t>
  </si>
  <si>
    <t xml:space="preserve">     PF:[0921540 - Computer Rent (Go Only)]</t>
  </si>
  <si>
    <t xml:space="preserve">     PG:[0921600 - Other]</t>
  </si>
  <si>
    <t xml:space="preserve">     PH:[0921610 - Inventory Adjustment]</t>
  </si>
  <si>
    <t xml:space="preserve">     PI:[0921900 - Office Supply &amp; Exp - Partner]</t>
  </si>
  <si>
    <t xml:space="preserve">     PJ:[0921980 - Office Supplies and Expenses]</t>
  </si>
  <si>
    <t xml:space="preserve">          PK:[921 - Total Office Supplies and Expenses]</t>
  </si>
  <si>
    <t xml:space="preserve">     PL:[922 - Administrative Expenses Transferred - Credit]</t>
  </si>
  <si>
    <t xml:space="preserve">     PM:[0922000 - Admin Exp Transfer]</t>
  </si>
  <si>
    <t xml:space="preserve">     PN:[0922100 - Admin Exp Transf-Construction]</t>
  </si>
  <si>
    <t xml:space="preserve">     PO:[0922200 - Admin Exp Transfer - Nonutility]</t>
  </si>
  <si>
    <t xml:space="preserve">          PP:[922 - Total Admin Expenses Transferred - Credit]</t>
  </si>
  <si>
    <t xml:space="preserve">     PQ:[923 - Outside Services Employed]</t>
  </si>
  <si>
    <t xml:space="preserve">     PR:[0923000 - Outside Services Employed]</t>
  </si>
  <si>
    <t xml:space="preserve">     PS:[0923000 - Inflation Adj]</t>
  </si>
  <si>
    <t xml:space="preserve">     PT:[0923000 - FP&amp;A On-Top Adjustment (Forecast Only)]</t>
  </si>
  <si>
    <t xml:space="preserve">     PU:[0923100 - Outside Services - NCRC]</t>
  </si>
  <si>
    <t xml:space="preserve">     PV:[0923980 - Outside Services Employee and]</t>
  </si>
  <si>
    <t xml:space="preserve">          PW:[923 - Total Outside Services Employed]</t>
  </si>
  <si>
    <t xml:space="preserve">     PX:[924 - Property Insurance]</t>
  </si>
  <si>
    <t xml:space="preserve">     PY:[0924000 - Property Insurance]</t>
  </si>
  <si>
    <t>PZ:[0924100 - Admin - EH&amp;S Expense]</t>
  </si>
  <si>
    <t xml:space="preserve">     QA:[0924050 - Intercompany Property Insurance Exp]</t>
  </si>
  <si>
    <t xml:space="preserve">     QB:[0924980 - Property Insurance For Corp.]</t>
  </si>
  <si>
    <t xml:space="preserve">          QC:[924 - Total Property Insurance]</t>
  </si>
  <si>
    <t xml:space="preserve">     QD:[924 - Storm Expense]</t>
  </si>
  <si>
    <t xml:space="preserve">     QE:[0924200 - Recoverable Storm Damage Exp (Irma/Michael - Ian/Nicole)]</t>
  </si>
  <si>
    <t xml:space="preserve">     QF:[0924200  - Recoverable Storm Damage Exp (Irma/Michael - Ian/Nichole - Not in Bud]</t>
  </si>
  <si>
    <t xml:space="preserve">          QG:[Subtotal for Irma/Michael (combines budget &amp; not in budget)]</t>
  </si>
  <si>
    <t xml:space="preserve">     QH:[0924200 - Recoverable Storm Damage Exp (OATT Not InBudg)]</t>
  </si>
  <si>
    <t xml:space="preserve">     QI:[0924200 - Recoverable Storm Damage Exp (OATT InBudg)]</t>
  </si>
  <si>
    <t xml:space="preserve">          QJ:[0924.2 Sub-total Recoverable Storm Damage Exp (OATT)]</t>
  </si>
  <si>
    <t xml:space="preserve">          QK:[924 - Total Storm Damage]</t>
  </si>
  <si>
    <t xml:space="preserve">     QL:[925 - Injuries and Damages]</t>
  </si>
  <si>
    <t xml:space="preserve">     QM:[0925000 - Injuries and Damages]</t>
  </si>
  <si>
    <t xml:space="preserve">     QN:[0925051 - Intercompany Gen Liab Expense]</t>
  </si>
  <si>
    <t xml:space="preserve">     QO:[0925052 - Inter-Co Worker Comp Insur Exp]</t>
  </si>
  <si>
    <t xml:space="preserve">     QP:[0925200 - Injuries and Damages - Other]</t>
  </si>
  <si>
    <t xml:space="preserve">     QQ:[0925300 - Environmental Inj &amp; Damages]</t>
  </si>
  <si>
    <t xml:space="preserve">     QR:[0925980 - Injuries and Damages For Corp.]</t>
  </si>
  <si>
    <t xml:space="preserve">          QS:[925 - Total Injuries and Damages]</t>
  </si>
  <si>
    <t xml:space="preserve">     QT:[926 - Employee Pensions and Benefits]</t>
  </si>
  <si>
    <t xml:space="preserve">     QU:[0926000 - Empl Pensions and Benefits]</t>
  </si>
  <si>
    <t xml:space="preserve">     QV:[0926001 - Payroll Burden Contra]</t>
  </si>
  <si>
    <t xml:space="preserve">     QW:[0926420 - Employee Tuition Refund]</t>
  </si>
  <si>
    <t xml:space="preserve">     QX:[0926430 - Employees'Recreation Expense]</t>
  </si>
  <si>
    <t xml:space="preserve">     QY:[0926490 - Other Employee Benefits]</t>
  </si>
  <si>
    <t xml:space="preserve">     QZ:[0457700 - Allocated Employee Benefits Offset]</t>
  </si>
  <si>
    <t xml:space="preserve">     RA:[0926600 - Employee Benefits - Transferred]</t>
  </si>
  <si>
    <t xml:space="preserve">     RB:[0926999 - Pension Non-Service Costs (Governance)]</t>
  </si>
  <si>
    <t xml:space="preserve">     RC:[0926999 - Pension Accounting Adjustment - '22 8x4 Forecast]</t>
  </si>
  <si>
    <t xml:space="preserve">          RD:[926 - Total Employee Pensions and Benefits]</t>
  </si>
  <si>
    <t xml:space="preserve">     RE:[927 - Franchise Requirements]</t>
  </si>
  <si>
    <t xml:space="preserve">     RF:[0927001 - General and Administration]</t>
  </si>
  <si>
    <t xml:space="preserve">          RG:[927 - Total Franchise Requirements]</t>
  </si>
  <si>
    <t xml:space="preserve">     RH:[928 - Regulatory Commission Expenses]</t>
  </si>
  <si>
    <t xml:space="preserve">     RI:[0928000 - Regulatory Expenses (Go)]</t>
  </si>
  <si>
    <t xml:space="preserve">     RJ:[0928930 - Amort 2021 Rate Case Exp]</t>
  </si>
  <si>
    <t xml:space="preserve">          RK:[928 - Total Regulatory Commission Expenses]</t>
  </si>
  <si>
    <t xml:space="preserve">     RL:[929 - Duplicate Charges - Credit]</t>
  </si>
  <si>
    <t xml:space="preserve">     RM:[0929000 - Duplicate Chrgs - Enrgy To Exp]</t>
  </si>
  <si>
    <t xml:space="preserve">     RN:[0929500 - Admin Exp Transf]</t>
  </si>
  <si>
    <t xml:space="preserve">          RO:[929 - Total Duplicate Charges - Credit]</t>
  </si>
  <si>
    <t xml:space="preserve">     RP:[930 - Miscellaneous General Expenses]</t>
  </si>
  <si>
    <t xml:space="preserve">     RQ:[0930150 - Miscellaneous Advertising Exp]</t>
  </si>
  <si>
    <t xml:space="preserve">     RR:[0930200 - Misc General Expenses]</t>
  </si>
  <si>
    <t xml:space="preserve">     RS:[0930210 - Industry Assn Dues]</t>
  </si>
  <si>
    <t xml:space="preserve">     RT:[0930220 - Exp of Servicing Securities]</t>
  </si>
  <si>
    <t xml:space="preserve">     RU:[0930230 - Dues To Various Organizations]</t>
  </si>
  <si>
    <t xml:space="preserve">     RV:[0930240 - Director'S Expenses]</t>
  </si>
  <si>
    <t xml:space="preserve">     RW:[0930250 - Buy\Sell Transf Employee Homes]</t>
  </si>
  <si>
    <t xml:space="preserve">     RX:[0930600 - Leased Circuit Charges - Other]</t>
  </si>
  <si>
    <t xml:space="preserve">     RY:[0930700 - Research and Development]</t>
  </si>
  <si>
    <t xml:space="preserve">     RZ:[0930891 - IC Misc. Expense VIE]</t>
  </si>
  <si>
    <t xml:space="preserve">     SA:[0930940 - General Expenses]</t>
  </si>
  <si>
    <t xml:space="preserve">          SB:[930 - Total Miscellaneous General Expenses]</t>
  </si>
  <si>
    <t xml:space="preserve">     SC:[931 - Rents]</t>
  </si>
  <si>
    <t xml:space="preserve">     SD:[0931001 - Rents - A and G]</t>
  </si>
  <si>
    <t xml:space="preserve">     SE:[0931003 - Lease Amortization Expense]</t>
  </si>
  <si>
    <t xml:space="preserve">     SF:[0931008 - A and G Rents IC]</t>
  </si>
  <si>
    <t xml:space="preserve">          SG:[931 - Total Rents]</t>
  </si>
  <si>
    <t xml:space="preserve">     SH:[935 - Maintenance of General Plant]</t>
  </si>
  <si>
    <t xml:space="preserve">     SI:[0935100 - Maint General Plant-Elec]</t>
  </si>
  <si>
    <t xml:space="preserve">     SJ:[0935200 - Cust Infor and Computer Control]</t>
  </si>
  <si>
    <t xml:space="preserve">     SK:[0932000 - Maintenance of Gen Plant-Gas]</t>
  </si>
  <si>
    <t xml:space="preserve">          SL:[935 - Maintenance of General Plant]</t>
  </si>
  <si>
    <t xml:space="preserve">     SM:[920-935 - Total Admin &amp; General  Expenses]</t>
  </si>
  <si>
    <t>SN:[500-599 &amp; 901-935 - Total O&amp;M Base Recoverable]</t>
  </si>
  <si>
    <t>SO:[Clause Recoverable O&amp;M]</t>
  </si>
  <si>
    <t xml:space="preserve">     SP:[ECCR]</t>
  </si>
  <si>
    <t xml:space="preserve">     SQ:[0908000 - Cust Asset Exp-Conservation Programs - Recoverable]</t>
  </si>
  <si>
    <t xml:space="preserve">     SR:[0908001 - Current Month Deferral]</t>
  </si>
  <si>
    <t xml:space="preserve">     SS:[0908001 - ECCR Current Month Deferral (FP&amp;A Had in O&amp;M in Rate Case - Moved Here]</t>
  </si>
  <si>
    <t xml:space="preserve">     ST:[0908001 - ECCR Prior Period Amort (FP&amp;A Had in O&amp;M in Rate Case - Moved H]</t>
  </si>
  <si>
    <t xml:space="preserve">     SU:[0908002 - Amort of Load Mgmt Switches]</t>
  </si>
  <si>
    <t xml:space="preserve">     SV:[0909000 - Info &amp; Instruc Adv-Conservation Prog - Rec]</t>
  </si>
  <si>
    <t xml:space="preserve">          SW:[Total ECCR]</t>
  </si>
  <si>
    <t xml:space="preserve">     SX:[ECRC]</t>
  </si>
  <si>
    <t xml:space="preserve">     SY:[0500100 - Fossil Oper Superv - Recoverable]</t>
  </si>
  <si>
    <t xml:space="preserve">     SZ:[0502400 - Fossil Steam Exp - Recoverable]</t>
  </si>
  <si>
    <t xml:space="preserve">     TA:[0506300 - Misc Fossil Power Expenses - Recoverable]</t>
  </si>
  <si>
    <t xml:space="preserve">     TB:[0510100 - Suprvsn and Engrng-Steam Maint]</t>
  </si>
  <si>
    <t xml:space="preserve">     TC:[0511200 - Maint of Structures Steam - Rec]</t>
  </si>
  <si>
    <t xml:space="preserve">     TD:[0512300 - Maint Of Boiler Plant-Other - Recoverable]</t>
  </si>
  <si>
    <t xml:space="preserve">     TE:[0513300 - Maint Of Electric Plant-Other - Recoverable]</t>
  </si>
  <si>
    <t xml:space="preserve">     TF:[0514300 - Maintenance - Misc Steam Plant]</t>
  </si>
  <si>
    <t xml:space="preserve">     TG:[0549200 - CT Misc Power Expense - Recoverable]</t>
  </si>
  <si>
    <t xml:space="preserve">     TH:[0557995 - ECRC O&amp;M Def - Recoverable]</t>
  </si>
  <si>
    <t xml:space="preserve">     TI:[0557996 - Def Clean Coal]</t>
  </si>
  <si>
    <t xml:space="preserve">          TJ:[ECRC Production Base Total]</t>
  </si>
  <si>
    <t xml:space="preserve">     TK:[0502010 - Ammonia Expense]</t>
  </si>
  <si>
    <t xml:space="preserve">     TL:[0502020 - Ammonia Qualifying]</t>
  </si>
  <si>
    <t xml:space="preserve">     TM:[0502030 - Urea - Qualifying]</t>
  </si>
  <si>
    <t xml:space="preserve">     TN:[0502040 - Cost of Lime]</t>
  </si>
  <si>
    <t xml:space="preserve">     TO:[0502041 - Gypsum Rev - Exp Offset]</t>
  </si>
  <si>
    <t xml:space="preserve">     TP:[0502050 - Diabasic Acid - Qualifying]</t>
  </si>
  <si>
    <t xml:space="preserve">     TQ:[0502070 - Gypsum - Qualifying]</t>
  </si>
  <si>
    <t xml:space="preserve">     TR:[0502082 - Re-emission Chem Exp - Reagent]</t>
  </si>
  <si>
    <t xml:space="preserve">     TS:[0502100 - Fossil Steam Exp - Other]</t>
  </si>
  <si>
    <t xml:space="preserve">     TT:[0502300 - Steam Oper-Caustic - FL]</t>
  </si>
  <si>
    <t xml:space="preserve">     TU:[0509000 - Emission Allowances]</t>
  </si>
  <si>
    <t xml:space="preserve">     TV:[0509030 - SO2 Emission Expense]</t>
  </si>
  <si>
    <t xml:space="preserve">     TW:[0509212- Annual NOx Emission Expense]</t>
  </si>
  <si>
    <t xml:space="preserve">     TX:[0553100 - CT Maint of Gen and Plant-Recoverable]</t>
  </si>
  <si>
    <t xml:space="preserve">          TY:[ECRC Energy Total]</t>
  </si>
  <si>
    <t xml:space="preserve">     TZ:[0573100 - Trans Maint-Misc Trans Plant - Recoverable]</t>
  </si>
  <si>
    <t xml:space="preserve">     UA:[0598400 - Distr Maint-Misc Distr Plant-Recoverable]</t>
  </si>
  <si>
    <t xml:space="preserve">          UB:[TOTAL ECRC]</t>
  </si>
  <si>
    <t xml:space="preserve">     UC:[SPP]</t>
  </si>
  <si>
    <t xml:space="preserve">     UD:[SPP - TRANSMISSION]</t>
  </si>
  <si>
    <t xml:space="preserve">     UE:[0562000 - Station Expenses - SPP]</t>
  </si>
  <si>
    <t xml:space="preserve">     UF:[0563000 - Overhead Line Expenses - Trans - SPP]</t>
  </si>
  <si>
    <t xml:space="preserve">     UG:[0566000 - Misc Trans Exp - Other- SPP]</t>
  </si>
  <si>
    <t xml:space="preserve">     UH:[0570100  - Maint Stat Equip - Other_Trans]</t>
  </si>
  <si>
    <t xml:space="preserve">     UI:[0570200 - Cir Brks Trnsfr Mtrs - Trans - SPP]</t>
  </si>
  <si>
    <t xml:space="preserve">     UJ:[0571000 - Maint Trans OH Lines - SPP]</t>
  </si>
  <si>
    <t xml:space="preserve">     UK:[0571000 - Maint Trans OH Lines - SPP Governance]</t>
  </si>
  <si>
    <t xml:space="preserve">     UL:[0571000 - Maint Trans OH Lines - SPP]</t>
  </si>
  <si>
    <t xml:space="preserve">     UM:[0571000 - Maint Trans OH Lines - SPP (Veg Mgmt)]</t>
  </si>
  <si>
    <t xml:space="preserve">     UN:[0580000 - Supervsn and Engring - Dist Oper - SPP]</t>
  </si>
  <si>
    <t xml:space="preserve">     UO:[0588100 - Misc Distribution Exp - Other- SPP]</t>
  </si>
  <si>
    <t xml:space="preserve">     UP:[0926600 - Employee Benefits - Transferred (Transmission)]</t>
  </si>
  <si>
    <t xml:space="preserve">          UQ:[SPP Transmission Total]</t>
  </si>
  <si>
    <t xml:space="preserve">     UR:[SPP - DISTRIBUTION]</t>
  </si>
  <si>
    <t xml:space="preserve">     US:[0580000 - Supervsn and Engring - Dist Oper - SPP]</t>
  </si>
  <si>
    <t xml:space="preserve">     UT:[0583100 - Overhead Line Exps - Other Dist - SPP]</t>
  </si>
  <si>
    <t xml:space="preserve">     UU:[0588100 - Misc Distribution Expenses - SPP]</t>
  </si>
  <si>
    <t xml:space="preserve">     UV:[0593000 - Maint OH Lines - SPP]</t>
  </si>
  <si>
    <t xml:space="preserve">     UW:[0593000 - Maint OH Lines - SPP Governance]</t>
  </si>
  <si>
    <t xml:space="preserve">     UX:[0593000 - Maint OH Lines - SPP]</t>
  </si>
  <si>
    <t xml:space="preserve">     UY:[0593100 - Right of Way Mtce - Dist SPP]</t>
  </si>
  <si>
    <t xml:space="preserve">     UZ:[0593100 - Maint Dist ROW - SPP (Veg Mgmt))]</t>
  </si>
  <si>
    <t xml:space="preserve">     VA:[0594000 - Maint UG Lines - SPP]</t>
  </si>
  <si>
    <t xml:space="preserve">     VB:[0926600 - Employee Benefits - Transferred (Distribution)]</t>
  </si>
  <si>
    <t xml:space="preserve">          VC:[SPP Distribution Total]</t>
  </si>
  <si>
    <t xml:space="preserve">          VD:[TOTAL SPP]</t>
  </si>
  <si>
    <t xml:space="preserve">     VE:[CCR]</t>
  </si>
  <si>
    <t xml:space="preserve">     VF:[0557201 - FL Deferred Capacity Expense (And State Tax Giveback Acct for Actuals)]</t>
  </si>
  <si>
    <t xml:space="preserve">     VG:[0557201 - FL CY Deferred Capacity Expense]</t>
  </si>
  <si>
    <t xml:space="preserve">     VH:[0557xxx - IRA Tax Giveback (Capacity Clause)]</t>
  </si>
  <si>
    <t xml:space="preserve">               VI:[Capacity - Retail 100% Total]</t>
  </si>
  <si>
    <t xml:space="preserve">     VJ:[0555190 - Capacity Purchase Expense]</t>
  </si>
  <si>
    <t xml:space="preserve">     VK:[0557201 - Tax Savings (Forecast Only)]</t>
  </si>
  <si>
    <t xml:space="preserve">          VL:[Capacity - Manual Input Sep Factor Total]</t>
  </si>
  <si>
    <t xml:space="preserve">     VM:[0555550 - Purchases Energy Imbalance]</t>
  </si>
  <si>
    <t xml:space="preserve">     VN:[FUEL]</t>
  </si>
  <si>
    <t xml:space="preserve">     VO:[Whlse Fuel - Base Rates]</t>
  </si>
  <si>
    <t xml:space="preserve">     VP:[Whllse Fuel - Fuel Expense]</t>
  </si>
  <si>
    <t xml:space="preserve">     VQ:[Whlse Fuel - Fuel Clause]</t>
  </si>
  <si>
    <t xml:space="preserve">     VR:[Reclsass Stratified Fuel Whsle (Whsle Contracts)]</t>
  </si>
  <si>
    <t xml:space="preserve">          VS:[Fuel - Wholesale 100% Total]</t>
  </si>
  <si>
    <t xml:space="preserve">     VT:[0501008 - Contra Fuel Exp BR Ash - SC]</t>
  </si>
  <si>
    <t xml:space="preserve">     VU:[0501013 - Natural Gas Purchase]</t>
  </si>
  <si>
    <t xml:space="preserve">     VV:[0501110 - Coal Consumed - Fossil Steam]</t>
  </si>
  <si>
    <t xml:space="preserve">     VW:[0501310 - Oil Consumed - Fossil Steam]</t>
  </si>
  <si>
    <t xml:space="preserve">     VX:[0518100 - Burn up of Owned Fuel]</t>
  </si>
  <si>
    <t xml:space="preserve">     VY:[0547000 - Fuel Expense]</t>
  </si>
  <si>
    <t xml:space="preserve">     VZ:[0547100 - Natural Gas]</t>
  </si>
  <si>
    <t xml:space="preserve">     WA:[0501110 - Coal Contingency]</t>
  </si>
  <si>
    <t xml:space="preserve">     WB:[0547200 - Oil]</t>
  </si>
  <si>
    <t xml:space="preserve">     WC:[0555185 - Energy Purchase Expense]</t>
  </si>
  <si>
    <t xml:space="preserve">     WD:[0557202 - FL Deferred Fuel Expense]</t>
  </si>
  <si>
    <t xml:space="preserve">     WE:[0557xxx - Clean Energy Connect Bill Credits]</t>
  </si>
  <si>
    <t xml:space="preserve">     WF:[0555191 - Other Power Purchased]</t>
  </si>
  <si>
    <t xml:space="preserve">     WG:[0555016 - I/C Joint Disp Pur Pwr]</t>
  </si>
  <si>
    <t xml:space="preserve">     WH:[0555200 - Interchange Power]</t>
  </si>
  <si>
    <t xml:space="preserve">     WI:[0501110 - Net Fossil Fuel Expense - PE Fuel Expense Report]</t>
  </si>
  <si>
    <t xml:space="preserve">     WJ:[0501110 - Coal Ash &amp; Gypsum - PE Fuel Expense Report]</t>
  </si>
  <si>
    <t xml:space="preserve">     WK:[Reclass Stratified Fuel to Whlse (Whsle Contracts)]</t>
  </si>
  <si>
    <t xml:space="preserve">          WL:[Fuel - Manual Input Sep Factor Total]</t>
  </si>
  <si>
    <t xml:space="preserve">          WM:[Total Fuel]</t>
  </si>
  <si>
    <t>WN:[]</t>
  </si>
  <si>
    <t>WO:[500-599 &amp; 901-935 - Total O&amp;M Clause Recoverable]</t>
  </si>
  <si>
    <t>WP:[500-599 &amp; 901-935 - Total O&amp;M Base &amp; Clause]</t>
  </si>
  <si>
    <t>WQ:[]</t>
  </si>
  <si>
    <t>WR:[403-407 - Depreciation and Amortization]</t>
  </si>
  <si>
    <t xml:space="preserve">     WS:[403 - Depreciation]</t>
  </si>
  <si>
    <t xml:space="preserve">     WT:[0403002 - Depr - Expense]</t>
  </si>
  <si>
    <t xml:space="preserve">     WU:[0403002 - Less: Transp. Equip. (incl. in O&amp;M)]</t>
  </si>
  <si>
    <t xml:space="preserve">          WV:[Net Depreciation]</t>
  </si>
  <si>
    <t xml:space="preserve">     WW:[0403050 - CONTRA DEPR-OATT]</t>
  </si>
  <si>
    <t xml:space="preserve">          WX:[403 - Total Electric Depreciation]</t>
  </si>
  <si>
    <t xml:space="preserve">     WY:[403.1 Deprec for Asset Retirement Costs]</t>
  </si>
  <si>
    <t xml:space="preserve">     WZ:[0403800 - Decom Exp]</t>
  </si>
  <si>
    <t xml:space="preserve">     XA:[0403150- Depreciation Expense ARO]</t>
  </si>
  <si>
    <t xml:space="preserve">          XB:[403.1 - Total Deprec for Asset Retirement Costs]</t>
  </si>
  <si>
    <t xml:space="preserve">     XC:[404-407 - Amortization]</t>
  </si>
  <si>
    <t>XD:[404 - Amort Limited Term Elec Plant]</t>
  </si>
  <si>
    <t xml:space="preserve">     XE:[0404200 - Amor of Elec Plt - Software]</t>
  </si>
  <si>
    <t xml:space="preserve">     XF:[0403400 - Depr of Distribution Plant]</t>
  </si>
  <si>
    <t xml:space="preserve">     XG:[0404402 - Amort of ECCR Plant]</t>
  </si>
  <si>
    <t xml:space="preserve">          XH:[404 - Total Amort of LT Term Elec Plt]</t>
  </si>
  <si>
    <t>XI:[406 - Amort Elec Plant Acquisition Adj]</t>
  </si>
  <si>
    <t xml:space="preserve">     XJ:[0406505 - Amort Exp - Acq Purch Adj]</t>
  </si>
  <si>
    <t xml:space="preserve">          XK:[406 - Total Amort Elec Plant Acquisition Adj]</t>
  </si>
  <si>
    <t xml:space="preserve">     XL:[407 - Amort Prop Loss, Unrecov Plant &amp; Reg Study Costs]</t>
  </si>
  <si>
    <t xml:space="preserve">     XM:[0407115 - Meter Amortization]</t>
  </si>
  <si>
    <t>XN:[407.1 Total Amort Prop Loss, Unrecov Plant &amp; Reg]</t>
  </si>
  <si>
    <t xml:space="preserve">     XO:[407.3 - Regulatory Debits]</t>
  </si>
  <si>
    <t xml:space="preserve">     XP:[0407318 - SPP DEF Reg Debit]</t>
  </si>
  <si>
    <t xml:space="preserve">     XQ:[0407318 - SPP Prior Period Amortization]</t>
  </si>
  <si>
    <t xml:space="preserve">     XR:[0407318 - SPP Current Month Deferral]</t>
  </si>
  <si>
    <t xml:space="preserve">     XS:[0407319 - EVSE deferral amortization]</t>
  </si>
  <si>
    <t xml:space="preserve">     XT:[0407320 - Storm Captalization Reg Asset Amortization]</t>
  </si>
  <si>
    <t xml:space="preserve">     XU:[0407322 - Storm Cost Reg Asset Amort]</t>
  </si>
  <si>
    <t xml:space="preserve">     XV:[0407322 - Depreciation Deferral Amortization]</t>
  </si>
  <si>
    <t xml:space="preserve">     XW:[0407321 - ECRC - Higgins &amp; Avon Park Reg Asset Amort - FERC 407.3]</t>
  </si>
  <si>
    <t xml:space="preserve">     XX:[0407361 - ECRC REG DEBIT]</t>
  </si>
  <si>
    <t xml:space="preserve">     XY:[0407383 - Amort Coal Ash Spend - Whlsale]</t>
  </si>
  <si>
    <t xml:space="preserve">     XZ:[0407410 - FUEL - FPD PPA Buyout Amortization]</t>
  </si>
  <si>
    <t xml:space="preserve">     YA:[0407410 - CCR - Ridge Termination Amortization]</t>
  </si>
  <si>
    <t xml:space="preserve">     YB:[0407371 - Amortization - Storm Exp - Whsle]</t>
  </si>
  <si>
    <t xml:space="preserve">     YC:[0407372 - Amortization Rate Case Exp]</t>
  </si>
  <si>
    <t xml:space="preserve">     YD:[0407387 - DEF 4&amp;5 Accelerated Depreciation]</t>
  </si>
  <si>
    <t xml:space="preserve">     YE:[0407389 - CR South Reg Asset Amortization - CCR &gt; Dec 2020]</t>
  </si>
  <si>
    <t xml:space="preserve">     YF:[0407399 - Amortization - Misc]</t>
  </si>
  <si>
    <t xml:space="preserve">     YG:[0407424 - ISFSI Amortization]</t>
  </si>
  <si>
    <t xml:space="preserve">     YH:[0407406 - DOE Reimbursement - ISFSI Amortization]</t>
  </si>
  <si>
    <t xml:space="preserve">     YI:[0407406 - DOE Reimbursement - NDTF Amortization]</t>
  </si>
  <si>
    <t xml:space="preserve">     YJ:[0407394 - Customer Connect Reg Asset Amort]</t>
  </si>
  <si>
    <t xml:space="preserve">     YK:[0407399 - Vision Florida Depreciation Deferral (Included in 0403002)]</t>
  </si>
  <si>
    <t xml:space="preserve">     YL:[0407320 - Vision Florida Amortization]</t>
  </si>
  <si>
    <t xml:space="preserve">     YM:[0407399 - Rotable Depreciation Adjustment]</t>
  </si>
  <si>
    <t xml:space="preserve">     YN:[0407444 - DOE Settlement Reg Liab Amort]</t>
  </si>
  <si>
    <t xml:space="preserve">     YO:[0407463 - Defer DEF Final Dismantlement]</t>
  </si>
  <si>
    <t xml:space="preserve">     YP:[0407907 - Regulatory Asset-Deferral Acct]</t>
  </si>
  <si>
    <t xml:space="preserve">          YQ:[407.3 - Total Regulatory Debits]</t>
  </si>
  <si>
    <t xml:space="preserve">     YR:[407.4 - Regulatory Credits]</t>
  </si>
  <si>
    <t xml:space="preserve">     YS:[0407423 - FL Deferred Fuel Expense - Credit (CY Over/Under)]</t>
  </si>
  <si>
    <t xml:space="preserve">     YT:[0407426 - ECRC FL EMISS AUC PROC AMORT]</t>
  </si>
  <si>
    <t xml:space="preserve">     YU:[0407428 - ECRC Reg Credit - O and M Def]</t>
  </si>
  <si>
    <t xml:space="preserve">          YV:[407.4 - Total Regulatory Credits]</t>
  </si>
  <si>
    <t>YW:[403-407 - Total Depreciation and Amortization]</t>
  </si>
  <si>
    <t>YX:[411 - Accretion and Gains/Losses on Disp of Allowances]</t>
  </si>
  <si>
    <t xml:space="preserve">     YY:[0411050 - Accretion Expense ARO]</t>
  </si>
  <si>
    <t xml:space="preserve">     YZ:[0411108 - FAS 143 - Accretion Expense]</t>
  </si>
  <si>
    <t xml:space="preserve">     ZA:[0411603 - Gain on Asset Retirement Obligation]</t>
  </si>
  <si>
    <t xml:space="preserve">     ZB:[0411703 - Loss on Asset Ret Obligation]</t>
  </si>
  <si>
    <t xml:space="preserve">     ZC:[0411832 - Nox Sales Proceeds]</t>
  </si>
  <si>
    <t>ZD:[411 - Total Accretion and gains/losses on Allowances]</t>
  </si>
  <si>
    <t>ZE:[]</t>
  </si>
  <si>
    <t>ZF:[403-411 - Total Depr Amort &amp; Accretion]</t>
  </si>
  <si>
    <t>ZG:[]</t>
  </si>
  <si>
    <t>ZH:[408 - Taxes Other Than Income Taxes]</t>
  </si>
  <si>
    <t xml:space="preserve">     ZI:[0408000 - NC Property Tax - Electric]</t>
  </si>
  <si>
    <t xml:space="preserve">     ZJ:[0408040 - DEBS Allocated Property Tax]</t>
  </si>
  <si>
    <t xml:space="preserve">     ZK:[0408050 - Municipal License-Electric]</t>
  </si>
  <si>
    <t xml:space="preserve">     ZL:[0408055 - FL Property Tax - Electric]</t>
  </si>
  <si>
    <t xml:space="preserve">     ZM:[0408055 - Vision Florida Property Tax Deferral]</t>
  </si>
  <si>
    <t xml:space="preserve">     ZN:[0408103 - Payroll Tax - Project Supt NCR]</t>
  </si>
  <si>
    <t xml:space="preserve">     ZO:[0408103 - Payroll Tax (Governance)]</t>
  </si>
  <si>
    <t xml:space="preserve">     ZP:[0408113 - FL Reg Assessment Fee - Elec Tax]</t>
  </si>
  <si>
    <t xml:space="preserve">     ZQ:[0408100 - Franchise Tax - Electric]</t>
  </si>
  <si>
    <t xml:space="preserve">     ZR:[0408100 - Franchise Tax - Allocated]</t>
  </si>
  <si>
    <t xml:space="preserve">     ZS:[0408120 - Franchise Tax - Non Electric]</t>
  </si>
  <si>
    <t xml:space="preserve">     ZT:[0408121 - Taxes Property - Operating]</t>
  </si>
  <si>
    <t xml:space="preserve">     ZU:[0408125 - Deferred Property Taxes - WH]</t>
  </si>
  <si>
    <t xml:space="preserve">     ZV:[0408150 - State Unemployment Tax]</t>
  </si>
  <si>
    <t xml:space="preserve">     ZW:[0408151 - Federal Unemployment Tax]</t>
  </si>
  <si>
    <t xml:space="preserve">     ZX:[0408152 - Employer FICA Tax]</t>
  </si>
  <si>
    <t xml:space="preserve">     ZY:[0408153 - Employer Local Tax]</t>
  </si>
  <si>
    <t xml:space="preserve">     ZZ:[0408205 - Highway Use Tax]</t>
  </si>
  <si>
    <t xml:space="preserve">     AAA:[0408470 - Gross Receipts Tax - Elec]</t>
  </si>
  <si>
    <t xml:space="preserve">     AAB:[0408465 - FL Kwh Power Gen Tax - Electric]</t>
  </si>
  <si>
    <t xml:space="preserve">     AAC:[0408520 - SC Public Service Comm - Elec Tax]</t>
  </si>
  <si>
    <t xml:space="preserve">     AAD:[0408700 - Fed Social Security Tax - Elec]</t>
  </si>
  <si>
    <t xml:space="preserve">     AAE:[0408800 - Federal Highway Use Tax]</t>
  </si>
  <si>
    <t xml:space="preserve">     AAF:[0408840 - Misc Taxes - Electric]</t>
  </si>
  <si>
    <t xml:space="preserve">     AAG:[0408851 - Sales and Use Tax Exp]</t>
  </si>
  <si>
    <t xml:space="preserve">     AAH:[0408960 - Allocated Payroll Taxes]</t>
  </si>
  <si>
    <t xml:space="preserve">     AAI:[408 - Total Taxes Other Than Income Taxes]</t>
  </si>
  <si>
    <t>AAJ:[]</t>
  </si>
  <si>
    <t>AAK:[Total Operating Expense Before Income Taxes]</t>
  </si>
  <si>
    <t>AAL:[]</t>
  </si>
  <si>
    <t>AAM:[Net Operating Income Before Interest &amp; Taxes]</t>
  </si>
  <si>
    <t>AAN:[]</t>
  </si>
  <si>
    <t>AAO:[409-411 - Income Tax Expense - Utility]</t>
  </si>
  <si>
    <t xml:space="preserve">     AAP:[409 - Current Income Tax - Utility]</t>
  </si>
  <si>
    <t xml:space="preserve">     AAQ:[0409102 - SIT Exp - Utility]</t>
  </si>
  <si>
    <t xml:space="preserve">     AAR:[0409104 - Current SIT - PY]</t>
  </si>
  <si>
    <t xml:space="preserve">     AAS:[0409107 - Fit Exp - Utility]</t>
  </si>
  <si>
    <t xml:space="preserve">     AAT:[0409113 - UTP Tax Exp: State Util-PY]</t>
  </si>
  <si>
    <t xml:space="preserve">     AAU:[0409190 - Federal Income Tax CY]</t>
  </si>
  <si>
    <t xml:space="preserve">     AAV:[0409190 - Current Income Tax on Special Governance (Input)]</t>
  </si>
  <si>
    <t xml:space="preserve">     AAW:[0409191 - Fit - Electric PY]</t>
  </si>
  <si>
    <t xml:space="preserve">     AAX:[0409192 - UTP Tax Expense Fed Utility]</t>
  </si>
  <si>
    <t xml:space="preserve">     AAY:[0409194 - Current FIT Elec - PY Audit]</t>
  </si>
  <si>
    <t xml:space="preserve">     AAZ:[0409195 - UTP Tax Expense: Fed Util-PY]</t>
  </si>
  <si>
    <t xml:space="preserve">     ABA:[0409197 - Current State Inc Tax - Utility]</t>
  </si>
  <si>
    <t xml:space="preserve">     ABB:[0409234 - UTP Tax Exp: State Non-Util-PY]</t>
  </si>
  <si>
    <t xml:space="preserve">     ABC:[0409313 - PY Audit]</t>
  </si>
  <si>
    <t xml:space="preserve">          ABD:[409 - Total Current Income Tax - Utility]</t>
  </si>
  <si>
    <t xml:space="preserve">     ABE:[410-411 - Deferred Income Tax - Utility]</t>
  </si>
  <si>
    <t xml:space="preserve">     ABF:[0410100 - Dfit: Utility: Current Year]</t>
  </si>
  <si>
    <t xml:space="preserve">     ABG:[0410102 - Dsit: Utility: Current Year]</t>
  </si>
  <si>
    <t xml:space="preserve">     ABH:[0410105 - DFIT - Utility - Prior Year]</t>
  </si>
  <si>
    <t xml:space="preserve">     ABI:[0410106 - DSIT - Utility - Prior Year]</t>
  </si>
  <si>
    <t xml:space="preserve">     ABJ:[0410109 - DFIT - Utility - Prior Year]</t>
  </si>
  <si>
    <t xml:space="preserve">     ABK:[0410130 - UTP DFIT:Utility - Prior Year]</t>
  </si>
  <si>
    <t xml:space="preserve">     ABL:[0410110 - DSIT - Utility - Prior Year]</t>
  </si>
  <si>
    <t xml:space="preserve">     ABM:[0411100 - Dfit: Utility: Curr Year Cr]</t>
  </si>
  <si>
    <t xml:space="preserve">     ABN:[0411101 - Dsit: Utility: Curr Year Cr]</t>
  </si>
  <si>
    <t xml:space="preserve">     ABO:[0411102 - DFIT - Utility - Prior Year CR]</t>
  </si>
  <si>
    <t xml:space="preserve">     ABP:[0411103 - DSIT - Utility - Prior Year CR]</t>
  </si>
  <si>
    <t xml:space="preserve">     ABQ:[0411106 - DFIT - Utility - Prior Year]</t>
  </si>
  <si>
    <t xml:space="preserve">     ABR:[0411107 - DSIT - Utility - Prior Year]</t>
  </si>
  <si>
    <t xml:space="preserve">     ABS:[04111xx - Production Tax Credits (2023 CCR)]</t>
  </si>
  <si>
    <t xml:space="preserve">     ABT:[04111xx - Production Tax Credits - Retail]</t>
  </si>
  <si>
    <t xml:space="preserve">     ABU:[04111xx - Production Tax Credits - Wholesale]</t>
  </si>
  <si>
    <t xml:space="preserve">     ABV:[0411115 - DFIT Federal Excess DIT (Retail)]</t>
  </si>
  <si>
    <t xml:space="preserve">     ABW:[0411115 - DFIT Federal Excess DIT (Wholesale)]</t>
  </si>
  <si>
    <t xml:space="preserve">          ABX:[410-411 - Total Provision for Deferred Income Tax - Utility]</t>
  </si>
  <si>
    <t xml:space="preserve">     ABY:[411 - Investment Tax Credit - Electric]</t>
  </si>
  <si>
    <t xml:space="preserve">     ABZ:[0411410 - Invest Tax Credit Adj - Electric]</t>
  </si>
  <si>
    <t xml:space="preserve">          ACA:[411 - Total Investment Tax Credit Adjustment Net]</t>
  </si>
  <si>
    <t xml:space="preserve">     ACB:[409-411 - Total Income Taxes - Utility]</t>
  </si>
  <si>
    <t>ACC:[]</t>
  </si>
  <si>
    <t>ACD:[Total Utility Operating Expenses]</t>
  </si>
  <si>
    <t>ACE:[]</t>
  </si>
  <si>
    <t>ACF:[Net Utility Operating Income]</t>
  </si>
  <si>
    <t>ACG:[]</t>
  </si>
  <si>
    <t>ACH:[Non-Utility Income]</t>
  </si>
  <si>
    <t>ACI:[401 &amp; 417-421 - Other Income Net]</t>
  </si>
  <si>
    <t xml:space="preserve">     ACJ:[0401100 - Non-reg Operation Expense]</t>
  </si>
  <si>
    <t xml:space="preserve">     ACK:[0401101 - Non Reg Operating and Maintenance Expense]</t>
  </si>
  <si>
    <t xml:space="preserve">          ACL:[401 - Total Non-Reg Operating Expense]</t>
  </si>
  <si>
    <t xml:space="preserve">     ACM:[417 - Revenue from Nonutility Operations]</t>
  </si>
  <si>
    <t xml:space="preserve">     ACN:[0417000 - Misc Revenue - Non Utility]</t>
  </si>
  <si>
    <t xml:space="preserve">     ACO:[0417000 - Revenue Stretech (Forecast Revenue Plug)]</t>
  </si>
  <si>
    <t xml:space="preserve">     ACP:[0417006 - IC Non Utility Misc. Revenue]</t>
  </si>
  <si>
    <t xml:space="preserve">     ACQ:[0417007 - Misc Revenue-Reg]</t>
  </si>
  <si>
    <t xml:space="preserve">     ACR:[0417107 - Admin Expenses]</t>
  </si>
  <si>
    <t xml:space="preserve">     ACS:[0417310 - Products and Svcs - NonReg]</t>
  </si>
  <si>
    <t xml:space="preserve">          ACT:[417 - Total Revenues from Nonutility Operations]</t>
  </si>
  <si>
    <t xml:space="preserve">     ACU:[417.1 - Expenses of Nonutility Operations]</t>
  </si>
  <si>
    <t xml:space="preserve">     ACV:[0417117 - Expenses of Nonutility Oper]</t>
  </si>
  <si>
    <t xml:space="preserve">     ACW:[0417320 - Exp - Unreg Products and Svcs]</t>
  </si>
  <si>
    <t xml:space="preserve">          ACX:[417 - Total Expenses of Nonutility Operations]</t>
  </si>
  <si>
    <t xml:space="preserve">     ACY:[418 - Non Operating Rental Income]</t>
  </si>
  <si>
    <t xml:space="preserve">     ACZ:[0418001 - Misc Oth Inc - Rental]</t>
  </si>
  <si>
    <t xml:space="preserve">     ADA:[0418020 - Nonoperating Rental Income]</t>
  </si>
  <si>
    <t xml:space="preserve">     ADB:[0418200 - Non Util Depn Exp]</t>
  </si>
  <si>
    <t xml:space="preserve">          ADC:[418 - Total Non Operating Rental Income]</t>
  </si>
  <si>
    <t xml:space="preserve">     ADD:[419 - Interest and Dividend Income]</t>
  </si>
  <si>
    <t xml:space="preserve">     ADE:[0419240 - Miscellaneous Interest]</t>
  </si>
  <si>
    <t xml:space="preserve">     ADF:[0419429 - IC Moneypool - Interest Inc]</t>
  </si>
  <si>
    <t xml:space="preserve">     ADG:[0419500 - I/C Interest Income]</t>
  </si>
  <si>
    <t xml:space="preserve">     ADH:[0419040 - Interest Inc (sch M)]</t>
  </si>
  <si>
    <t xml:space="preserve">          ADI:[419 - Total Interest and Dividend Income]</t>
  </si>
  <si>
    <t xml:space="preserve">     ADJ:[419.1 - AFUDC Equity]</t>
  </si>
  <si>
    <t xml:space="preserve">     ADK:[0419110 - AFUDC Equity Component]</t>
  </si>
  <si>
    <t xml:space="preserve">     ADL:[0419140 - Contra AFUDC Equity - Oatt]</t>
  </si>
  <si>
    <t xml:space="preserve">          ADM:[419.1 - Total AFUDC]</t>
  </si>
  <si>
    <t xml:space="preserve">     ADN:[421 - Misc Nonoperating Income]</t>
  </si>
  <si>
    <t xml:space="preserve">     ADO:[0421060 - Mini-Timber Sales - NC]</t>
  </si>
  <si>
    <t xml:space="preserve">     ADP:[0421340 - Gain on Life Insurance Policy]</t>
  </si>
  <si>
    <t xml:space="preserve">     ADQ:[0421360 - Other Misc Deductions]</t>
  </si>
  <si>
    <t xml:space="preserve">     ADR:[0421913 - NDTF Shareholder Earning/Loss]</t>
  </si>
  <si>
    <t xml:space="preserve">     ADS:[0421940 - Misc Income]</t>
  </si>
  <si>
    <t xml:space="preserve">     ADT:[0421038 - Int Inc Recovery Clause]</t>
  </si>
  <si>
    <t xml:space="preserve">     ADU:[0421039 - Interest Inc Recovery Clauses]</t>
  </si>
  <si>
    <t xml:space="preserve">     ADV:[0421043 - MNI - Revenue - FL]</t>
  </si>
  <si>
    <t xml:space="preserve">     ADW:[0421600 - Loss on Disposal of Discon Ops]</t>
  </si>
  <si>
    <t xml:space="preserve">     ADX:[0421913 - NDTF Shareholder Earning/Loss]</t>
  </si>
  <si>
    <t xml:space="preserve">          ADY:[421 - Total Misc Nonoperating Income]</t>
  </si>
  <si>
    <t xml:space="preserve">     ADZ:[421.1 - Gain on Disposition of Property]</t>
  </si>
  <si>
    <t xml:space="preserve">     AEA:[0421100 - Gain on Disposal of Property]</t>
  </si>
  <si>
    <t xml:space="preserve">     AEB:[0421950 - Gain on Sales of Assets]</t>
  </si>
  <si>
    <t xml:space="preserve">          AEC:[Gain - Amortization Schedule - Manual Input Override]</t>
  </si>
  <si>
    <t xml:space="preserve">          AED:[421.1 - Total Gain On Disposal Of Property]</t>
  </si>
  <si>
    <t xml:space="preserve">     AEE:[421.2 - Loss on Disposal of Property]</t>
  </si>
  <si>
    <t xml:space="preserve">     AEF:[0421200 - Loss on Disposal of Property]</t>
  </si>
  <si>
    <t xml:space="preserve">          AEG:[Loss - Amortization Schedule - Manual Input Override]</t>
  </si>
  <si>
    <t xml:space="preserve">          AEH:[421.2 - Total Loss on Disposal of Property]</t>
  </si>
  <si>
    <t xml:space="preserve">     AEI:[401 &amp; 417-421 - Total Other Income Net]</t>
  </si>
  <si>
    <t>AEJ:[425-426 - Other Deductions]</t>
  </si>
  <si>
    <t xml:space="preserve">     AEK:[0425000 - Miscellaneous Amortization]</t>
  </si>
  <si>
    <t xml:space="preserve">     AEL:[Interest on Fuel Undercollection - '22 8x4 Forecast]</t>
  </si>
  <si>
    <t xml:space="preserve">     AEM:[0415005 - Res Fixed Bill Rev Delta]</t>
  </si>
  <si>
    <t xml:space="preserve">     AEN:[0416330 - Miscellaneous Expense]</t>
  </si>
  <si>
    <t xml:space="preserve">     AEO:[0425013 - Misc Amortizat - Acquis]</t>
  </si>
  <si>
    <t xml:space="preserve">     AEP:[0426100 - Donations]</t>
  </si>
  <si>
    <t xml:space="preserve">     AEQ:[0426200 - Life Insurance Expense (Governance)]</t>
  </si>
  <si>
    <t xml:space="preserve">     AER:[0426300 - Penalties]</t>
  </si>
  <si>
    <t xml:space="preserve">     AES:[0426400 - Exp/Civic and Political Activity]</t>
  </si>
  <si>
    <t xml:space="preserve">     AET:[0426500 - Earn of Eq Inv Pur Acc Adj]</t>
  </si>
  <si>
    <t xml:space="preserve">     AEU:[0426504 - Merger Related Costs]</t>
  </si>
  <si>
    <t xml:space="preserve">     AEV:[0426508 - Inc Deduction-Other Inc &amp; Exp]</t>
  </si>
  <si>
    <t xml:space="preserve">     AEW:[0426510 - Other]</t>
  </si>
  <si>
    <t xml:space="preserve">     AEX:[0426512 - Donations]</t>
  </si>
  <si>
    <t xml:space="preserve">     AEY:[0426517 - Other Professional Services]</t>
  </si>
  <si>
    <t xml:space="preserve">     AEZ:[0426521 - Sale of A/R Fees]</t>
  </si>
  <si>
    <t xml:space="preserve">     AFA:[0426525 - Interest - Sub]</t>
  </si>
  <si>
    <t xml:space="preserve">     AFB:[0426540 - Employee Service Club Dues]</t>
  </si>
  <si>
    <t xml:space="preserve">     AFC:[0426551 - Impairment and Other Rel Charges]</t>
  </si>
  <si>
    <t xml:space="preserve">     AFD:[0426552 - DOE Impairment]</t>
  </si>
  <si>
    <t xml:space="preserve">     AFE:[0426553 - PpandE Impairments]</t>
  </si>
  <si>
    <t xml:space="preserve">     AFF:[0599023 - Other Misc Exp]</t>
  </si>
  <si>
    <t xml:space="preserve">     AFG:[425-426 - Total Other Deductions]</t>
  </si>
  <si>
    <t>AFH:[408 - Taxes Other Than Income - Nonutility]</t>
  </si>
  <si>
    <t xml:space="preserve">     AFI:[0408040 - NC Property Tx - Misc NonUtility]</t>
  </si>
  <si>
    <t xml:space="preserve">     AFJ:[0408223 - FL Property Tx - Mis Non-Op]</t>
  </si>
  <si>
    <t xml:space="preserve">     AFK:[0408820 - Misc Non Utility Tax]</t>
  </si>
  <si>
    <t xml:space="preserve">          AFL:[408 - Total Taxes Other than Income Taxes - Nonutility]</t>
  </si>
  <si>
    <t>AFM:[]</t>
  </si>
  <si>
    <t>AFN:[Income before Income Tax - Nonutility]</t>
  </si>
  <si>
    <t>AFO:[Income Tax - Nonutility]</t>
  </si>
  <si>
    <t xml:space="preserve">     AFP:[Income Tax Current - Nonutility (409)]</t>
  </si>
  <si>
    <t xml:space="preserve">     AFQ:[0409202 - State Income Tax NonUtility]</t>
  </si>
  <si>
    <t xml:space="preserve">     AFR:[0409220 - Federal Income Tax - NonUtility CY]</t>
  </si>
  <si>
    <t xml:space="preserve">     AFS:[0409217 - Income Tax on NU Income Adjustments]</t>
  </si>
  <si>
    <t xml:space="preserve">     AFT:[0409221 - Federal Income Tax - Nonutility - PY]</t>
  </si>
  <si>
    <t xml:space="preserve">     AFU:[0409225 - Current FIT - Nonutility - PY - Audit]</t>
  </si>
  <si>
    <t xml:space="preserve">     AFV:[0409233 - Tax Expense - State Non-Util - PY]</t>
  </si>
  <si>
    <t xml:space="preserve">          AFW:[409.2 - Total Current Income Tax - Nonutility]</t>
  </si>
  <si>
    <t xml:space="preserve">     AFX:[Income Tax Deferred - Nonutility (410-411)]</t>
  </si>
  <si>
    <t xml:space="preserve">     AFY:[0410240 - Dfit: Non - Utility: Curr Year]</t>
  </si>
  <si>
    <t xml:space="preserve">     AFZ:[0410241 - DFIT:  Non - Utility Prior Year]</t>
  </si>
  <si>
    <t xml:space="preserve">     AGA:[0410242 - Dsit: Non - Utility: Curr Year]</t>
  </si>
  <si>
    <t xml:space="preserve">     AGB:[0410243 - DSIT:  Non-Utility - Prior Year]</t>
  </si>
  <si>
    <t xml:space="preserve">     AGC:[0411240 - Dfit: Non - Utility: Curr Yr Cr]</t>
  </si>
  <si>
    <t xml:space="preserve">     AGD:[0411241 - Other Deferred Taxes PY]</t>
  </si>
  <si>
    <t xml:space="preserve">     AGE:[0411242 - Dsit: Non - Utility: Curr Yr Cr]</t>
  </si>
  <si>
    <t xml:space="preserve">     AGF:[0411243 - Dsit: Non - Utility: Prior Yr Cr]</t>
  </si>
  <si>
    <t xml:space="preserve">          AGG:[410-411 - Total Deferred Taxes - Nonutility]</t>
  </si>
  <si>
    <t xml:space="preserve">     AGH:[Total Income Taxes - Nonutility]</t>
  </si>
  <si>
    <t>AGI:[Net Income After Tax - Nonutility]</t>
  </si>
  <si>
    <t>AGJ:[]</t>
  </si>
  <si>
    <t>AGK:[Net Income Before Interest]</t>
  </si>
  <si>
    <t>AGL:[]</t>
  </si>
  <si>
    <t>AGM:[427-432 - Interest Expense]</t>
  </si>
  <si>
    <t>AGN:[427 - Interest on Long Term Debt]</t>
  </si>
  <si>
    <t>AGO:[0427100 - Interest on Bonds]</t>
  </si>
  <si>
    <t>AGP:[0427220 - Int on LT Note Payable]</t>
  </si>
  <si>
    <t>AGQ:[0427550 - Interest on Bonds]</t>
  </si>
  <si>
    <t>AGR:[427 - Total Interest on Long Term Debt]</t>
  </si>
  <si>
    <t>AGS:[428 - Amortization of Debt Discount and Expense]</t>
  </si>
  <si>
    <t>AGT:[0428025 - Amortization of Debt Discount]</t>
  </si>
  <si>
    <t>AGU:[0428100 - Amort of Debt Discount and Exp]</t>
  </si>
  <si>
    <t>AGV:[0428165 - Amort of Loss Reaquired Debt]</t>
  </si>
  <si>
    <t>AGW:[0428021 - Amort of Deferred Debt Exp]</t>
  </si>
  <si>
    <t>AGX:[428 - Total Amortization of Debt Discount and Exp]</t>
  </si>
  <si>
    <t>AGY:[430 - Interest on Debt to Assoc. Companies]</t>
  </si>
  <si>
    <t>AGZ:[0430216 - IC Moneypool - LT Interest Exp]</t>
  </si>
  <si>
    <t xml:space="preserve">     AHA:[0430216 - Interco Intererst Expense (Governance)]</t>
  </si>
  <si>
    <t>AHB:[430 - Total Interest on Debt to Assoc. Companies]</t>
  </si>
  <si>
    <t>AHC:[431 - Other Interest Expense]</t>
  </si>
  <si>
    <t>AHD:[0431000 - Int Exp - Taxes]</t>
  </si>
  <si>
    <t xml:space="preserve">     AHE:[0431002 - Misc. Interest Expense (Governance)]</t>
  </si>
  <si>
    <t>AHF:[0431003 - Other Interest - Swaps]</t>
  </si>
  <si>
    <t xml:space="preserve">     AHG:[0431130 - Interest Exp - Capital Lease]</t>
  </si>
  <si>
    <t>AHH:[0431400 - Int/Other Notes and Acct Pay]</t>
  </si>
  <si>
    <t>AHI:[0431550 - Interest Exp - Assign from Svc]</t>
  </si>
  <si>
    <t>AHJ:[0431900 - Interest Expense Other]</t>
  </si>
  <si>
    <t xml:space="preserve">     AHK:[0431900 - EVSE Debt Return]</t>
  </si>
  <si>
    <t xml:space="preserve">     AHL:[0416330 - Vision Florida Carrying Costs]</t>
  </si>
  <si>
    <t>AHM:[0431920 - CR3 Return]</t>
  </si>
  <si>
    <t>AHN:[0431921 - Other Interest - Customer Deposits]</t>
  </si>
  <si>
    <t>AHO:[0431922 - Other Interest - Tax Deficiency]</t>
  </si>
  <si>
    <t>AHP:[431 - Total Other Interest Expense]</t>
  </si>
  <si>
    <t xml:space="preserve">     AHQ:[Subtotal Interest Expense before AFUDC Debt]</t>
  </si>
  <si>
    <t>AHR:[432 - AFUDC Debt]</t>
  </si>
  <si>
    <t>AHS:[0432000 - AFUDC Debt Component]</t>
  </si>
  <si>
    <t>AHT:[0432120 - AFUDC Debt]</t>
  </si>
  <si>
    <t>AHU:[432 - Total AFUDC Debt]</t>
  </si>
  <si>
    <t xml:space="preserve">     AHV:[427-432 - total Interest Expense]</t>
  </si>
  <si>
    <t>AHW:[]</t>
  </si>
  <si>
    <t>AHX:[Income Before Extraordinary Items]</t>
  </si>
  <si>
    <t>AHY:[Extraordinary Items]</t>
  </si>
  <si>
    <t xml:space="preserve">     AHZ:[0402000 - Gas Production Maint]</t>
  </si>
  <si>
    <t>AIA:[0421090 - Intercompany Nonoper Inc (should net w 0741000 to zero)]</t>
  </si>
  <si>
    <t>AIB:[0426516 - Freight - Commercial Carriers]</t>
  </si>
  <si>
    <t>AIC:[0457700 - Allocated O&amp;M Offset]</t>
  </si>
  <si>
    <t>AID:[0591200 - Coal Purch Actg Adj Non Reg]</t>
  </si>
  <si>
    <t xml:space="preserve">     AIE:[0717000 - Liq Petro Gas Exp-Vapor Proc]</t>
  </si>
  <si>
    <t>AIG:[0741000 - Intercompany Nonop Expense (should net w 0421090 to zero)]</t>
  </si>
  <si>
    <t>AIH:[0775000 - Materials Non Reg]</t>
  </si>
  <si>
    <t xml:space="preserve">     AII:[0776000-Operation Supplies &amp; Expenses]</t>
  </si>
  <si>
    <t>AIJ:[0841000 - Operation Labor &amp; Exp]</t>
  </si>
  <si>
    <t>AIK:[0928030 - Prof Fees Consultant]</t>
  </si>
  <si>
    <t>AIL:[0928031 - Prof Fees Legal]</t>
  </si>
  <si>
    <t xml:space="preserve">     AIM:[0928032 - Professional Fees Outside Services]</t>
  </si>
  <si>
    <t>AIN:[0928053 - Travel Expense]</t>
  </si>
  <si>
    <t xml:space="preserve">     AIO:[4181107 - Earnings of Sub]</t>
  </si>
  <si>
    <t xml:space="preserve">          AIP:[Total Extraordinary items]</t>
  </si>
  <si>
    <t>AIQ:[]</t>
  </si>
  <si>
    <t>AIR:[FERC Net Income]</t>
  </si>
  <si>
    <t>AIS:[FERC Net Income (Published Dataset)]</t>
  </si>
  <si>
    <t>AIT:[Variance]</t>
  </si>
  <si>
    <t>AIU:[]</t>
  </si>
  <si>
    <t>AIV:[NOI RECAP:]</t>
  </si>
  <si>
    <t>AIW:[Total Operating Revenues]</t>
  </si>
  <si>
    <t>AIX:[Total O&amp;M Base Recoverable]</t>
  </si>
  <si>
    <t>AIY:[Total O&amp;M Clause Recoverable]</t>
  </si>
  <si>
    <t>AIZ:[Total Depr &amp; Amort]</t>
  </si>
  <si>
    <t>AJA:[Total Accretion]</t>
  </si>
  <si>
    <t>AJB:[Total Other Taxes]</t>
  </si>
  <si>
    <t>AJC:[Total Current Income Taxes]</t>
  </si>
  <si>
    <t>AJD:[Net Deferred Income Tax]</t>
  </si>
  <si>
    <t>AJE:[Net Investment Tax Credit]</t>
  </si>
  <si>
    <t>AJF:[Total:]</t>
  </si>
  <si>
    <t>AJG:[Check to NOI from Above:]</t>
  </si>
  <si>
    <t>AJH:[Diff:]</t>
  </si>
  <si>
    <t>AJI:[]</t>
  </si>
  <si>
    <t>AJJ:[Data Used for Schedule 5]</t>
  </si>
  <si>
    <t>AJK:[Earnings Before Interest]</t>
  </si>
  <si>
    <t>AJL:[AFUDC Debt]</t>
  </si>
  <si>
    <t>AJM:[Income Taxes]</t>
  </si>
  <si>
    <t>AJN:[Interest Charges]</t>
  </si>
  <si>
    <t>AJO:[AFUDC Equity]</t>
  </si>
  <si>
    <t>AJP:[Net Income]</t>
  </si>
  <si>
    <t>AJQ:[]</t>
  </si>
  <si>
    <t>AJR:[Total Revenues]</t>
  </si>
  <si>
    <t>AJS:[Revenues per Budget Export]</t>
  </si>
  <si>
    <t>AJT:[Revenues per FERC Inc Stmnt (above)]</t>
  </si>
  <si>
    <t>AJU:[Revenue Variance]</t>
  </si>
  <si>
    <t>AJV:[417310 - Non Reg Revenue]</t>
  </si>
  <si>
    <t>AJW:[417007 - Misc Revenue-Reg]</t>
  </si>
  <si>
    <t>AJX:[417000 - Products and Svcs - Non Reg]</t>
  </si>
  <si>
    <t>AJY:[Net Variance]</t>
  </si>
  <si>
    <t>AJZ:[]</t>
  </si>
  <si>
    <t>AKA:[O&amp;M By Category]</t>
  </si>
  <si>
    <t>AKB:[Total Production O&amp;M - Base]</t>
  </si>
  <si>
    <t>AKC:[Total Transmission O&amp;M - Base]</t>
  </si>
  <si>
    <t>AKD:[Total Distribution O&amp;M - Base]</t>
  </si>
  <si>
    <t>AKE:[Total Other Misc O&amp;M - Base]</t>
  </si>
  <si>
    <t>AKF:[Customer Accounts O&amp;M - Base]</t>
  </si>
  <si>
    <t>AKG:[Customer Service &amp; Info.O&amp;M - Base]</t>
  </si>
  <si>
    <t>AKH:[Sales O&amp;M - Base]</t>
  </si>
  <si>
    <t>AKI:[Other O&amp;M - Base]</t>
  </si>
  <si>
    <t>AKJ:[Total Admin &amp; General O&amp;M - Base]</t>
  </si>
  <si>
    <t>AKK:[Total O&amp;M - Base]</t>
  </si>
  <si>
    <t>AKL:[Total O&amp;M - Clause]</t>
  </si>
  <si>
    <t>AKM:[Total O&amp;M - Base &amp; Clause]</t>
  </si>
  <si>
    <t>AKN:[Variance]</t>
  </si>
  <si>
    <t>AKO:[]</t>
  </si>
  <si>
    <t>AKP:[Base &amp; Clause O&amp;M]</t>
  </si>
  <si>
    <t>AKQ:[Total Base &amp; Clause O&amp;M]</t>
  </si>
  <si>
    <t>AKR:[Depreciation and Amortization - Reconcile to Budget:]</t>
  </si>
  <si>
    <t>AKS:[Depreciation and Amortization per FERC Inc Stmnt (above)]</t>
  </si>
  <si>
    <t>AKT:[Depreciation and Amortization per Budget Export]</t>
  </si>
  <si>
    <t>AKU:[Trans. Equip. incl in O&amp;M]</t>
  </si>
  <si>
    <t>AKV:[Unamortized Loss on Reacq. Debt]</t>
  </si>
  <si>
    <t>AKW:[Non CR3 Uprate Debt Interest Charge (incl in Interest)]</t>
  </si>
  <si>
    <t>AKX:[CR3 Debt Return Amort (incl in Interest)]</t>
  </si>
  <si>
    <t>AKY:[CR3 Equity Return Amort (incl in Other Income)]</t>
  </si>
  <si>
    <t>AKZ:[Depreciation and Amortization Variance]</t>
  </si>
  <si>
    <t>ALA:[]</t>
  </si>
  <si>
    <t>ALB:[Other Taxes - Reconcile to Budget:]</t>
  </si>
  <si>
    <t>ALC:[Other Taxes per Budget Export]</t>
  </si>
  <si>
    <t>ALD:[Other Taxes per FERC Inc Stmnt (above]</t>
  </si>
  <si>
    <t>ALE:[Variance]</t>
  </si>
  <si>
    <t>ALF:[Payroll Taxes (missing from Budget Export)]</t>
  </si>
  <si>
    <t>ALG:[Gross Receipts per Budget Export]</t>
  </si>
  <si>
    <t>ALH:[Gross Receipts per FERC Inc. Stmnt]</t>
  </si>
  <si>
    <t>ALI:[Other Taxes Variance]</t>
  </si>
  <si>
    <t>ALJ:[]</t>
  </si>
  <si>
    <t>ALK:[INTEREST EXPENSE RECAP (Used for Cap Structure &amp; Int Synch):]</t>
  </si>
  <si>
    <t>ALL:[Interest on Long Term Debt:]</t>
  </si>
  <si>
    <t>ALM:[427 - Interest on LT Debt]</t>
  </si>
  <si>
    <t>ALN:[428 - Amortization of Debt Discount and exp]</t>
  </si>
  <si>
    <t>ALO:[Total Interest on LTD]</t>
  </si>
  <si>
    <t>ALP:[]</t>
  </si>
  <si>
    <t>ALQ:[Interest on Short Term Debt:]</t>
  </si>
  <si>
    <t>ALR:[430 - Interest on Debt to Associated Companies]</t>
  </si>
  <si>
    <t>ALS:[]</t>
  </si>
  <si>
    <t>ALT:[Interest on Customer Deposits:]</t>
  </si>
  <si>
    <t>ALU:[431921 - Interest Customer Deposits]</t>
  </si>
  <si>
    <t>ALV:[]</t>
  </si>
  <si>
    <t>ALW:[Subtotal Interest on Capital Debt]</t>
  </si>
  <si>
    <t>ALX:[]</t>
  </si>
  <si>
    <t>ALY:[Other Interest Expense:]</t>
  </si>
  <si>
    <t>ALZ:[0431000 - Interest Exp - Taxes]</t>
  </si>
  <si>
    <t>AMA:[0431003 - Other Interest - Swaps]</t>
  </si>
  <si>
    <t>AMB:[0431400 - Int/Other Notes and Acct Pay]</t>
  </si>
  <si>
    <t>AMC:[0431550 - Interest Exp - assign from Svc]</t>
  </si>
  <si>
    <t>AMD:[0431900 - Interest Expense Other]</t>
  </si>
  <si>
    <t>AME:[0431920 - CR3 Return]</t>
  </si>
  <si>
    <t>AMF:[0431922 - Other Interest - Tax Deficiency]</t>
  </si>
  <si>
    <t>AMG:[Subtotal Other Int Exp (431):]</t>
  </si>
  <si>
    <t>AMH:[432 - AFUDC Debt - CR]</t>
  </si>
  <si>
    <t>AMI:[Total Other Interest Exp]</t>
  </si>
  <si>
    <t>AMJ:[]</t>
  </si>
  <si>
    <t>AMK:[TOTAL INTEREST EXPENSE]</t>
  </si>
  <si>
    <t>AML:[Total Interest Exp per I.S. Above]</t>
  </si>
  <si>
    <t>AMM:[check (s/b zero)]</t>
  </si>
  <si>
    <t>AMN:[]</t>
  </si>
  <si>
    <t>AMO:[HYBRID INCOME TAX CALCULATIONS:]</t>
  </si>
  <si>
    <t>AMP:[Retail EDIT (For Summary Reports)]</t>
  </si>
  <si>
    <t>AMQ:[Net Deferred Income Tax (Excluding EDIT WHLS &amp; EDIT RetailL &amp; PTC)]</t>
  </si>
  <si>
    <t>AMR:[]</t>
  </si>
  <si>
    <t>AMS:[Current Income Tax Ratio]</t>
  </si>
  <si>
    <t>AMT:[Def Income Tax Ratio (Excludes EDIT WHLS  &amp; EDIT Retail &amp; PTC)]</t>
  </si>
  <si>
    <t>AMU:[Statutory Tax Rate]</t>
  </si>
  <si>
    <t>AMV:[Divide by 12]</t>
  </si>
  <si>
    <t>AMW:[]</t>
  </si>
  <si>
    <t>AMX:[Curr Income Tax - Statutory Rate (For Forecast)]</t>
  </si>
  <si>
    <t>AMY:[Def Income Tax - Statutory Rate (For Forecast)]</t>
  </si>
  <si>
    <t>AMZ:[Current Date]</t>
  </si>
  <si>
    <t>ANA:[201701]</t>
  </si>
  <si>
    <t>ANB:[If Curr Date=201701, Use Calculated Curr Inc Tax]</t>
  </si>
  <si>
    <t>ANC:[True Up Jan &amp; Feb Hybrid Inc Tax]</t>
  </si>
  <si>
    <t>ANE:[Total After Jan &amp; Feb Tax True Up]</t>
  </si>
  <si>
    <t>ANF:[If Curr Date=201701, Use Calculated Def Inc Tax]</t>
  </si>
  <si>
    <t>ANG:[Curr Income Tax - Hybrid (For Actuals)]</t>
  </si>
  <si>
    <t>ANH:[Def Income Tax - Hybrid (For Actuals)]</t>
  </si>
  <si>
    <t>ANI:[]</t>
  </si>
  <si>
    <t>ANJ:[Excess Deferred Taxes (EDIT Retail + Wholesale)]</t>
  </si>
  <si>
    <t>ANK:[]</t>
  </si>
  <si>
    <t>ANL:[Production Tax Credits (Retail + Wholesale)]</t>
  </si>
  <si>
    <t>ANM:[]</t>
  </si>
  <si>
    <t>ANN:[Curr Income Tax Adjs (diff between actuals &amp; hybrid)]</t>
  </si>
  <si>
    <t>ANO:[Def Income Tax Adjs (diff between actuals &amp; Hybrid)]</t>
  </si>
  <si>
    <t>ANP:[]</t>
  </si>
  <si>
    <t>ANQ:[Above the Line ETR - Hybrid (For Actuals)]</t>
  </si>
  <si>
    <t>ANR:[Above the line ETR - Statutory Rate (For Forecast)]</t>
  </si>
  <si>
    <t>ANS:[Above the Line ETR - from I.S.]</t>
  </si>
  <si>
    <t>ANT:[]</t>
  </si>
  <si>
    <t>ANU:[EndMethodCalls]</t>
  </si>
  <si>
    <t>ANV:[]</t>
  </si>
  <si>
    <t>ANW:[]</t>
  </si>
  <si>
    <t>ANX:[]</t>
  </si>
  <si>
    <t>ANY:[]</t>
  </si>
  <si>
    <t>DE Florida Regulatory Reporting</t>
  </si>
  <si>
    <t>WKTB_REG - Working Trial Balance for Consolidated Level</t>
  </si>
  <si>
    <t>YTD</t>
  </si>
  <si>
    <t/>
  </si>
  <si>
    <t>FLORIDA</t>
  </si>
  <si>
    <t>Period Activity</t>
  </si>
  <si>
    <t>Assets</t>
  </si>
  <si>
    <t>0101000 - Property Plant and Equipment</t>
  </si>
  <si>
    <t>0101315 - ARO Asset - Coal Ash</t>
  </si>
  <si>
    <t>0101333 - IC ProCo PP&amp;E</t>
  </si>
  <si>
    <t>0101499 - Asset Retirement Obligations</t>
  </si>
  <si>
    <t>0101760 - CONTRA EPIS-OATT</t>
  </si>
  <si>
    <t>F_PRODUCTION - Production</t>
  </si>
  <si>
    <t>0114000 - Elec Plant Acquisition Adj</t>
  </si>
  <si>
    <t>F_ELEC_PLT_AQU_ADJ - Electric Plant Acquisition Adjustment</t>
  </si>
  <si>
    <t>0118200 - Other Utility Plant</t>
  </si>
  <si>
    <t>F_GEN_PLT_SYS - General Plant System</t>
  </si>
  <si>
    <t>0101100 - LT Capital Lease Asset</t>
  </si>
  <si>
    <t>0101102 - Oper Lease Right of Use Asset</t>
  </si>
  <si>
    <t>0108201 - Acc Lease Amort-Cap Lease (Op)</t>
  </si>
  <si>
    <t>0108202 - Accumulated DD&amp;A - ROU Asset</t>
  </si>
  <si>
    <t>F_UTIL_PLT_CAP_LEASE - Utility Plant Held Under Capital Lease</t>
  </si>
  <si>
    <t>0105100 - Plt Held For Future Use - Wo Sys</t>
  </si>
  <si>
    <t>0105200 - Plt Held For Future Use - Prs</t>
  </si>
  <si>
    <t>F_ELEC_PLT_FUT_USE - Electric Plant for Future Use</t>
  </si>
  <si>
    <t>0106000 - Comp Const Unclassified</t>
  </si>
  <si>
    <t>0106333 - IC ProCo Comp Con Unclassified</t>
  </si>
  <si>
    <t>F_COMP_CONST_NT_CLAS - Completed Contr, Not Yet</t>
  </si>
  <si>
    <t>F_OTHER_UTIL_PLT - Other Utility Plant</t>
  </si>
  <si>
    <t>F_UTIL_PLT - Utility Plant (101-106,114)</t>
  </si>
  <si>
    <t>0107000 - SCHM Cwip</t>
  </si>
  <si>
    <t>0107004 - SCHM CWIP (SOFTWARE)</t>
  </si>
  <si>
    <t>F_CONST_WIP - Construction Work in Progress (107)</t>
  </si>
  <si>
    <t>F_TOT_UTIL_PLT - Total Utility Plant</t>
  </si>
  <si>
    <t>0111100 - Acc Prov - Amor Plt in Ser</t>
  </si>
  <si>
    <t>0115000 - Acc Prov Plt Acquis Adj</t>
  </si>
  <si>
    <t>F_PROV_DEPR - Accumulative Provision for Depreciation Elec</t>
  </si>
  <si>
    <t>0108600 - SCHM Retirement Wip</t>
  </si>
  <si>
    <t>F_RET_WIP_ELEC - Retirement Work In Progress Electric</t>
  </si>
  <si>
    <t>0108000 - Accumulated DDandA - Ppande</t>
  </si>
  <si>
    <t>0108060 - CONTRA-ACCUM DEPR OATT</t>
  </si>
  <si>
    <t>0108301 - Accum Depreciation COR</t>
  </si>
  <si>
    <t>0108306 - NON-RAD DECOM-W COR</t>
  </si>
  <si>
    <t>0108307 - NON-RAD DECOM-R COR</t>
  </si>
  <si>
    <t>0108308 - Nuclear COR</t>
  </si>
  <si>
    <t>0108309 - NON-RAD DECOM-UNFD-W COR</t>
  </si>
  <si>
    <t>0108315 - ARO Accum Depr - Coal Ash</t>
  </si>
  <si>
    <t>0108320 - Final Dismantlement COR</t>
  </si>
  <si>
    <t>0108333 - IC ProCo Accumulated DD&amp;A</t>
  </si>
  <si>
    <t>0108401 - Accum Provision Fossil Dismantlement</t>
  </si>
  <si>
    <t>0108403 - Accum Prov Nuclear COR</t>
  </si>
  <si>
    <t>0108404 - ACC DEPR-NON-RAD DECOM-R</t>
  </si>
  <si>
    <t>0108405 - ACC DEPR-NON-RAD DECOM-W</t>
  </si>
  <si>
    <t>0108499 - Aro Asset Accum Depreciation</t>
  </si>
  <si>
    <t>0108620 - RWIP - Reg Liab</t>
  </si>
  <si>
    <t>0108640 - ARO Liability - Ash Mgmt</t>
  </si>
  <si>
    <t>0119301 - Acc Depr &amp; Amort Other Util</t>
  </si>
  <si>
    <t>F_EXT_RESRV_DECOMM - EXT RESERVE DECOMM</t>
  </si>
  <si>
    <t>F_PROV_DEPR_AMORT - (Less) Accum. Prov. for Depr. Amort. Depl. (108, 110, 111, 115)</t>
  </si>
  <si>
    <t>F_NET_UTIL_PLT - Net Utility and Plant</t>
  </si>
  <si>
    <t>Total Net Utility Plant</t>
  </si>
  <si>
    <t>0121000 - NonUtil Prop - General</t>
  </si>
  <si>
    <t>0121500 - NonUtility - Construction Wip</t>
  </si>
  <si>
    <t>0121600 - Comp Const Not Classified - Nonu</t>
  </si>
  <si>
    <t>F_NON_UTIL_PROP - Nonutility Property (121)</t>
  </si>
  <si>
    <t>0122000 - DDandA - NonUtil Prop - Gen</t>
  </si>
  <si>
    <t>F_NON_UTIL_DEPR_AM - (Less) Accum. Prov. for Depr. and Amort. (122)</t>
  </si>
  <si>
    <t>F_OTHER_PROP_NET - Other Property, net - at cost</t>
  </si>
  <si>
    <t>1231005 - Investment in Sub - Equity</t>
  </si>
  <si>
    <t>1231015 - Current Year Earnings of Sub - Loaded</t>
  </si>
  <si>
    <t>1231051 - Investment in OCI</t>
  </si>
  <si>
    <t>1231055 - Investment in IC AR Cash Rollup</t>
  </si>
  <si>
    <t>F_INV_SUB_CO - Investment in Subsidiary Companies (123.1)</t>
  </si>
  <si>
    <t>0124113 - Investment in Flexion</t>
  </si>
  <si>
    <t>F_OTH_INV - Other Investments (124)</t>
  </si>
  <si>
    <t>0128804 - Rabbi Trust</t>
  </si>
  <si>
    <t>0128910 - CR#3-QUAL. UNREAL GAINS/LOSSES</t>
  </si>
  <si>
    <t>0128911 - CR#3 - NUC Decom Nonqualified</t>
  </si>
  <si>
    <t>0128912 - CR#3-NON_QUAL.UNREAL.GAIN/L</t>
  </si>
  <si>
    <t>0128913 - CR#3 Nuc Decom NonQualified SH</t>
  </si>
  <si>
    <t>0128914 - CR3 ADP Qual Unreal G/L</t>
  </si>
  <si>
    <t>0128915 - CR3 ADP Nuc Decom Qual</t>
  </si>
  <si>
    <t>0128929 - CR#3 - NUC DECOM Qualified</t>
  </si>
  <si>
    <t>F_OTH_SP_FUNDS_DECOM - Other Special Funds Decommision</t>
  </si>
  <si>
    <t>0128501 - H and W Benefits Funding</t>
  </si>
  <si>
    <t>0128716 - Prefunded Pension (major)</t>
  </si>
  <si>
    <t>0128717 - Prefunded Pension</t>
  </si>
  <si>
    <t>F_OTH_SPEC_FUNDS - Other Special Funds</t>
  </si>
  <si>
    <t>F_OTH_SP_FUNDS - Other Special Funds (128)</t>
  </si>
  <si>
    <t>F_INV_OTH_ASSETS - Total Investments and Other Assets</t>
  </si>
  <si>
    <t>0175002 - Deriv Assets - Noncashflw - LT</t>
  </si>
  <si>
    <t>F_DERIV_INSTR_LT - Long-Term Portion of Derivative Assets (175)</t>
  </si>
  <si>
    <t>Total Other Property and Investments</t>
  </si>
  <si>
    <t>0131032 - Cash Wells 1182 DEF</t>
  </si>
  <si>
    <t>0131100 - Cash - Various Banks</t>
  </si>
  <si>
    <t>0131204 - Cash BOA 1097 PEF</t>
  </si>
  <si>
    <t>0131206 - Cash Mellon 0442 PEF</t>
  </si>
  <si>
    <t>0131213 - Cash Mellon 2227 PEF</t>
  </si>
  <si>
    <t>0131217 - Cash Wells 1924 PEF</t>
  </si>
  <si>
    <t>0131218 - Cash Wells 5602 PEF</t>
  </si>
  <si>
    <t>0131228 - Cash Wells 8238 PEF</t>
  </si>
  <si>
    <t>0131266 - Cash JPM 4588 DEFR-DEF</t>
  </si>
  <si>
    <t>0131272 - Cash JPM 4513 DEF</t>
  </si>
  <si>
    <t>F_CASH - Cash (131)</t>
  </si>
  <si>
    <t>F_TOT_CASH - Total Cash</t>
  </si>
  <si>
    <t>0146022 - Interco Notes Receivable LT</t>
  </si>
  <si>
    <t>F_NOTES_REC - Notes Receivable (141)</t>
  </si>
  <si>
    <t>0142001 - AR NON-REG</t>
  </si>
  <si>
    <t>0142010 - Accounts Receivable</t>
  </si>
  <si>
    <t>0142011 - Accounts Receivable Other</t>
  </si>
  <si>
    <t>0142050 - Transmission Billing</t>
  </si>
  <si>
    <t>0142103 - DEF Receivable - NG Sales</t>
  </si>
  <si>
    <t>0142200 - Cust Acct - Edp</t>
  </si>
  <si>
    <t>0142250 - Accounts Rec OS Deposits</t>
  </si>
  <si>
    <t>0142300 - Cust Acct - Cash Not Posted - Edp</t>
  </si>
  <si>
    <t>0142430 - AR Wholesale Billed</t>
  </si>
  <si>
    <t>0142440 - A/R BPM - Actual</t>
  </si>
  <si>
    <t>0142801 - A/R-Passport Interface</t>
  </si>
  <si>
    <t>0142802 - A/R - Gas</t>
  </si>
  <si>
    <t>0142830 - A/R-Merch/Jobb/Contract Work</t>
  </si>
  <si>
    <t>0142998 - AR Other Than Electric</t>
  </si>
  <si>
    <t>F_CUST_ACCT_REC - Customer Accounts Receivable (142)</t>
  </si>
  <si>
    <t>0143011 - A/R - Other - Gen Acctg</t>
  </si>
  <si>
    <t>0143022 - A/R Byproducts</t>
  </si>
  <si>
    <t>0143023 - A/R Byproducts - Gypsum</t>
  </si>
  <si>
    <t>0143026 - Non-Income Tax Receivable</t>
  </si>
  <si>
    <t>0143110 - Misc A/R - Clearing</t>
  </si>
  <si>
    <t>0143119 - Off - System Storms Receivables</t>
  </si>
  <si>
    <t>0143130 - Misc A/R - Stores</t>
  </si>
  <si>
    <t>0143155 - Other A/R - Miscelleneous</t>
  </si>
  <si>
    <t>0143180 - Ret Med Life Den/Prem Withheld</t>
  </si>
  <si>
    <t>0143272 - Misc Accts Rec-EA</t>
  </si>
  <si>
    <t>0143320 - Mar Billed - Edp</t>
  </si>
  <si>
    <t>0143342 - Receivables Misc Transactions</t>
  </si>
  <si>
    <t>F_OTH_ACCT_REC - Other Accounts Receivable (143)</t>
  </si>
  <si>
    <t>0146000 - AR Intercompany Crossbill</t>
  </si>
  <si>
    <t>0146006 - IC Moneypool - Interest Receiv</t>
  </si>
  <si>
    <t>0146009 - I/C AR Rollup</t>
  </si>
  <si>
    <t>0146250 - IC Netting - Accts Receivable</t>
  </si>
  <si>
    <t>0146333 - Hollywood IC Account</t>
  </si>
  <si>
    <t>0146974 - A/R - Affiliates</t>
  </si>
  <si>
    <t>0146975 - Interest Receivable - Affiliates</t>
  </si>
  <si>
    <t>0146990 - A/R Prop/BI - Bison Interco</t>
  </si>
  <si>
    <t>0146999 - Inter - Unit Unconsolidated BU</t>
  </si>
  <si>
    <t>F_ACCT_REC_ASSOC_CO - Accounts Receivable from Assoc. Companies (146)</t>
  </si>
  <si>
    <t>0172004 - Rents Rec-Real Estate</t>
  </si>
  <si>
    <t>F_RENTS_REC - Rents Receivable (172)</t>
  </si>
  <si>
    <t>0173100 - Unbilled Revenue Receivable</t>
  </si>
  <si>
    <t>F_ACCR_UTIL_REV - Accrued Utility Revenue (173)</t>
  </si>
  <si>
    <t>0145004 - IC Moneypool - ST Notes Receiv</t>
  </si>
  <si>
    <t>F_NOTES_REC_ASSOC_CO - Note Receivable from Associated Companies (145)</t>
  </si>
  <si>
    <t>F_RECEIVABLES - Receivables</t>
  </si>
  <si>
    <t>0144100 - SCHM Uncollectible Accrual Electric</t>
  </si>
  <si>
    <t>0144101 - Allowance Credit Loss</t>
  </si>
  <si>
    <t>0144600 - Uncollect Accri - Prod/Serv</t>
  </si>
  <si>
    <t>0144700 - Prov for MARBS Uncollectibles</t>
  </si>
  <si>
    <t>F_ACCUM_PROV_UNCOL - (Less) Accum. Prov. for Uncollectible Acct. Credit (144)</t>
  </si>
  <si>
    <t>F_RECEIVABLES_NET - Receivables, Net</t>
  </si>
  <si>
    <t>0151130 - Coal Stock</t>
  </si>
  <si>
    <t>0151131 - Coal Stock in Transit</t>
  </si>
  <si>
    <t>0151132 - Coal In-transit Accruals</t>
  </si>
  <si>
    <t>F_COAL_STOCKS - Coal Stocks</t>
  </si>
  <si>
    <t>0151140 - Diesel Fuel Stock</t>
  </si>
  <si>
    <t>F_FUEL_STOCK_OIL - Fuel Stock Oil</t>
  </si>
  <si>
    <t>0151660 - Natural Gas Inventory</t>
  </si>
  <si>
    <t>F_FUEL_STOCK_GAS - Fuel Stock (151)</t>
  </si>
  <si>
    <t>F_FUEL_STOCK - Fuel Stock (151)</t>
  </si>
  <si>
    <t>0154100 - Inventory</t>
  </si>
  <si>
    <t>0154140 - Misc Inventory</t>
  </si>
  <si>
    <t>0154200 - Limestone Inventory</t>
  </si>
  <si>
    <t>0154401 - Ammonia Inventory</t>
  </si>
  <si>
    <t>0154990 - Schm Inv Cr - Surplus Mat'L Ident</t>
  </si>
  <si>
    <t>F_PLT_MAT_OP_SUPP - Plant Material and Operating Supplies (154)</t>
  </si>
  <si>
    <t>0158150 - SO2 Current Vintage</t>
  </si>
  <si>
    <t>F_ALLOWANCES - Allowances (158.1 and 158.2)</t>
  </si>
  <si>
    <t>0163110 - Stores Expense</t>
  </si>
  <si>
    <t>0163120 - Stores Expense - Joint Owner</t>
  </si>
  <si>
    <t>0163160 - Stores Exp Distribution - Credit</t>
  </si>
  <si>
    <t>0163180 - Freight and Express</t>
  </si>
  <si>
    <t>F_STORE_EXP_UNDIS - Store Expenses Undistributed (163)</t>
  </si>
  <si>
    <t>0156010 - Other M&amp;S / Inventory</t>
  </si>
  <si>
    <t>F_OTH_MAT_SUPP - Other Materials and Supplies (156)</t>
  </si>
  <si>
    <t>F_INVENTORY - Inventory - at average cost</t>
  </si>
  <si>
    <t>0165006 - Bartow LTSA</t>
  </si>
  <si>
    <t>0165007 - Hines LTSA</t>
  </si>
  <si>
    <t>0165023 - Citrus County LTSA</t>
  </si>
  <si>
    <t>0165024 - FHOF SOLAR LEASE</t>
  </si>
  <si>
    <t>0165075 - Interco Prepaid Insu SchM</t>
  </si>
  <si>
    <t>0165100 - Unexpired Insurance</t>
  </si>
  <si>
    <t>0165400 - Misc Prepaid Expenses</t>
  </si>
  <si>
    <t>0165513 - Prepaid Expense - Misc.</t>
  </si>
  <si>
    <t>0165518 - MW - Prepaid Expenses - LT</t>
  </si>
  <si>
    <t>0165910 - Prepayment - Fuel</t>
  </si>
  <si>
    <t>F_PREPAYMENTS - Prepayments (165)</t>
  </si>
  <si>
    <t>0174015 - Customer Collateral</t>
  </si>
  <si>
    <t>0174100 - Other Current Assets</t>
  </si>
  <si>
    <t>F_MISC_CURR_ACCR - Miscellaneous Current and Accrued Assets (174)</t>
  </si>
  <si>
    <t>0175001 - Deriv Assets - Noncashflw - ST</t>
  </si>
  <si>
    <t>F_DERIV_INST_CURR - Derivative Instrument Assets Current</t>
  </si>
  <si>
    <t>F_DERIV_INST_LT_CALC - L T Portion of Derivative Instruments Assets (CALC)</t>
  </si>
  <si>
    <t>F_DERIV_INSTR - Derivative Instrument Assets (175)</t>
  </si>
  <si>
    <t>F_DERIV_INST_LT_LESS - (Less) Long-Term Portion of Derivative Instruments Assets</t>
  </si>
  <si>
    <t>0176001 - 3rd Party Derivative Asset Current</t>
  </si>
  <si>
    <t>F_DERIV_INSTR_HEDGE - Derivative Instrument Assets Hedges (176)</t>
  </si>
  <si>
    <t>F_CURRENT_ASSETS - Current Assets</t>
  </si>
  <si>
    <t>Total Current and Accrued Assets</t>
  </si>
  <si>
    <t>0181018 - DEF 650M 2.40% 12/15/2031</t>
  </si>
  <si>
    <t>0181019 - DEF 500M 3.00% 12/15/2051</t>
  </si>
  <si>
    <t>0181021 - Unamortized Debt Expense</t>
  </si>
  <si>
    <t>0181039 - DEFR AR Securitization 225M</t>
  </si>
  <si>
    <t>0181046 - DEF DDE 600M 3.80% 7/15/28</t>
  </si>
  <si>
    <t>0181047 - DEF DDE 400M 4.20%</t>
  </si>
  <si>
    <t>0181056 - Unamortized Debt Exp - CurrLTD</t>
  </si>
  <si>
    <t>0181085 - DEF 500M 5.95% 11/15/2052</t>
  </si>
  <si>
    <t>0181089 - 2020 DEFUnamt disc - FMB</t>
  </si>
  <si>
    <t>0181091 - DEF 600M DDE 3.4% 10/1/46</t>
  </si>
  <si>
    <t>0181093 - DEF DDE 650M 3.20% 1/15/27</t>
  </si>
  <si>
    <t>0181098 - 2019 DEFUnamt disc - fixed rat</t>
  </si>
  <si>
    <t>0181101 - DEF 800M FLOAT 4/21/2024</t>
  </si>
  <si>
    <t>0181103 - DEF 200M FLOAT ISSUED 9/2023</t>
  </si>
  <si>
    <t>0181107 - DEF DDE 700M 6.200% 11/15/53</t>
  </si>
  <si>
    <t>0181108 - DEF DDE 600M 5.875% 11/15/33</t>
  </si>
  <si>
    <t>0181400 - Credit Facilities Fee</t>
  </si>
  <si>
    <t>0181511 - PEF DDE 150M 6.75% 02/01/28</t>
  </si>
  <si>
    <t>0181535 - PEF DDE 225M 5.9% 2033</t>
  </si>
  <si>
    <t>0181537 - PEF DDE 500M 6.35% 09/15/2037</t>
  </si>
  <si>
    <t>0181542 - PEF DDE 350M 5.65% 04/01/2040</t>
  </si>
  <si>
    <t>0181565 - PEF DDE 1B 6.40% 06/15/38</t>
  </si>
  <si>
    <t>0181569 - DEF DDE 400M 3.85% 11-15-42</t>
  </si>
  <si>
    <t>F_UNAM_DEBT_EXP - Unamortized Debt Expenses (181)</t>
  </si>
  <si>
    <t>0189000 - Schm Unamt Loss Reaq Dt Pre Sc</t>
  </si>
  <si>
    <t>0189007 - ST UNAMT LOSS REACQDEBT-TOTAL</t>
  </si>
  <si>
    <t>F_UNAM_LOSS - Unamortized Loss on Reaquired Debt (189)</t>
  </si>
  <si>
    <t>F_DEBT_EXP - Debt expense (refinancing costs, amortized over terms)</t>
  </si>
  <si>
    <t>0182100 - Inactive - Extraordinary Property Loss</t>
  </si>
  <si>
    <t>F_EXTRA_PROP_LOSSES - Extraordinary Property Losses (182.1)</t>
  </si>
  <si>
    <t>0182320 - Regulatory Asset - Inc Tax</t>
  </si>
  <si>
    <t>F_REG_ASSET_TAX - Regulatory Asset Tax</t>
  </si>
  <si>
    <t>0182309 - Amort Load Management Switches</t>
  </si>
  <si>
    <t>0182311 - Accrued Environmental Recovery</t>
  </si>
  <si>
    <t>0182312 - OPEB FAS 106 - Medical</t>
  </si>
  <si>
    <t>0182313 - Deferred ECRC</t>
  </si>
  <si>
    <t>0182315 - Reg Asset - Coal Ash Pond ARO</t>
  </si>
  <si>
    <t>0182317 - Deferred Depreciation - 2010 Rate Case</t>
  </si>
  <si>
    <t>0182318 - Other Reg Assets - Gen Acct</t>
  </si>
  <si>
    <t>0182319 - Closed Def Int Hedge-Asset</t>
  </si>
  <si>
    <t>0182321 - REG ASSET-DERIV MTM OIL</t>
  </si>
  <si>
    <t>0182322 - ST Closed Def Int Hedge-Asset</t>
  </si>
  <si>
    <t>0182327 - Reg Asset - EV Rebate for C&amp;I</t>
  </si>
  <si>
    <t>0182328 - DEF Retail Final Dism Deferral</t>
  </si>
  <si>
    <t>0182331 - Deferred GPIF - FL Fuel Reg Asset</t>
  </si>
  <si>
    <t>0182334 - Pension settlement charges</t>
  </si>
  <si>
    <t>0182338 - Storm Cost Regulatory Asset</t>
  </si>
  <si>
    <t>0182347 - Deferred CR3 - Depr &amp; Prop Taxes - Contra</t>
  </si>
  <si>
    <t>0182360 - Contra Equity ST</t>
  </si>
  <si>
    <t>0182370 - Current Portion of Reg Assets</t>
  </si>
  <si>
    <t>0182371 - Reg Asset - Pro Co formation</t>
  </si>
  <si>
    <t>0182398 - Load Management Switches</t>
  </si>
  <si>
    <t>0182399 - Aro Regulatory Asset</t>
  </si>
  <si>
    <t>0182406 - DEF CR3 Uprate - 2012 Asset</t>
  </si>
  <si>
    <t>0182410 - Interest Rate Swap Reg Asset</t>
  </si>
  <si>
    <t>0182411 - Deferred Fuel Exp-Current Year</t>
  </si>
  <si>
    <t>0182412 - Deferred Fuel Exp - Prior Year</t>
  </si>
  <si>
    <t>0182413 - Def Capacity Exp-Current Year</t>
  </si>
  <si>
    <t>0182415 - Regulatory Asset - Cor</t>
  </si>
  <si>
    <t>0182470 - Coal Ash Spend - Retail SC&amp;FL</t>
  </si>
  <si>
    <t>0182525 - Non-AMI Meter NBV 182.3</t>
  </si>
  <si>
    <t>0182536 - PPA BUYOUT REG ASSET</t>
  </si>
  <si>
    <t>0182539 - RIDGEGEN PPA BUYOUT REG ASSET</t>
  </si>
  <si>
    <t>0182680 - Defer Depr-Retail Recovery</t>
  </si>
  <si>
    <t>0182751 - Cust. Connect Deferral LT</t>
  </si>
  <si>
    <t>0182801 - Pension Post Retire P Acctg - FAS87 NQ</t>
  </si>
  <si>
    <t>F_MISC_REG_ASSET - Misc Regualtory Assets</t>
  </si>
  <si>
    <t>F_OTH_REG_ASSETS - Other Regulatory Assets (182.3)</t>
  </si>
  <si>
    <t>0183000 - Prelim Survey and Investigation</t>
  </si>
  <si>
    <t>F_PRELIM_SURV_INV - Prelim. Survey and Investigation Charges (Electric) (183)</t>
  </si>
  <si>
    <t>0182002 - Mapping Monitoring Suspense</t>
  </si>
  <si>
    <t>0184023 - Clearing Payroll Fixed Distr</t>
  </si>
  <si>
    <t>0184495 - Rail Car Leasing Clearing</t>
  </si>
  <si>
    <t>0803290 - Miscellaneous Expense</t>
  </si>
  <si>
    <t>0804110 - Unproductive Time Distributed</t>
  </si>
  <si>
    <t>0804210 - Vacations</t>
  </si>
  <si>
    <t>0804220 - Holidays</t>
  </si>
  <si>
    <t>0804290 - Other Excused Absences</t>
  </si>
  <si>
    <t>0804330 - Sick</t>
  </si>
  <si>
    <t>F_CLEARING_ACCTS - Clearing Accounts (184)</t>
  </si>
  <si>
    <t>0186020 - Vision Florida Def O&amp;M</t>
  </si>
  <si>
    <t>0186036 - EVCS Deferral</t>
  </si>
  <si>
    <t>0186101 - DEF CR3 NCR - Reg Asset Base Rate</t>
  </si>
  <si>
    <t>0186102 - DEF CR3 Dry Cask Storage</t>
  </si>
  <si>
    <t>0186109 - DEF DCS Contra Equity</t>
  </si>
  <si>
    <t>0186111 - Cust Connect Def O&amp;M</t>
  </si>
  <si>
    <t>0186120 - Misc. Wip - Fp Dist. Wids</t>
  </si>
  <si>
    <t>0186195 - Deferred Rate Case Expense</t>
  </si>
  <si>
    <t>0186201 - Def Project/Acq Exp</t>
  </si>
  <si>
    <t>0186290 - Oth Deferred Charges - Operation</t>
  </si>
  <si>
    <t>0186295 - Deferred Storm Expenses</t>
  </si>
  <si>
    <t>0186400 - SECI-Lakeland Intercon Upgrade</t>
  </si>
  <si>
    <t>0186470 - Error Suspense - Corp Payroll</t>
  </si>
  <si>
    <t>0186480 - Misc Debits To Be Cleared</t>
  </si>
  <si>
    <t>0186605 - Misc Defer Debit Workers Comp</t>
  </si>
  <si>
    <t>0186882 - Straight Line Lease Defer DR</t>
  </si>
  <si>
    <t>0186984 - Other Long-Term Assets</t>
  </si>
  <si>
    <t>F_OTH_DEF_CHARGES - Other Deferred Charges</t>
  </si>
  <si>
    <t>F_MISC_DEF_DEBITS - Miscellaneous Deferred Debits (186)</t>
  </si>
  <si>
    <t>0190001 - Adit: Prepaid: Federal Taxes</t>
  </si>
  <si>
    <t>0190002 - Adit: Prepaid: State Taxes</t>
  </si>
  <si>
    <t>0190013 - LT Def tax asset: Fed-190</t>
  </si>
  <si>
    <t>0190051 - Accum Deferred FIT-OCI</t>
  </si>
  <si>
    <t>0190052 - Accum Deferred SIT-OCI</t>
  </si>
  <si>
    <t>0190155 - Deferred Tax - Nol</t>
  </si>
  <si>
    <t>0190156 - Deferred Tax_State NOLs</t>
  </si>
  <si>
    <t>F_ACCUM_DEF_INC_TAX - Accumulated Deferred Income Taxes (190)</t>
  </si>
  <si>
    <t>0185000 - Temporary Facilities</t>
  </si>
  <si>
    <t>F_TEMP_FAC - Temporary Facilities (185)</t>
  </si>
  <si>
    <t>Total Deferred Debits</t>
  </si>
  <si>
    <t>0165000 - Other Current Assets</t>
  </si>
  <si>
    <t>F_NONREG_ASSETS2 - Non Regulatory Accounts - Assets</t>
  </si>
  <si>
    <t>0186200 - Contra Unamort Debt Purch Acctg</t>
  </si>
  <si>
    <t>F_NONREG_ASSETS3 - Non Regulatory Accounts - Assets</t>
  </si>
  <si>
    <t>Non Regulatory Accounts - Assets</t>
  </si>
  <si>
    <t>F_ASSETS - Total Assets</t>
  </si>
  <si>
    <t>Liabilities And Other Credits</t>
  </si>
  <si>
    <t>0211000 - Miscellaneous Paid-In Capital</t>
  </si>
  <si>
    <t>0211003 - Misc Paid in Capital</t>
  </si>
  <si>
    <t>0211021 - DON REC From Stockholders</t>
  </si>
  <si>
    <t>0211022 - Red inPar of Common Stock</t>
  </si>
  <si>
    <t>F_OTH_PAID_IN_CAP - Other Paid-In Capital (208-211)</t>
  </si>
  <si>
    <t>0216000 - Unapprop Retained Earnings</t>
  </si>
  <si>
    <t>0439004 - Cumm Effect Acct Change Tax</t>
  </si>
  <si>
    <t>F_RE_CHANGE - Current Year Net Income</t>
  </si>
  <si>
    <t>0216007 - Cumm Effect Acct Princ Pretax</t>
  </si>
  <si>
    <t>F_RETAINED_EARNINGS - Retained Earnings (215, 215.1, 216)</t>
  </si>
  <si>
    <t>0216100 - Unappr Undistr Subsid Earnings</t>
  </si>
  <si>
    <t>0216150 - Equity IC AR Rollup</t>
  </si>
  <si>
    <t>2161500 - IC AR Rollup</t>
  </si>
  <si>
    <t>F_UNAP_UNDIS_SUB - Unappropriated Undistributed Subsidiary Earnings (216.1)</t>
  </si>
  <si>
    <t>0219029 - OCI-Grantor Unreal GL</t>
  </si>
  <si>
    <t>0219030 - OCI-Grantor Unreal GL Fed Tax</t>
  </si>
  <si>
    <t>0219031 - OCI-Grantor Unreal GL St Tax</t>
  </si>
  <si>
    <t>0219046 - OCI-Interest Rate Hdgs Fed Tax</t>
  </si>
  <si>
    <t>0219047 - OCI-Interest Rate Hdgs St Tax</t>
  </si>
  <si>
    <t>0219055 - NDTF - Unreal Gains/Losses</t>
  </si>
  <si>
    <t>2191002 - OCI Rollup</t>
  </si>
  <si>
    <t>F_ACCUM_OTH_COMP_INC - Accumulated Other Comprehensive Income (219)</t>
  </si>
  <si>
    <t>Total Proprietary Capital</t>
  </si>
  <si>
    <t>0221018 - DEF 650M 2.40% 12/15/2031</t>
  </si>
  <si>
    <t>0221019 - DEF 500M 3.00% 12/15/2051</t>
  </si>
  <si>
    <t>0221046 - DEF FMB 600M 3.80% 7/15/28</t>
  </si>
  <si>
    <t>0221047 - DEF FMB 400M 4.20% 7/15/48</t>
  </si>
  <si>
    <t>0221085 - DEF 500M 5.95% 11/15/2052</t>
  </si>
  <si>
    <t>0221089 - DEF LT FMB</t>
  </si>
  <si>
    <t>0221091 - DEF 600M 3.4% 10/1/2046</t>
  </si>
  <si>
    <t>0221093 - DEF 650M 3.20% 1/15/27</t>
  </si>
  <si>
    <t>0221098 - DEF LT bond-fixed rate</t>
  </si>
  <si>
    <t>0221107 - DEF FMB 700M 6.200% 11/15/53</t>
  </si>
  <si>
    <t>0221108 - DEF FMB 600M 5.875% 11/15/33</t>
  </si>
  <si>
    <t>0221535 - PEF FMB 225M 5.9% 03/01/33</t>
  </si>
  <si>
    <t>0221537 - PEF FMB 500M 6.35% 09/15/2037</t>
  </si>
  <si>
    <t>0221542 - PEF FMB 350M 5.65% 04/1/40</t>
  </si>
  <si>
    <t>0221565 - PEF FMB 1B 6.40% 06/15/38</t>
  </si>
  <si>
    <t>0221569 - DEF 400M 3.85% 11-15-42</t>
  </si>
  <si>
    <t>F_BONDS - Bonds (221)</t>
  </si>
  <si>
    <t>0233003 - IC - LT Notes Pay</t>
  </si>
  <si>
    <t>F_LT_NOTE_PAYABLE - Long Term Note Payable</t>
  </si>
  <si>
    <t>0224043 - DEFR LT Debt</t>
  </si>
  <si>
    <t>0224101 - DEF 800M FLOATING 4/21/2024</t>
  </si>
  <si>
    <t>0224103 - DEF 200M FLOAT ISSUED 9/2023</t>
  </si>
  <si>
    <t>0224251 - Current Portion of Unsec Float</t>
  </si>
  <si>
    <t>0224511 - PEF OTH LTD 150M 6.75% 02/2028</t>
  </si>
  <si>
    <t>F_OTH_LT_DEBT - Other Long Term Debt (224)</t>
  </si>
  <si>
    <t>0226018 - DEF 650M UNAMDIS 2.4% 12/15/31</t>
  </si>
  <si>
    <t>0226019 - DEF 500M UNAMDIS 3% 12/15/2051</t>
  </si>
  <si>
    <t>0226046 - DEF UNAMDIS 600M 3.80% 7/15/28</t>
  </si>
  <si>
    <t>0226047 - DEF UNAMDIS 400M 4.20%</t>
  </si>
  <si>
    <t>0226085 - DEF 500M UNAMDIS 5.95% 11/2052</t>
  </si>
  <si>
    <t>0226089 - 2020 First Mortgage Bond</t>
  </si>
  <si>
    <t>0226091 - DEF 600M UNAMDIS 3.4% 10/1/46</t>
  </si>
  <si>
    <t>0226093 - DEF UNAMDIS 650M 3.20% 1/15/27</t>
  </si>
  <si>
    <t>0226098 - 2019 DEF Fixed rate</t>
  </si>
  <si>
    <t>0226107 - DEF UNAMDIS 700M6.200%11/15/53</t>
  </si>
  <si>
    <t>0226108 - DEF UNAMDIS 600M 5.875% 11/15/33</t>
  </si>
  <si>
    <t>0226511 - PEF UNAMDIS 150M 6.75% 2/01/28</t>
  </si>
  <si>
    <t>0226535 - PEF UNAMDIS 225M 5.9% 03/01/33</t>
  </si>
  <si>
    <t>0226537 - PEF UNAMDIS 500M 6.35% 09/2037</t>
  </si>
  <si>
    <t>0226542 - PEF UNAMDIS 350M 5.65% 04/20403</t>
  </si>
  <si>
    <t>0226565 - PEF UNAMDIS 1B 6.40% 6/15/38</t>
  </si>
  <si>
    <t>0226569 - DEF UNAMDIS 400M 3.85 11-15-42</t>
  </si>
  <si>
    <t>F_UNAM_DISC_LT_DEBT - (Less) Unamortized Discount on Long-Term Debt (226)</t>
  </si>
  <si>
    <t>Total Long-Term Debt</t>
  </si>
  <si>
    <t>0227101 - LT Capital Lease Obligation</t>
  </si>
  <si>
    <t>0227175 - LT Operating Lease Obligation</t>
  </si>
  <si>
    <t>F_OB_CAP_LEASE - Obligations Under Capital Leases - Noncurrent (227)</t>
  </si>
  <si>
    <t>0228100 - Retail Unfd Storm Damage</t>
  </si>
  <si>
    <t>0228101 - Wholsesale Storm Reserve</t>
  </si>
  <si>
    <t>F_PROV_PROP_INS - Accumulated Provision for Property Insurance (228.1)</t>
  </si>
  <si>
    <t>0228202 - Claim Reserve - ST</t>
  </si>
  <si>
    <t>0228250 - Inactive - Schm Worker'S Comp - Other</t>
  </si>
  <si>
    <t>F_PROV_INJ_DAMAGE - Accumulated Provision for Injuries and Damages (228.2)</t>
  </si>
  <si>
    <t>0228314 - OPEB NonCur Liab - Life</t>
  </si>
  <si>
    <t>0228315 - OPEB NonCur Liab - Medical</t>
  </si>
  <si>
    <t>0228324 - Schm Dpc Pos Emp FAS 112</t>
  </si>
  <si>
    <t>0228325 - Schm Post Emp FAS 112</t>
  </si>
  <si>
    <t>0228340 - Nonqualified Plans Liability</t>
  </si>
  <si>
    <t>0253275 - Pension Liability - FAS 87 NQ</t>
  </si>
  <si>
    <t>F_PROV_PENS_BENE - Accumulated Provision for Pensions and Benefits (228.3)</t>
  </si>
  <si>
    <t>0228405 - 2000 Class Deferred Compensat</t>
  </si>
  <si>
    <t>0228480 - Acc Prov Insurance-Environ</t>
  </si>
  <si>
    <t>F_MISC_OP_PROV - Accumulated Miscellaneous Operating Provisions (228.4)</t>
  </si>
  <si>
    <t>0244006 - Derivative Instr-Regulatory-LT</t>
  </si>
  <si>
    <t>F_LT_DERIV_INST - Long-Term Portion of Derivative Instrument Liabilities</t>
  </si>
  <si>
    <t>0230315 - ARO Liability - Coal Ash</t>
  </si>
  <si>
    <t>0230999 - ARO Liability</t>
  </si>
  <si>
    <t>F_ASSET_RET_OB - Asset Retirement Obligations (230)</t>
  </si>
  <si>
    <t>Total Other Noncurrent Liabilities</t>
  </si>
  <si>
    <t>0232016 - AP PS8.9 Vendors Payable</t>
  </si>
  <si>
    <t>0232031 - Treasury LC and MCF Fees</t>
  </si>
  <si>
    <t>0232120 - Vouchers Payable - Special</t>
  </si>
  <si>
    <t>0232151 - Pp Accounts Payable - Stores</t>
  </si>
  <si>
    <t>0232170 - Accounts Payable - Coal</t>
  </si>
  <si>
    <t>0232175 - Limestone and Freight Payable</t>
  </si>
  <si>
    <t>0232180 - Accounts Payable - Oil Stocks</t>
  </si>
  <si>
    <t>0232190 - Coal Freight Payable</t>
  </si>
  <si>
    <t>0232195 - Railcar Lease Payable</t>
  </si>
  <si>
    <t>0232331 - A/P - ENERGY NEIGHBOR FUND</t>
  </si>
  <si>
    <t>0232892 - A/P Miscellaneous</t>
  </si>
  <si>
    <t>0232109 - A/P BPM - Actual</t>
  </si>
  <si>
    <t>0232337 - CR3 Joint Owner</t>
  </si>
  <si>
    <t>0232338 - Payable - Int City Joint Owners</t>
  </si>
  <si>
    <t>0232410 - Transmission Payables</t>
  </si>
  <si>
    <t>0232460 - Bulk Power Marketing Payable</t>
  </si>
  <si>
    <t>F_POWER_ACCT_PAY - Power Accounts Payable (232)</t>
  </si>
  <si>
    <t>0232061 - Checks not presented - reclass</t>
  </si>
  <si>
    <t>F_UNPAID_BANK_CHECK - Unpaid Bank Checks (232)</t>
  </si>
  <si>
    <t>0232000 - A/P Vendors Payable</t>
  </si>
  <si>
    <t>0232002 - A/P - Misc - Gen - Acctg</t>
  </si>
  <si>
    <t>0232039 - Payable 401K Incentive Match</t>
  </si>
  <si>
    <t>0232108 - DEF Cogen Payable</t>
  </si>
  <si>
    <t>0232155 - Accounts Payable - Stores CAS</t>
  </si>
  <si>
    <t>0232163 - Emission Allowance A/P</t>
  </si>
  <si>
    <t>0232171 - Account Payable - Coal Accrual</t>
  </si>
  <si>
    <t>0232176 - Reagent Payable</t>
  </si>
  <si>
    <t>0232177 - Generic By Products Payable</t>
  </si>
  <si>
    <t>0232181 - Natural Gas Payable</t>
  </si>
  <si>
    <t>0232332 - Photovoltaic Fund</t>
  </si>
  <si>
    <t>0232996 - Capital - Accruals</t>
  </si>
  <si>
    <t>F_ACCTS_PAYABLE - Accounts Payable (232)</t>
  </si>
  <si>
    <t>0233150 - IC Moneypool - ST Notes Pay</t>
  </si>
  <si>
    <t>F_NOTES_PAY_ASSOC_CO - Notes Payable to Associated Companies (233)</t>
  </si>
  <si>
    <t>0232232 - A/P Affiliates</t>
  </si>
  <si>
    <t>0234000 - IC Moneypool - ST Interest Pay</t>
  </si>
  <si>
    <t>0234010 - I/C AP - Joint Dispatch</t>
  </si>
  <si>
    <t>0234250 - IC Netting - Accts Payable</t>
  </si>
  <si>
    <t>F_ACCT_PAY_ASSOC_CO - Accounts Payable to Associated Companies (234)</t>
  </si>
  <si>
    <t>0235002 - CD Active</t>
  </si>
  <si>
    <t>0235003 - CD Inactive</t>
  </si>
  <si>
    <t>0235110 - Cust Dep For Srvc - Edp Billing</t>
  </si>
  <si>
    <t>F_CUST_DEPOSITS - Customer Deposits (235)</t>
  </si>
  <si>
    <t>0236001 - State It Payable Other</t>
  </si>
  <si>
    <t>0236040 - NC Prop Tax - Misc Non - Util</t>
  </si>
  <si>
    <t>0236100 - Franchise Tax - Electric</t>
  </si>
  <si>
    <t>0236123 - Fl Prop Tax - Electric</t>
  </si>
  <si>
    <t>0236131 - FL FRANCHISE TX ACCRUAL</t>
  </si>
  <si>
    <t>0236135 - FL Reg Assessment - Electric</t>
  </si>
  <si>
    <t>0236150 - St/Local Unemployment Tax Liab</t>
  </si>
  <si>
    <t>0236700 - Employer FICA Tax Liab</t>
  </si>
  <si>
    <t>0236701 - Employer FICA Tax Liab LT</t>
  </si>
  <si>
    <t>0236750 - Federal Unemployment Tax Liab</t>
  </si>
  <si>
    <t>0236906 - Use Tax Payable</t>
  </si>
  <si>
    <t>0236926 - LT tax reclass Fed cr</t>
  </si>
  <si>
    <t>0236965 - Accrued SIT - Prior Year</t>
  </si>
  <si>
    <t>0236981 - Fed Inc Tax Payable - Prev Yr</t>
  </si>
  <si>
    <t>0236988 - LT Liability ST UTP PGN</t>
  </si>
  <si>
    <t>0236989 - LT Liability Fed UTP PGN</t>
  </si>
  <si>
    <t>0236990 - Fed Inc Tax Payable - Current</t>
  </si>
  <si>
    <t>0236992 - Current Liability UTP - Fed</t>
  </si>
  <si>
    <t>0236993 - LT Liability Fed - UTP</t>
  </si>
  <si>
    <t>F_TAXES_ACCRUED - Taxes Accrued (236)</t>
  </si>
  <si>
    <t>F_CD_TAXES_ACCRUED - Taxes Accrued (236)</t>
  </si>
  <si>
    <t>0237011 - Int Payable - Notes</t>
  </si>
  <si>
    <t>0237038 - LT Interest Accrued</t>
  </si>
  <si>
    <t>0237041 - FERC Interconnect Interest LT</t>
  </si>
  <si>
    <t>0237110 - Bonds Interest Payable</t>
  </si>
  <si>
    <t>0237222 - Int Accr Cust Dep FLA</t>
  </si>
  <si>
    <t>0237422 - Interest Accrued - Affiliates</t>
  </si>
  <si>
    <t>0237460 - Interest Payable</t>
  </si>
  <si>
    <t>0237510 - Bonds Interest Payable</t>
  </si>
  <si>
    <t>F_INT_ACCRUED - Interest Accrued (237)</t>
  </si>
  <si>
    <t>0241110 - State Income Tax Wh - Employee</t>
  </si>
  <si>
    <t>0241150 - Federal Income Tax Wh - Employee</t>
  </si>
  <si>
    <t>0241160 - FICA Withheld - Employee</t>
  </si>
  <si>
    <t>0241310 - General Sales Tax</t>
  </si>
  <si>
    <t>0241320 - Utility Sales Tax</t>
  </si>
  <si>
    <t>0241335 - Local Taxes Withheld</t>
  </si>
  <si>
    <t>0241348 - Franchise Fees Payable</t>
  </si>
  <si>
    <t>0241800 - Utility Tax - County</t>
  </si>
  <si>
    <t>0241900 - TX COL PAY-FL Muni Utility Tax</t>
  </si>
  <si>
    <t>0241990 - GRT Payable Additional 2.6%</t>
  </si>
  <si>
    <t>F_TAX_COLLEC_PAYABLE - Tax Collections Payable (241)</t>
  </si>
  <si>
    <t>0232004 - Vision Deduction</t>
  </si>
  <si>
    <t>0232005 - Long Term Disability Deduction</t>
  </si>
  <si>
    <t>0232045 - Supplemental Life Deductions</t>
  </si>
  <si>
    <t>0232048 - Supplemental AD&amp;D Deduction</t>
  </si>
  <si>
    <t>0232049 - Medical &amp; HSA Deductions</t>
  </si>
  <si>
    <t>0242033 - Wages Payable - Accrual</t>
  </si>
  <si>
    <t>0242051 - FERC Interconnect Deposits LT</t>
  </si>
  <si>
    <t>0242054 - State Interconnect Deposits LT</t>
  </si>
  <si>
    <t>0242152 - Solar Interconnect Deposits</t>
  </si>
  <si>
    <t>0242215 - Payroll Severance Reserves</t>
  </si>
  <si>
    <t>0242216 - Payrll ST Retention/Spcl Rsrvs</t>
  </si>
  <si>
    <t>0242217 - COBRA Liability</t>
  </si>
  <si>
    <t>0242320 - Transmission Open Acc - Deposits</t>
  </si>
  <si>
    <t>0242390 - CURR&amp;ACCR LIAB-FPC LTD</t>
  </si>
  <si>
    <t>0242395 - CUR&amp;ACCR LIAB MED/DTL INS ACT</t>
  </si>
  <si>
    <t>0242396 - CURR&amp;ACCR LIAB-WORKERS COMP</t>
  </si>
  <si>
    <t>0242398 - CURR&amp;ACCR LIAB MISC</t>
  </si>
  <si>
    <t>0242440 - Cash Coll and Contrib To Trustee</t>
  </si>
  <si>
    <t>0242460 - Prov For Incentive Ben Prog</t>
  </si>
  <si>
    <t>0242490 - Vacation Carryover</t>
  </si>
  <si>
    <t>0242540 - Escheaments Payable</t>
  </si>
  <si>
    <t>0242650 - Accrued Payable - Other</t>
  </si>
  <si>
    <t>0242803 - Deferred Rent</t>
  </si>
  <si>
    <t>0242897 - NQ Pension Current ECBP</t>
  </si>
  <si>
    <t>0242898 - OPEB Current Liab - Life</t>
  </si>
  <si>
    <t>0242997 - NQ Pension Current SSERP</t>
  </si>
  <si>
    <t>0242999 - Misc Liab - FAS 112</t>
  </si>
  <si>
    <t>F_OTH_CURR_ACCRU - Other Current Accrued Liability</t>
  </si>
  <si>
    <t>0242110 - Contract Retentions</t>
  </si>
  <si>
    <t>F_CONSTR_CONTR_RET - Contruction Contra Ret</t>
  </si>
  <si>
    <t>F_MISC_CURR_ACCRU - Miscellaneous Current and Accrued Liabilities (242)</t>
  </si>
  <si>
    <t>0242175 - Curr Operating Lease Oblig</t>
  </si>
  <si>
    <t>0243105 - Current Portion of Cap Lease Obligation</t>
  </si>
  <si>
    <t>F_OBL_CAP_LEASES - Obligations Under Capital Leases - Current (243)</t>
  </si>
  <si>
    <t>F_LT_DERIV_LIAB_CALC - Long-Term Portion of Derivative Instrument Liablities Calc</t>
  </si>
  <si>
    <t>F_DERIV_INST_LIAB - Derivative Instrument Liabilities (244)</t>
  </si>
  <si>
    <t>F_LT_DERV_LIAB_LESS - (Less) Long-Term Portion of Derivative Instrument Liabilities</t>
  </si>
  <si>
    <t>0245001 - 3rd Party Derivative Liability Current</t>
  </si>
  <si>
    <t>F_LT_DERIV_INST_HDGC - Derivative Instrument Liabilities - Hedges (245)</t>
  </si>
  <si>
    <t>Total Current and Accrued Liabilities</t>
  </si>
  <si>
    <t>0224045 - FERC Interconnect Liability</t>
  </si>
  <si>
    <t>0252001 - Cust Adv For Construction</t>
  </si>
  <si>
    <t>0252400 - Customer Advances-ST</t>
  </si>
  <si>
    <t>F_CUST_ADV_CONST - Customer Advances for Construction (252)</t>
  </si>
  <si>
    <t>0255000 - Accum Def Inv Tax Credits</t>
  </si>
  <si>
    <t>0255001 - Def ITC - No Normalization</t>
  </si>
  <si>
    <t>F_ACCUM_DEF_INV_TAX - Accumulated Deferred Investment Tax Credits (255)</t>
  </si>
  <si>
    <t>0253008 - Pole Attach - Deferred Revenue</t>
  </si>
  <si>
    <t>0253035 - Misc Def Cr - Genl Acctg</t>
  </si>
  <si>
    <t>0253062 - Long Term Def Rev - OL</t>
  </si>
  <si>
    <t>0253070 - Reserves - Mgp Sites FERC 228</t>
  </si>
  <si>
    <t>0253082 - OTH DEFER CR MISCELLANEOUS</t>
  </si>
  <si>
    <t>0253400 - BARTOW LTSA</t>
  </si>
  <si>
    <t>0253401 - HINES LTSA</t>
  </si>
  <si>
    <t>0253403 - Citrus County LTSA Def Liab</t>
  </si>
  <si>
    <t>0253630 - Schm Exec Cash Bal Plan</t>
  </si>
  <si>
    <t>0253890 - Schm Tax and S/L For Surplus Mat'Ls</t>
  </si>
  <si>
    <t>0253902 - LT Deferred SUT Liability-TEP</t>
  </si>
  <si>
    <t>0253920 - Other Deferred Credits</t>
  </si>
  <si>
    <t>0253990 - Deferred Prepaid Ef - Lighting</t>
  </si>
  <si>
    <t>2531019 - Defr Cr - Balance Sheet Diff</t>
  </si>
  <si>
    <t>2531020 - Defr Cr - Revenue Expense Diff</t>
  </si>
  <si>
    <t>EQUITY_PLUG - Historical Equity Roll - Up Plug</t>
  </si>
  <si>
    <t>ICNET_PLUG - IC Netting Plug</t>
  </si>
  <si>
    <t>OCI_PLUG - Other Comp Income Roll - Up Plug</t>
  </si>
  <si>
    <t>F_MISC_DEF_CR - Misc Deferred Credit (253)</t>
  </si>
  <si>
    <t>F_OTH_DEF_CR - Other Deferred Credits (253)</t>
  </si>
  <si>
    <t>0254002 - Interest Rate Swap Reg Liability</t>
  </si>
  <si>
    <t>0254016 - Deferred SPP</t>
  </si>
  <si>
    <t>0254031 - CR4&amp;5 Accelerated Depreciaton</t>
  </si>
  <si>
    <t>0254059 - DOE Reg Liability</t>
  </si>
  <si>
    <t>0254060 - DEF Tax Savings Reg Liability</t>
  </si>
  <si>
    <t>0254312 - Deferred GPIF - Reg Liab Fuel Clause</t>
  </si>
  <si>
    <t>0254316 - Deferred Energy Conservation</t>
  </si>
  <si>
    <t>0254317 - Deferred Environmental Cost Recovery</t>
  </si>
  <si>
    <t>0254318 - Deferred Property Gains/Losses - FL</t>
  </si>
  <si>
    <t>0254320 - Deferred Capacity - Curr Yr</t>
  </si>
  <si>
    <t>0254321 - Deferred Capacity - Prior Year</t>
  </si>
  <si>
    <t>0254331 - LT Closed Def Int Hedge-Liab</t>
  </si>
  <si>
    <t>0254332 - ST Closed Def Int Hedge - Liab</t>
  </si>
  <si>
    <t>0254401 - DSM Energy Efficiency</t>
  </si>
  <si>
    <t>0254800 - Reg Liability - MTM Fuel - LT</t>
  </si>
  <si>
    <t>0254914 - NDT - QUAL - UNREAL GAINS</t>
  </si>
  <si>
    <t>0254980 - Open Int Rate Swap Cur Rg Liab</t>
  </si>
  <si>
    <t>0254999 - Reg Liab Cor Reclass From A/D</t>
  </si>
  <si>
    <t>F_MISC_REG_LIAB - Misc Regulatory Liab (254)</t>
  </si>
  <si>
    <t>0254036 - Reg Liab - Excess Fed ADIT</t>
  </si>
  <si>
    <t>0254038 - Excess ADIT Grossup LT</t>
  </si>
  <si>
    <t>0254061 - Deferred PTCs</t>
  </si>
  <si>
    <t>0254100 - Regulatory Liablility - Inc Tax</t>
  </si>
  <si>
    <t>F_REG_LIAB_TAX - Regulatory Liability Tax (254)</t>
  </si>
  <si>
    <t>F_OTH_REG_LIAB - Other Regulatory Liabilities (254)</t>
  </si>
  <si>
    <t>0281200 - Deferred Federal Income Tax</t>
  </si>
  <si>
    <t>0281201 - Deferred State Income Tax</t>
  </si>
  <si>
    <t>F_ACCUM_DEF_INC_TX - Accum. Deferred Income Taxes-Accel. Amort (281)</t>
  </si>
  <si>
    <t>0282100 - Adit: PpandE: Federal Taxes</t>
  </si>
  <si>
    <t>0282101 - Adit: PpandE: State Taxes</t>
  </si>
  <si>
    <t>F_ACCUM_DEF_INC_OTH - Accum. Deferred Income Taxes-Other Property (282)</t>
  </si>
  <si>
    <t>0283100 - Adit: Other: Federal Taxes</t>
  </si>
  <si>
    <t>0283101 - Adit: Other: State Taxes</t>
  </si>
  <si>
    <t>F_DEF_INC_TAX_OTH - Accum. Deferred Income Tax-Other (283)</t>
  </si>
  <si>
    <t>Total Deferred Credits</t>
  </si>
  <si>
    <t>0207008 - Additional Paid In Capital</t>
  </si>
  <si>
    <t>F_NONREG_LIAB1 - Non-Regulatory Accounts - Liability</t>
  </si>
  <si>
    <t>2531003 - Minority Interest Expense (offset) - HFM Calc</t>
  </si>
  <si>
    <t>2533311 - 2533311_YTD</t>
  </si>
  <si>
    <t>2533511 - Minority Interest - OCI</t>
  </si>
  <si>
    <t>EOS_PLUG - Current Earnings of Sub Roll - Up Plug</t>
  </si>
  <si>
    <t>F_NONREG_LIAB5 - Non-Regulatory Accounts - Liability</t>
  </si>
  <si>
    <t>Non-Regulatory Accounts - Liability</t>
  </si>
  <si>
    <t>F_LIABILITIES_OTH_CR - Total Liabilities and Other Credit</t>
  </si>
  <si>
    <t>Income Statement</t>
  </si>
  <si>
    <t>0440000 - Residential</t>
  </si>
  <si>
    <t>0442100 - General Service</t>
  </si>
  <si>
    <t>0442200 - Industrial Service</t>
  </si>
  <si>
    <t>0444000 - Public St and Highway Lighting</t>
  </si>
  <si>
    <t>0445000 - Other Sales To Public Auth</t>
  </si>
  <si>
    <t>0447016 - I/C Joint Disp - Revenue</t>
  </si>
  <si>
    <t>0447150 - Sales For Resale - Outside</t>
  </si>
  <si>
    <t>0447159 - Resale Sales - Outside(Contra)</t>
  </si>
  <si>
    <t>0449035 - Franchise Allocation/Holding</t>
  </si>
  <si>
    <t>F_ELEC_REVENUE - Electric Revenue</t>
  </si>
  <si>
    <t>0450100 - Late Pmt and Forf Disc</t>
  </si>
  <si>
    <t>0451100 - Misc Service Revenue</t>
  </si>
  <si>
    <t>0454002 - Rent - Lighting Equipment</t>
  </si>
  <si>
    <t>0454003 - Rent - Non-Lighting Equipment</t>
  </si>
  <si>
    <t>0454004 - Rent - Joint Use</t>
  </si>
  <si>
    <t>0454005 - Rent - Transmission</t>
  </si>
  <si>
    <t>0454100 - Extra - Facilities</t>
  </si>
  <si>
    <t>0454105 - IC Other Elec Rents</t>
  </si>
  <si>
    <t>0454106 - ProCo IC Lease Revenues</t>
  </si>
  <si>
    <t>0454200 - Pole and Line Attachments</t>
  </si>
  <si>
    <t>0454300 - Tower Lease Revenues</t>
  </si>
  <si>
    <t>0454400 - Other Electric Rents</t>
  </si>
  <si>
    <t>0456001 - Other Variable Revenues-Reg</t>
  </si>
  <si>
    <t>0456003 - Retail Unbilled Revenue</t>
  </si>
  <si>
    <t>0456006 - Muni Coty Tax Coll/Comm</t>
  </si>
  <si>
    <t>0456040 - Sales Use Tax Coll Fee</t>
  </si>
  <si>
    <t>0456050 - Transmission Study Revenue</t>
  </si>
  <si>
    <t>0456100 - Profit Or Loss on Sale of M&amp;S</t>
  </si>
  <si>
    <t>0456102 - Distribution Charge - Network</t>
  </si>
  <si>
    <t>0456104 - Transmission Charge Network</t>
  </si>
  <si>
    <t>0456105 - Sched, Sys Cntl, Disp-Network</t>
  </si>
  <si>
    <t>0456106 - Reactive Pur/Volt Cntl Svc</t>
  </si>
  <si>
    <t>0456107 - Regulation/Frequency Response</t>
  </si>
  <si>
    <t>0456108 - Op Res - Spinning Reserve</t>
  </si>
  <si>
    <t>0456109 - Op Res - Supplemental Reserve</t>
  </si>
  <si>
    <t>0456110 - Transmission Charge Ptp</t>
  </si>
  <si>
    <t>0456117 - I/C WHEELING-TRANSMISSION-DUKE</t>
  </si>
  <si>
    <t>0456610 - Other Electric Revenues</t>
  </si>
  <si>
    <t>0456613 - CEI REC Sales Revenues</t>
  </si>
  <si>
    <t>0456616 - Shared Solar - SC</t>
  </si>
  <si>
    <t>0456630 - Gross Up - Contr in Aid of Const</t>
  </si>
  <si>
    <t>F_OTH_REVENUE - Other Revenue</t>
  </si>
  <si>
    <t>F_ELEC_OP_REVENUE - Total Electric Revenue</t>
  </si>
  <si>
    <t>F_UTIL_OP_REV - Operating Revenues (400)</t>
  </si>
  <si>
    <t>0501013 - Natural Gas Purchases</t>
  </si>
  <si>
    <t>0501110 - Coal Consumed - Fossil Steam</t>
  </si>
  <si>
    <t>0501310 - Oil Consumed - Fossil Steam</t>
  </si>
  <si>
    <t>0557450 - Commissions/Brokerage Expense</t>
  </si>
  <si>
    <t>F_STEAM_PROD_FUEL - Steam Fossil Production Fuel (500-509)</t>
  </si>
  <si>
    <t>0547000 - Fuel Expense</t>
  </si>
  <si>
    <t>0547200 - Oil</t>
  </si>
  <si>
    <t>F_COMB_PROD_FUEL - Combustion Production Fuel</t>
  </si>
  <si>
    <t>F_FUEL_USED_ELEC_GEN - Fuel Used in Electric Generation</t>
  </si>
  <si>
    <t>0555200 - Interchange Power</t>
  </si>
  <si>
    <t>0555550 - Purchases Energy Imbalance</t>
  </si>
  <si>
    <t>F_OTH_SUPPLY_EXP - Other Power Supply Expense</t>
  </si>
  <si>
    <t>0555016 - I/C Joint Disp - Pur Pwr</t>
  </si>
  <si>
    <t>0555185 - Energy Purchase Expense</t>
  </si>
  <si>
    <t>0555190 - Capacity Purchase Expense</t>
  </si>
  <si>
    <t>F_PURCHASED_POWER - Purchased Power (555)</t>
  </si>
  <si>
    <t>0920000 - A and G Salaries</t>
  </si>
  <si>
    <t>0920001 - SC O&amp;M Labor Deferral</t>
  </si>
  <si>
    <t>0920100 - Salaries &amp; Wages - Proj Supt - NCRC Rec</t>
  </si>
  <si>
    <t>0921100 - Employee Expenses</t>
  </si>
  <si>
    <t>0921101 - Employee Exp - NC</t>
  </si>
  <si>
    <t>0921110 - Relocation Expenses</t>
  </si>
  <si>
    <t>0921200 - Office Expenses</t>
  </si>
  <si>
    <t>0921300 - Telephone and Telegraph Exp</t>
  </si>
  <si>
    <t>0921400 - Computer Services Expenses</t>
  </si>
  <si>
    <t>0921540 - Computer Rent (Go Only)</t>
  </si>
  <si>
    <t>0921600 - Other</t>
  </si>
  <si>
    <t>0921980 - Office Supplies and Expenses</t>
  </si>
  <si>
    <t>0922000 - Admin Exp Transfer</t>
  </si>
  <si>
    <t>0923000 - Outside Services Employed</t>
  </si>
  <si>
    <t>0923980 - Outside Services Employee and</t>
  </si>
  <si>
    <t>0924000 - Property Insurance</t>
  </si>
  <si>
    <t>0924050 - Intercompany Property Insurance Exp</t>
  </si>
  <si>
    <t>0924200 - Recoverable Storm Damage Exp</t>
  </si>
  <si>
    <t>0924980 - Property Insurance For Corp.</t>
  </si>
  <si>
    <t>0925000 - Injuries and Damages</t>
  </si>
  <si>
    <t>0925051 - Intercompany Gen Liab Expense</t>
  </si>
  <si>
    <t>0925052 - Inter-Co Worker Comp Insur Exp</t>
  </si>
  <si>
    <t>0925200 - Injuries and Damages - Other</t>
  </si>
  <si>
    <t>0925300 - Environmental Inj and Damages</t>
  </si>
  <si>
    <t>0925980 - Injuries and Damages For Corp.</t>
  </si>
  <si>
    <t>0926000 - Employee Benefits</t>
  </si>
  <si>
    <t>0926420 - Employees' Tuition Refund</t>
  </si>
  <si>
    <t>0926430 - Employees'Recreation Expense</t>
  </si>
  <si>
    <t>0926600 - Employee Benefits - Transferred</t>
  </si>
  <si>
    <t>0926999 - Non Service Cost (ASU 2017-07)</t>
  </si>
  <si>
    <t>0928000 - Regulatory Expenses (Go)</t>
  </si>
  <si>
    <t>0928930 - Amort Def Rate Case Exp</t>
  </si>
  <si>
    <t>0929500 - Admin Exp Transf</t>
  </si>
  <si>
    <t>0930150 - Miscellaneous Advertising Exp</t>
  </si>
  <si>
    <t>0930200 - Misc General Expenses</t>
  </si>
  <si>
    <t>0930210 - Industry Association Dues</t>
  </si>
  <si>
    <t>0930220 - Exp of Servicing Securities</t>
  </si>
  <si>
    <t>0930230 - Dues To Various Organizations</t>
  </si>
  <si>
    <t>0930240 - Director'S Expenses</t>
  </si>
  <si>
    <t>0930250 - Buy\Sell Transf Employee Homes</t>
  </si>
  <si>
    <t>0930600 - Leased Circuit Charges - Other</t>
  </si>
  <si>
    <t>0930700 - Research and Development</t>
  </si>
  <si>
    <t>0930940 - General Expenses</t>
  </si>
  <si>
    <t>0931001 - Rents - AandG</t>
  </si>
  <si>
    <t>0931003 - Lease Amortization Expense</t>
  </si>
  <si>
    <t>0931004 - ProCo IC Lease Expense</t>
  </si>
  <si>
    <t>0931008 - A and G Rents IC</t>
  </si>
  <si>
    <t>F_ADMIN_GEN_OP_EXP - Admin &amp; General Operation Expenses (920-931)</t>
  </si>
  <si>
    <t>0546000 - Suprvsn and Enginring - Ct Oper</t>
  </si>
  <si>
    <t>0547150 - Natural Gas Handling - Ct</t>
  </si>
  <si>
    <t>0548100 - Generation Expenses - Other Ct</t>
  </si>
  <si>
    <t>0548110 - Operation of Energy Storage Eq</t>
  </si>
  <si>
    <t>0548200 - Prime Movers - Generators - Ct</t>
  </si>
  <si>
    <t>0549000 - Misc - Power Generation Expenses</t>
  </si>
  <si>
    <t>0549200 - CT Misc Power Exp-Recoverable</t>
  </si>
  <si>
    <t>F_COMB_PROD_OP_EXP - Combustion Production Op Expense (546-550.1)</t>
  </si>
  <si>
    <t>0901000 - Supervision - Cust Accts</t>
  </si>
  <si>
    <t>0902000 - Meter Reading Expense</t>
  </si>
  <si>
    <t>0903000 - Cust Records and Collection Exp</t>
  </si>
  <si>
    <t>0903100 - Cust Contracts and Orders - Local</t>
  </si>
  <si>
    <t>0903200 - Cust Billing and Acct</t>
  </si>
  <si>
    <t>0903300 - Cust Collecting - Local</t>
  </si>
  <si>
    <t>0903400 - Cust Receiv and Collect Exp - Edp</t>
  </si>
  <si>
    <t>0904000 - Uncollectible Accounts</t>
  </si>
  <si>
    <t>0904001 - Bad Debt Expense</t>
  </si>
  <si>
    <t>0905000 - Misc Customer Accts Expenses</t>
  </si>
  <si>
    <t>F_CUST_ACCT_EXP - Customer Account Expenses (901-905)</t>
  </si>
  <si>
    <t>0908150 - Commer/Indust Assistance Exp</t>
  </si>
  <si>
    <t>0909650 - Misc Advertising Expenses</t>
  </si>
  <si>
    <t>0910000 - Misc Cust Serv/Inform Exp</t>
  </si>
  <si>
    <t>0910100 - Exp - Rs Reg Prod/Svces - Cstaccts</t>
  </si>
  <si>
    <t>0908000 - Cust Asst Exp-Conservation Programs - Rec</t>
  </si>
  <si>
    <t>0908001 - Conservation Deferral</t>
  </si>
  <si>
    <t>0908002 - Amort of Load Mmgmt Switches</t>
  </si>
  <si>
    <t>0909000 - Info &amp; Instruc Adv-Conservation Prog - Rec</t>
  </si>
  <si>
    <t>F_CUST_SERV_INFO - Customer Service and Information (907-910)</t>
  </si>
  <si>
    <t>0580000 - Supervsn and Engring - Dist Oper</t>
  </si>
  <si>
    <t>0581004 - Load Dispatch-Dist of Elec</t>
  </si>
  <si>
    <t>0582100 - Station Expenses - Other - Dist</t>
  </si>
  <si>
    <t>0583100 - Overhead Line Exps - Other Dist</t>
  </si>
  <si>
    <t>0583200 - Transf Set Rem Reset Test - Dist</t>
  </si>
  <si>
    <t>0584000 - Underground Line Expenses - Dist</t>
  </si>
  <si>
    <t>0584110 - Operation of Energy Storage Eq</t>
  </si>
  <si>
    <t>0586000 - Meter Expenses - Dist</t>
  </si>
  <si>
    <t>0587000 - Cust Install Exp - Other Dist</t>
  </si>
  <si>
    <t>0588100 - Misc Distribution Exp - Other</t>
  </si>
  <si>
    <t>0588700 - Intcon Study Costs (D)</t>
  </si>
  <si>
    <t>0589000 - Rents - Dist Oper</t>
  </si>
  <si>
    <t>F_DISTR_GEN_EXP_OTH - Distribution General Expense Other (580-589)</t>
  </si>
  <si>
    <t>0535000 - Supervsn and Engrng - Hydro Oper</t>
  </si>
  <si>
    <t>F_HYDRO_PROD_OP - Hydraulic Production Operating</t>
  </si>
  <si>
    <t>0517000 - Supervsn and Engnring - Nuc Oper</t>
  </si>
  <si>
    <t>0520000 - Steam Expenses - Nuc Oper</t>
  </si>
  <si>
    <t>0523000 - Electric Expenses</t>
  </si>
  <si>
    <t>0524000 - Misc Expenses - Nuc Oper</t>
  </si>
  <si>
    <t>F_NUC_PROD_OP_EXP - Nuclear Production Operating Expense (517-525)</t>
  </si>
  <si>
    <t>0556000 - System Cnts &amp; Load Dispatching</t>
  </si>
  <si>
    <t>0557000 - Other Expenses - Oper</t>
  </si>
  <si>
    <t>F_OTH_EXP - Other Expenses (557)</t>
  </si>
  <si>
    <t>0911000 - Supervision</t>
  </si>
  <si>
    <t>0912000 - Demonstrating and Selling Exp</t>
  </si>
  <si>
    <t>0912300 - Economic Development Discount</t>
  </si>
  <si>
    <t>0913001 - Advertising Expense</t>
  </si>
  <si>
    <t>0916000 - Miscellaneous Sales Expense</t>
  </si>
  <si>
    <t>F_SALES_EXP - Sales Expense (911-917)</t>
  </si>
  <si>
    <t>0500000 - Suprvsn and Engrg - Steam Oper</t>
  </si>
  <si>
    <t>0501150 - Coal Handling</t>
  </si>
  <si>
    <t>0501190 - Sale of Fly Ash - Expenses</t>
  </si>
  <si>
    <t>0502030 - Urea - Qualifying</t>
  </si>
  <si>
    <t>0502040 - Cost of Lime</t>
  </si>
  <si>
    <t>0502070 - Gypsum - Qualifying</t>
  </si>
  <si>
    <t>0502100 - Fossil Steam Exp - Other</t>
  </si>
  <si>
    <t>0502300 - Steam Oper-Caustic - FL</t>
  </si>
  <si>
    <t>0502400 - Fossil Steam Exp - Recoverable</t>
  </si>
  <si>
    <t>0505000 - Electric Expenses - Steam Oper</t>
  </si>
  <si>
    <t>0506000 - Misc Fossil Power Expenses</t>
  </si>
  <si>
    <t>0506300 - Misc Fossil Power Expenses - Recoverable</t>
  </si>
  <si>
    <t>F_STEAM_PROD_OP - Steam Production Operating (500-509)</t>
  </si>
  <si>
    <t>0560000 - Supervsn and Engrng - Trans Oper</t>
  </si>
  <si>
    <t>0561100 - Load Dispatch - Reliability</t>
  </si>
  <si>
    <t>0561200 - Load Dispatch - MnitorandOprtrnsys</t>
  </si>
  <si>
    <t>0561300 - Load Dispatch - TranssvcandSch</t>
  </si>
  <si>
    <t>0561500 - Reliability Planning and Stdsdev</t>
  </si>
  <si>
    <t>0561600 - Trans Svc Studios</t>
  </si>
  <si>
    <t>0561601 - Trans Study Reimbursement</t>
  </si>
  <si>
    <t>0561700 - Incon Study Costs (T)</t>
  </si>
  <si>
    <t>0561701 - Intcon Study Costs Reim (T)</t>
  </si>
  <si>
    <t>0562000 - Station Expenses</t>
  </si>
  <si>
    <t>0563000 - Overhead Line Expenses - Trans</t>
  </si>
  <si>
    <t>0565000 - Transm of Elec By Others</t>
  </si>
  <si>
    <t>0566000 - Misc Trans Exp - Other</t>
  </si>
  <si>
    <t>0566100 - Misc Trans - Trans Lines Related</t>
  </si>
  <si>
    <t>0567000 - Rents - Trans Oper</t>
  </si>
  <si>
    <t>F_TRANS_OP_EXP - Transmission Operating Expense (560-567)</t>
  </si>
  <si>
    <t>F_OTH_OPERATION - Other Operation</t>
  </si>
  <si>
    <t>0823000 - Storage - Gas Losses</t>
  </si>
  <si>
    <t>F_GAS_OPER_EXP - Gas Operating Expenses</t>
  </si>
  <si>
    <t>F_OP_EXP - Operation Expenses (401)</t>
  </si>
  <si>
    <t>0403002 - Depr - Expense</t>
  </si>
  <si>
    <t>0403050 - CONTRA DEPR-OATT</t>
  </si>
  <si>
    <t>0403333 - IC ProCo Depreciation Exp</t>
  </si>
  <si>
    <t>0403400 - Depr of Distribution Plant</t>
  </si>
  <si>
    <t>0403500 - Depr of General Plant</t>
  </si>
  <si>
    <t>F_ELECT_DEPR - Electric Depreciation</t>
  </si>
  <si>
    <t>F_DEPR_EXP - Depreciation Expenses (403)</t>
  </si>
  <si>
    <t>0404200 - Amort of Elec Plt - Software</t>
  </si>
  <si>
    <t>F_AMORT_LT_ELEC_PLT - Amort of LT Term Elec Plt</t>
  </si>
  <si>
    <t>F_AMORT_DEPL_UT_PLNT - Amortization and Depletion of Utility Plant (404-405)</t>
  </si>
  <si>
    <t>0407115 - Meter Amortization</t>
  </si>
  <si>
    <t>0407318 - Reg Debit - SPP DEF</t>
  </si>
  <si>
    <t>0407319 - EVCS deferral amortization</t>
  </si>
  <si>
    <t>0407321 - Dynegy Reg Debits-FERC 407.3</t>
  </si>
  <si>
    <t>0407322 - Storm Cost Reg Asset Amort</t>
  </si>
  <si>
    <t>0407361 - REG DEBIT-ECRC O&amp;M DEF</t>
  </si>
  <si>
    <t>0407371 - Amortization - Storm Exp - Whsle</t>
  </si>
  <si>
    <t>0407383 - Amort Coal Ash Spend - Whlsale</t>
  </si>
  <si>
    <t>0407399 - Amortization - Misc</t>
  </si>
  <si>
    <t>0407410 - Misc Capacity Amortization</t>
  </si>
  <si>
    <t>0557201 - FL Deferred Capacity Expense</t>
  </si>
  <si>
    <t>0557202 - FL Deferred Fuel Expense</t>
  </si>
  <si>
    <t>F_TOT_REG_DEBITS - Regulatory Debits (407.3)</t>
  </si>
  <si>
    <t>0411603 - Gain on Asset Ret Obligation</t>
  </si>
  <si>
    <t>F_GAINS_DISP_UT_PLT - (Less) Gains on Disp. of Utility Plant (411.6)</t>
  </si>
  <si>
    <t>0406505 - Amort Exp - Acq Purch Adj</t>
  </si>
  <si>
    <t>F_AMORT_UTIL_PLT_ADJ - Amortization of Utility Plant Acq. Adj. (406)</t>
  </si>
  <si>
    <t>0411050 - Accretion Expense ARO</t>
  </si>
  <si>
    <t>F_ACCRETION_EXP - Accretion Expense (411.10)</t>
  </si>
  <si>
    <t>0407444 - DOE Settlement Reg Liab Amort</t>
  </si>
  <si>
    <t>0407463 - Defer DEF Final Dismantlement</t>
  </si>
  <si>
    <t>F_REG_CREDITS - (Less) Regulatory Credits (407.4)</t>
  </si>
  <si>
    <t>F_DEP_AMOR_PROP_LOSS - Depreciation and Amortization</t>
  </si>
  <si>
    <t>0510000 - Suprvsn and Engrng - Steam Maint</t>
  </si>
  <si>
    <t>0510100 - Suprvsn and Engrng-Steam Maint - Rec</t>
  </si>
  <si>
    <t>0511000 - Maint of Structures - Steam</t>
  </si>
  <si>
    <t>0511200 - Maint Of Structures-Steam - Recoverable</t>
  </si>
  <si>
    <t>0512100 - Maint of Boiler Plant - Other</t>
  </si>
  <si>
    <t>0512300 - Maint Of Boiler Plant-Other - Recoverable</t>
  </si>
  <si>
    <t>0513100 - Maint of Electric Plant - Other</t>
  </si>
  <si>
    <t>0513300 - Maint Of Electric Plant-Other - Recoverable</t>
  </si>
  <si>
    <t>0514000 - Maintenance - Misc Steam Plant</t>
  </si>
  <si>
    <t>0514300 - Maintenance - Misc Steam Plant</t>
  </si>
  <si>
    <t>F_STEAM_PROD_MAINT - STEAM PRODUCTION MAINTENANCE (510-515)</t>
  </si>
  <si>
    <t>0568000 - Suprvsn and Engrng - Trans Maint</t>
  </si>
  <si>
    <t>0569000 - Maint of Structures - Trans</t>
  </si>
  <si>
    <t>0569100 - Maint of Computer Hardware</t>
  </si>
  <si>
    <t>0569200 - Maint of Computer Software</t>
  </si>
  <si>
    <t>0570100 - Maint Stat Equip - Other_Trans</t>
  </si>
  <si>
    <t>0570200 - Main - Cir Brkrs Trnsf Mtrs - Trans</t>
  </si>
  <si>
    <t>0571000 - Maint of Overhead Lines - Trans</t>
  </si>
  <si>
    <t>0572000 - Maintenanace of Underground Lines</t>
  </si>
  <si>
    <t>0573000 - Maint of Misc Transm Plant</t>
  </si>
  <si>
    <t>F_TRANS_MAINT - TRANSMISSION MAINTENANCE (568-574)</t>
  </si>
  <si>
    <t>0590000 - Supervsn and Engrng - Dist Maint</t>
  </si>
  <si>
    <t>0592100 - Maint Station Equip - Other - Dist</t>
  </si>
  <si>
    <t>0592110 - Maintenance of Energy Storage</t>
  </si>
  <si>
    <t>0592200 - Cir Brkrs Trnsf Mters Rely - Dist</t>
  </si>
  <si>
    <t>0593000 - Maint Overhd Lines - Other - Dist</t>
  </si>
  <si>
    <t>0593100 - Right - Of - Way Maintenance - Dist</t>
  </si>
  <si>
    <t>0594000 - Maint - Underground Lines - Dist</t>
  </si>
  <si>
    <t>0595100 - Maint Lines Transfrs - Other - Dist</t>
  </si>
  <si>
    <t>0595200 - Cir Brkrs Transf Capcitrs - Dist</t>
  </si>
  <si>
    <t>0596000 - Maint - Streetlightng/Signl - Dist</t>
  </si>
  <si>
    <t>0597000 - Maintenance of Meters - Dist</t>
  </si>
  <si>
    <t>0598100 - Main Misc Dist Plt - Other - Dist</t>
  </si>
  <si>
    <t>F_DIST_GEN_EXP_MAINT - DISTRIBUTION GENERAL EXPENSE MAINTENANCE (590-598)</t>
  </si>
  <si>
    <t>0551000 - Suprvsn and Enginring - Ct Maint</t>
  </si>
  <si>
    <t>0552000 - Maintenance of Structures - Ct</t>
  </si>
  <si>
    <t>0553000 - Maint - Gentg and Elect Equip - Ct</t>
  </si>
  <si>
    <t>0554000 - Misc Power Generation Plant - Ct</t>
  </si>
  <si>
    <t>F_COMB_PROD_MAINT - Combustion Production Maintenance (551-554.1)</t>
  </si>
  <si>
    <t>0935100 - Maint General Plant-Elec</t>
  </si>
  <si>
    <t>0935200 - Cust Infor and Computer Control</t>
  </si>
  <si>
    <t>F_ADMIN_GEN_MAINT - ADMIN GENERAL EXPENSE MAINT (935)</t>
  </si>
  <si>
    <t>0402000 - Maintenance Expense</t>
  </si>
  <si>
    <t>F_GAS_PROD_MAINT_EXP - Gas Production Maintenance Expenses</t>
  </si>
  <si>
    <t>0551220 - Solar: Maint Supv &amp; Eng</t>
  </si>
  <si>
    <t>0553220 - Solar: Maint Gen &amp; Elect Plt</t>
  </si>
  <si>
    <t>F_SOLAR_MAINT - Solar Maintenance Expense</t>
  </si>
  <si>
    <t>F_MAINT_EXP - Maintenance Expenses (402)</t>
  </si>
  <si>
    <t>0408000 - NC Property Tax - Electric</t>
  </si>
  <si>
    <t>0408055 - FL Property Tax - Electric</t>
  </si>
  <si>
    <t>0408100 - Franchise Tax - Electric</t>
  </si>
  <si>
    <t>0408120 - Franchise Tax - Non Electric</t>
  </si>
  <si>
    <t>0408150 - State Unemployment Tax</t>
  </si>
  <si>
    <t>0408151 - Federal Unemployment Tax</t>
  </si>
  <si>
    <t>0408152 - Employer FICA Tax</t>
  </si>
  <si>
    <t>0408470 - Franchise Tax</t>
  </si>
  <si>
    <t>0408851 - Sales and Use Tax Exp</t>
  </si>
  <si>
    <t>0408960 - Allocated Payroll Taxes</t>
  </si>
  <si>
    <t>F_TAX_OTH_INC_TAX - Taxes Other Than Income Taxes (408.1)</t>
  </si>
  <si>
    <t>F_OP_EXP_BEFORE_TAX - Total Operating Expense Before Income Taxes</t>
  </si>
  <si>
    <t>0409190 - Federal Income Tax - Electric CY</t>
  </si>
  <si>
    <t>F_FED_INC_TAX_ELE_CY - Federal Income Tax - Electric CY</t>
  </si>
  <si>
    <t>0409191 - Federal Income Tax - Electric PY</t>
  </si>
  <si>
    <t>F_FED_INC_TAX_ELE_PY - Federal Income Tax - Electric PY</t>
  </si>
  <si>
    <t>F_INC_TAX_FED - Income Taxes Federal (409.1)</t>
  </si>
  <si>
    <t>0409102 - SIT Exp - Utility</t>
  </si>
  <si>
    <t>0409104 - Current State Income Tax - PY</t>
  </si>
  <si>
    <t>F_INC_TAX_OTH - Income Tax - Other (409.1)</t>
  </si>
  <si>
    <t>0410100 - Dfit: Utility: Current Year</t>
  </si>
  <si>
    <t>0410102 - Dsit: Utility: Current Year</t>
  </si>
  <si>
    <t>0410105 - Dfit: Utility: Prior Year</t>
  </si>
  <si>
    <t>0410106 - Dsit: Utility: Prior Year</t>
  </si>
  <si>
    <t>0410130 - UTP DFIT:Utility:PY</t>
  </si>
  <si>
    <t>F_PROV_DEF_INC_TAX - Provision for Deferred Income Taxes (410.1)</t>
  </si>
  <si>
    <t>0411100 - Dfit: Utility: Curr Year Cr</t>
  </si>
  <si>
    <t>0411101 - Dsit: Utility: Curr Year Cr</t>
  </si>
  <si>
    <t>0411102 - Dfit: Utility: Prior Year Cr</t>
  </si>
  <si>
    <t>0411103 - Dsit: Utility: Prior Year Cr</t>
  </si>
  <si>
    <t>0411115 - DFIT: Federal Excess DIT Amort</t>
  </si>
  <si>
    <t>F_DEF_INC_TAX_CR - (Less) Provision for Deferred Income Tax-Cr. (411.1)</t>
  </si>
  <si>
    <t>F_PROVISION_DEF_INC - Provision for Deferred Income (410.1)</t>
  </si>
  <si>
    <t>0411410 - Invest Tax Credit Adj - Electric</t>
  </si>
  <si>
    <t>F_INV_TAX_CR_ADJ - Investment Tax Credit Adj. - Net (411.4)</t>
  </si>
  <si>
    <t>F_TAXES - Total Income Taxes On Operating Income</t>
  </si>
  <si>
    <t>F_UTIL_OP_EXP - Total Utility Operating Expenses</t>
  </si>
  <si>
    <t>F_NET_UTIL_OP_INC - Net Utility Operating Income</t>
  </si>
  <si>
    <t>0416330 - Miscellaneous Expense</t>
  </si>
  <si>
    <t>F_MERCH_JOB_EXP - (Less) Costs and Exp. of Merchandising, Job &amp; Contract Work (416)</t>
  </si>
  <si>
    <t>4181107 - Earnings of Sub</t>
  </si>
  <si>
    <t>F_EQITY_SUB - Equity in Earnings of Subsidiary Companies (418.1)</t>
  </si>
  <si>
    <t>0419040 - Interest Inc (sch M)</t>
  </si>
  <si>
    <t>0419240 - Miscellaneous Interest</t>
  </si>
  <si>
    <t>0419429 - IC Moneypool - Interest Inc</t>
  </si>
  <si>
    <t>0419500 - I/C Interest Income</t>
  </si>
  <si>
    <t>F_INT_INC - Interest and Dividend Income (419)</t>
  </si>
  <si>
    <t>0419110 - AFUDC Equity Component</t>
  </si>
  <si>
    <t>F_AFUDC - Allowance for Other Funds Under Construction (419.1)</t>
  </si>
  <si>
    <t>0418200 - Non - Util - Depreciation Expense</t>
  </si>
  <si>
    <t>F_NON_OP_RENTAL_INC - Non Operating Rental Income (418)</t>
  </si>
  <si>
    <t>0421038 - Gain Loss Unconsol Eqty Inv</t>
  </si>
  <si>
    <t>0421039 - Interest Inc Recovery Clauses</t>
  </si>
  <si>
    <t>0421060 - MINI-TIMBER SALES-NC</t>
  </si>
  <si>
    <t>0421091 - ProCo IC Misc Income</t>
  </si>
  <si>
    <t>0421092 - ProCo IC Sales Expense</t>
  </si>
  <si>
    <t>0421340 - Gain on Life Insurance Policy</t>
  </si>
  <si>
    <t>0421360 - Other Misc Deduct</t>
  </si>
  <si>
    <t>0421913 - NDTF Shareholder Earning/Loss</t>
  </si>
  <si>
    <t>0421940 - Misc Income</t>
  </si>
  <si>
    <t>F_MISC_NON_OP_INC - Miscellaneous Nonoperating Income</t>
  </si>
  <si>
    <t>0421100 - Gain on Disposal of Property</t>
  </si>
  <si>
    <t>F_GAIN_DISP_PROP - Gain On Disposal Of Property</t>
  </si>
  <si>
    <t>0417000 - Misc Revenue</t>
  </si>
  <si>
    <t>0417006 - IC Non-Util Misc Rev</t>
  </si>
  <si>
    <t>0417007 - Misc Revenue-Reg</t>
  </si>
  <si>
    <t>0417310 - Products and Svcs - NonReg</t>
  </si>
  <si>
    <t>F_REV_NON_UTIL_OP - Revenues from Nonutility Operations (417)</t>
  </si>
  <si>
    <t>0417117 - Expenses of Nonutility Oper</t>
  </si>
  <si>
    <t>0417320 - Exp - Unreg Products and Svcs</t>
  </si>
  <si>
    <t>F_EXP_NON_UTIL_OP - (Less) Expenses of Nonutility Operations (417.1)</t>
  </si>
  <si>
    <t>F_TOT_EXP_NON_UTL_OP - Total Expense - Nonutility Operations</t>
  </si>
  <si>
    <t>F_OTHER_NET - Other - Net</t>
  </si>
  <si>
    <t>0415002 - My Energy Bill+ Rev Delta</t>
  </si>
  <si>
    <t>0415005 - Res Fixed Bill Rev Delta</t>
  </si>
  <si>
    <t>F_MERCH_JOB_REV - Revenues from Merchandising, Jobbing and Contract Work (415)</t>
  </si>
  <si>
    <t>F_TOT_OTH_INC - Total Other Income</t>
  </si>
  <si>
    <t>0421200 - Loss on Disposal of Property</t>
  </si>
  <si>
    <t>F_LOSS_DISP_PROP - Loss on Disposition of Property (421.2)</t>
  </si>
  <si>
    <t>0425000 - Miscellaneous Amortization</t>
  </si>
  <si>
    <t>0425013 - Misc Amortizat - Acquis</t>
  </si>
  <si>
    <t>F_MISC_AMORT - Miscellaneous Amortization (425)</t>
  </si>
  <si>
    <t>0426100 - Donations</t>
  </si>
  <si>
    <t>F_DONATIONS - Donations (426.1)</t>
  </si>
  <si>
    <t>0426200 - Life Insurance Expense</t>
  </si>
  <si>
    <t>F_LIFE_INS - Life Insurance (426.2)</t>
  </si>
  <si>
    <t>0426300 - Penalties</t>
  </si>
  <si>
    <t>F_PENALTIES - Penalties (426.3)</t>
  </si>
  <si>
    <t>0426400 - Exp/Civic and Political Activity</t>
  </si>
  <si>
    <t>F_EXP_CIVIC_POL - Exp. For Certain Civic, Political and Related Activity (426.4)</t>
  </si>
  <si>
    <t>0426510 - Other</t>
  </si>
  <si>
    <t>F_OTH_ADMIN_EXP_A - Other Administrative Expense Affiliate</t>
  </si>
  <si>
    <t>0426521 - Sale Of A/R Fees</t>
  </si>
  <si>
    <t>0426525 - Interest - Sub</t>
  </si>
  <si>
    <t>0426553 - PpandE Impairments</t>
  </si>
  <si>
    <t>F_OTH_DED - Other Deductions (426.5)</t>
  </si>
  <si>
    <t>F_OTH_INC_DEDUCTIONS - Other Income Deductions</t>
  </si>
  <si>
    <t>F_TOT_OTH_INC_DED - Total Other Income Deductions</t>
  </si>
  <si>
    <t>0408223 - FL Property Tx - Mis Non-Op</t>
  </si>
  <si>
    <t>F_TAX_OTH_THAN_INC - Taxes Other Than Income Taxes (408.2)</t>
  </si>
  <si>
    <t>0409220 - Federal Income Tax - NonUtility CY</t>
  </si>
  <si>
    <t>0409221 - Federal Income Tax - NonUtility PY</t>
  </si>
  <si>
    <t>F_INC_TAX_NON_UT_FED - Income Taxes-Federal (409.2)</t>
  </si>
  <si>
    <t>0409233 - Tax expense - state nonutility - PY</t>
  </si>
  <si>
    <t>F_INC_TAX_NON_UTL_NC - NC Income Tax - Nonutility</t>
  </si>
  <si>
    <t>0409202 - State Income Tax NonUtility</t>
  </si>
  <si>
    <t>F_INC_TAX_NON_UTL_GA - GA Income Tax - Nonutility</t>
  </si>
  <si>
    <t>0409297 - Current State Inc Tax-Non Util</t>
  </si>
  <si>
    <t>F_INC_TAX_NON_UTL_ST - F_INC_TAX_NON_UTIL_ST - State Income Tax - Nonutility</t>
  </si>
  <si>
    <t>F_INC_TAX_NON_UTIL - Income Taxes-Other (409.2)</t>
  </si>
  <si>
    <t>F_T_INC_TAX_NON_UTIL - Income Taxes - Non Utility (Deduction)</t>
  </si>
  <si>
    <t>0410240 - Dfit: Non - Utility: Curr Year</t>
  </si>
  <si>
    <t>0410241 - Dfit: Non - Utility: Prior Yr Cr</t>
  </si>
  <si>
    <t>0410242 - Dsit: Non - Utility: Curr Year</t>
  </si>
  <si>
    <t>0410243 - Dsit: Non - Utility: Prior Year</t>
  </si>
  <si>
    <t>F_DEF_INC_TAX - Provision for Deferred Inc. Taxes (410.2)</t>
  </si>
  <si>
    <t>0411240 - Dfit: Non - Utility: Curr Yr Cr</t>
  </si>
  <si>
    <t>0411241 - Other Deferred Taxes PY</t>
  </si>
  <si>
    <t>0411242 - Dsit: Non - Utility: Curr Yr Cr</t>
  </si>
  <si>
    <t>0411243 - Dsit: Non - Utility: Prior Yr Cr</t>
  </si>
  <si>
    <t>F_PR_DEF_INC_TAX_CR - (Less) Provision for Deferred Income Taxes-Cr. (411.2)</t>
  </si>
  <si>
    <t>F_NU_PROV_DEF_INC_TX - Provision for Deferred Income Tax (Non Utility)</t>
  </si>
  <si>
    <t>F_TAX_OTH_INC_DED - Total Taxes on Other Income and Deductions</t>
  </si>
  <si>
    <t>F_NET_OTH_INC_DED - Net Other Income and Deductions</t>
  </si>
  <si>
    <t>F_GROSS_INCOME - Gross Income</t>
  </si>
  <si>
    <t>0428021 - Amort of Deferred Debt Exp</t>
  </si>
  <si>
    <t>0428025 - Amortization of Debt Discount</t>
  </si>
  <si>
    <t>0428100 - Amort of Debt Discount and Exp</t>
  </si>
  <si>
    <t>F_AMORT_DEBT_DIS - Amort. of Debt Disc. and Expense (428)</t>
  </si>
  <si>
    <t>0428165 - Amort on Loss of Reaquired Debt</t>
  </si>
  <si>
    <t>F_AMORT_DEBT_LOS - Amortization of Loss on Reaquired Debt (428.1)</t>
  </si>
  <si>
    <t>F_TOT_AMORT_DEBT - Total Amortization of Debt Discount and Loss</t>
  </si>
  <si>
    <t>0430216 - IC Moneypool - Interest Exp</t>
  </si>
  <si>
    <t>F_INT_DT_ASSOC_CO - Interest on Debt to Assoc. Companies (430)</t>
  </si>
  <si>
    <t>0431000 - Int Exp - Taxes</t>
  </si>
  <si>
    <t>0431130 - Interest Exp - Capital Lease</t>
  </si>
  <si>
    <t>0431550 - Interest Exp-Assign From Svc</t>
  </si>
  <si>
    <t>0431900 - Interest Expense Other</t>
  </si>
  <si>
    <t>0431921 - Other Interest - Customer Deposit</t>
  </si>
  <si>
    <t>F_OTH_INT_EXP - Other Interest Expense (431)</t>
  </si>
  <si>
    <t>F_OTHER_INTEREST - Other Interest</t>
  </si>
  <si>
    <t>0432000 - AFUDC Debt Component</t>
  </si>
  <si>
    <t>F_AFUDC_DEBT - (Less) Allowance for Borrowed Funds Used During Construction-CR (432)</t>
  </si>
  <si>
    <t>0427220 - Interest on L - T Note Payable</t>
  </si>
  <si>
    <t>0427550 - Interest on Bonds</t>
  </si>
  <si>
    <t>F_INT_LT_DEBT - Interest on LT Debt</t>
  </si>
  <si>
    <t>F_TOT_INT_LT_DEBT - Interest on Long-Term Debt (427)</t>
  </si>
  <si>
    <t>F_NET_INTEREST_CHGS - Net Interest Charges</t>
  </si>
  <si>
    <t>F_INC_BEF_EXT_ITEMS - Income Before Extraordinary Items</t>
  </si>
  <si>
    <t>0457700 - Allocated Employee Bnfts Offset</t>
  </si>
  <si>
    <t>F_NONREG_EXP2 - Non-Regulatory Accounts - Expense</t>
  </si>
  <si>
    <t>0928030 - Prof Fees Consultant</t>
  </si>
  <si>
    <t>F_NONREG_EXP3 - Non-Regulatory Accounts - Expense</t>
  </si>
  <si>
    <t>4265016 - Minority Interest Expense - HFM Calc</t>
  </si>
  <si>
    <t>F_NONREG_EXP4 - Non-Regulatory Accounts - Expense</t>
  </si>
  <si>
    <t>F_NONREG_EXP - Non-Regulatory Accounts - Expense</t>
  </si>
  <si>
    <t>F_NET_INCOME - Net Income</t>
  </si>
  <si>
    <t>Page 1 of 2</t>
  </si>
  <si>
    <t>XX</t>
  </si>
  <si>
    <t>DEF</t>
  </si>
  <si>
    <t>NSC</t>
  </si>
  <si>
    <t>Page 2 of 2</t>
  </si>
  <si>
    <t xml:space="preserve">Calculated by summing the projected benefit obligation of each plan </t>
  </si>
  <si>
    <t>participant assigned to the payroll company.</t>
  </si>
  <si>
    <t>Cumulative amount of contributions, benefit payements, administrative</t>
  </si>
  <si>
    <t>expenses, and returns that have been assigned to the payroll company.</t>
  </si>
  <si>
    <t xml:space="preserve">Return is allocated so that each payroll company has the same return on the </t>
  </si>
  <si>
    <t>beginning of year assets adjusted for cash flow.</t>
  </si>
  <si>
    <t xml:space="preserve">Allocated to each payroll company in proportion to the payroll company </t>
  </si>
  <si>
    <t xml:space="preserve">portion of the plan assets at fair value. </t>
  </si>
  <si>
    <t>Benefit payments are explicitly provided by payroll company by Duke Energy.</t>
  </si>
  <si>
    <t xml:space="preserve">Plan sponsor contributions for the qualified plan are allocated based on the sum of service cost, </t>
  </si>
  <si>
    <t>administrative expense load, and a 15-year amortization of unfunded PBO.</t>
  </si>
  <si>
    <t xml:space="preserve">The most recently reported information is used for this purpose. For other plans, amounts are </t>
  </si>
  <si>
    <t>explicitly provided by payroll company by Duke Energy.</t>
  </si>
  <si>
    <t xml:space="preserve">Calculated for each payroll company when an amendment is passed that </t>
  </si>
  <si>
    <t>changes the projected benefit obligation. The amount shown for each payroll</t>
  </si>
  <si>
    <t>company is the remaining amount to be recognized in the future as a</t>
  </si>
  <si>
    <t>component of benefit cost.</t>
  </si>
  <si>
    <t>For each payroll company, the accumulation of annual expense allocated to</t>
  </si>
  <si>
    <t>the payroll company in the past is offset by the accumulation of plan</t>
  </si>
  <si>
    <t>contributions allocated to the payroll company. Adjustments are also made</t>
  </si>
  <si>
    <t>for transfers of unrecognized amounts (see below).</t>
  </si>
  <si>
    <t>Calculated by summing the service cost of each plan participant assigned to the payroll company.</t>
  </si>
  <si>
    <t xml:space="preserve">Allocated to each payroll company in proportion to the payroll company's </t>
  </si>
  <si>
    <t>portion of the plan assets at fair value.</t>
  </si>
  <si>
    <t xml:space="preserve">Based on the projected benefit obligation for the payroll company and the </t>
  </si>
  <si>
    <t>expected benefit payments of participants assigned to the payroll company.</t>
  </si>
  <si>
    <t xml:space="preserve">Based on the market related value of assets, expected benefit payments, and </t>
  </si>
  <si>
    <t>expected contributions allocated to the payroll company.</t>
  </si>
  <si>
    <t xml:space="preserve">Amortization amount is calculated for each payroll company at the time a </t>
  </si>
  <si>
    <t>prior service cost base is established.</t>
  </si>
  <si>
    <t xml:space="preserve">The amortization of actuarial gains and losses is determined for the plan in </t>
  </si>
  <si>
    <t xml:space="preserve">aggregate. If an amount is being amortized, it is allocated to each payroll company on the basis of each </t>
  </si>
  <si>
    <t>payroll company's portion of the unrecognized gains and losses.</t>
  </si>
  <si>
    <t xml:space="preserve">If a participant transfers between payroll companies, the projected benefit </t>
  </si>
  <si>
    <t>obligation as of the beginning of the year is determined. Assets equal to the projected benefit obligation</t>
  </si>
  <si>
    <t xml:space="preserve">are then transferred from the prior payroll company*. The result of this method is that a payroll company </t>
  </si>
  <si>
    <t>does not incur an actuarial gain or loss due to transfers.</t>
  </si>
  <si>
    <t>Unrecognized items are transferred pro rata according to the portion of the prior payroll company's</t>
  </si>
  <si>
    <t>projected benefit obligation that is transferred.</t>
  </si>
  <si>
    <t>* For OPEB plans, a prorated amount of assets is transferred based on funded status of the payroll</t>
  </si>
  <si>
    <t>company prior to transfer.</t>
  </si>
  <si>
    <t>Section 1:</t>
  </si>
  <si>
    <t>Confidential</t>
  </si>
  <si>
    <t>Year End 2023 Footnote Disclosures</t>
  </si>
  <si>
    <t>Internal Use Only</t>
  </si>
  <si>
    <t>Duke Energy - All Legacy Qualified Plans</t>
  </si>
  <si>
    <t>Confidential - Internal Use Only</t>
  </si>
  <si>
    <t>Payroll Company</t>
  </si>
  <si>
    <t>Change in Benefit Obligation</t>
  </si>
  <si>
    <t>Benefit Obligation, Beginning of Year</t>
  </si>
  <si>
    <t>Business Combinations and Divestitures</t>
  </si>
  <si>
    <t>Plan-to-Plan Transfers</t>
  </si>
  <si>
    <t>Payroll Company Transfers</t>
  </si>
  <si>
    <t>Gross Benefits Paid</t>
  </si>
  <si>
    <t>Plan Participants' Contributions</t>
  </si>
  <si>
    <t>Actuarial Loss/(Gain)</t>
  </si>
  <si>
    <t>Plan Amendments</t>
  </si>
  <si>
    <t>Impact of Settlements and Curtailments</t>
  </si>
  <si>
    <t>Benefit Obligation, End of Year</t>
  </si>
  <si>
    <t>Accumulated Benefit Obligation, End of Year</t>
  </si>
  <si>
    <t>Weighted Average Assumptions</t>
  </si>
  <si>
    <t>Used in Determining Benefit Obligations</t>
  </si>
  <si>
    <t xml:space="preserve">       Discount Rate</t>
  </si>
  <si>
    <t xml:space="preserve">       Interest Crediting Rate</t>
  </si>
  <si>
    <t xml:space="preserve">       Rate of Compensation Increase</t>
  </si>
  <si>
    <t xml:space="preserve">       Measurement Date(s)</t>
  </si>
  <si>
    <t>Change in Plan Assets</t>
  </si>
  <si>
    <t>Market Value of Assets, Beginning of Year</t>
  </si>
  <si>
    <t>DGFI</t>
  </si>
  <si>
    <t>Actual Return on Assets (Net of Expenses)</t>
  </si>
  <si>
    <t>Employer Contributions</t>
  </si>
  <si>
    <t>Benefits Paid</t>
  </si>
  <si>
    <t>Market Value of Assets, End of Year</t>
  </si>
  <si>
    <t>Funded Status, End of Year</t>
  </si>
  <si>
    <t>Amounts Recognized in the Statement of Financial Position</t>
  </si>
  <si>
    <t>Noncurrent Assets</t>
  </si>
  <si>
    <t>Current Liabilities</t>
  </si>
  <si>
    <t>Noncurrent Liabilities</t>
  </si>
  <si>
    <t>Net Benefit Asset/(Liability) at End of Year</t>
  </si>
  <si>
    <t>Amounts Recognized in Accumulated Other Comprehensive Income</t>
  </si>
  <si>
    <t>Net Transition Obligation/(Asset)</t>
  </si>
  <si>
    <t>Prior Service Cost/(Credit)</t>
  </si>
  <si>
    <t>Net Actuarial Loss/(Gain)</t>
  </si>
  <si>
    <t>EXPECTED CASH FLOWS</t>
  </si>
  <si>
    <t>Expected Employer Benefit Payments (Net of Part D Subsidy)</t>
  </si>
  <si>
    <t>2029-2033</t>
  </si>
  <si>
    <t>Expected Company Contributions</t>
  </si>
  <si>
    <t>PLIB/DGFI</t>
  </si>
  <si>
    <t>Components of Net Periodic Benefit Cost</t>
  </si>
  <si>
    <t>ALLOC</t>
  </si>
  <si>
    <t>Expected Administrative Expenses</t>
  </si>
  <si>
    <t>Rounded</t>
  </si>
  <si>
    <t>Expected Return on Plan Assets</t>
  </si>
  <si>
    <t>Amortization of Net Transition Obligation/(Asset)</t>
  </si>
  <si>
    <t>Components</t>
  </si>
  <si>
    <t>Amortization of Prior Service Cost/(Credit)</t>
  </si>
  <si>
    <t>Plus Settlement Amortization</t>
  </si>
  <si>
    <t>Amortization of Net Actuarial Loss/(Gain)</t>
  </si>
  <si>
    <t>Curtailment and Special Termination Benefit Charge/(Credit)</t>
  </si>
  <si>
    <t>rounded -</t>
  </si>
  <si>
    <t>NSC only</t>
  </si>
  <si>
    <t>Net Periodic Benefit Cost</t>
  </si>
  <si>
    <t>2023 Settlement Amortization</t>
  </si>
  <si>
    <t>2019 Event</t>
  </si>
  <si>
    <t xml:space="preserve">Presentation of Benefit Cost Pursuant to ASC 715-20 </t>
  </si>
  <si>
    <t>2022 Event</t>
  </si>
  <si>
    <t>Employer service cost, including administrative expenses</t>
  </si>
  <si>
    <r>
      <t>Other components of net periodic benefit cost</t>
    </r>
    <r>
      <rPr>
        <vertAlign val="superscript"/>
        <sz val="13"/>
        <rFont val="Arial"/>
        <family val="2"/>
      </rPr>
      <t>1</t>
    </r>
  </si>
  <si>
    <t>Other adjustments to benefit cost</t>
  </si>
  <si>
    <t>Disclosed benefit cost</t>
  </si>
  <si>
    <t>Other Changes in Plan Assets and Benefit Obligation Recognized in Other Comprehensive Income</t>
  </si>
  <si>
    <t>Business Combinations/Divestitures - Net Actuarial Loss/(Gain)</t>
  </si>
  <si>
    <t>Business Combinations/Divestitures - Prior Service Cost/(Credit)</t>
  </si>
  <si>
    <t>Goodwill Adjustments</t>
  </si>
  <si>
    <t>Amortization of Net Actuarial (Loss)/Gain</t>
  </si>
  <si>
    <t>Amortization of Prior Service (Cost)/Credit</t>
  </si>
  <si>
    <t>Amortization of Net Transition (Obligation)/Asset</t>
  </si>
  <si>
    <t>Total Recognized in Other Comprehensive Income</t>
  </si>
  <si>
    <t>Total Recognized in Net Periodic Benefit Cost and Other Comprehensive Income</t>
  </si>
  <si>
    <t>Used in Determining Cost</t>
  </si>
  <si>
    <t xml:space="preserve">       Expected Return on Plan Assets</t>
  </si>
  <si>
    <t xml:space="preserve">       Rate of Future Compensation Increases</t>
  </si>
  <si>
    <t xml:space="preserve">O&amp;M percentage used for DEF OATT request (OPEB).  </t>
  </si>
  <si>
    <t>..\..\..\Regulatory Requests\OATT (DEF)\2019 DEF OATT request OPEB Expense.xlsx</t>
  </si>
  <si>
    <t>2023 Source:</t>
  </si>
  <si>
    <t>2018 Source:</t>
  </si>
  <si>
    <t>..\..\..\..\2019 Benefits Files\Regulatory Requests\OATT (DEF)\2018 PEF OATT request OPEB Expense.xlsx</t>
  </si>
  <si>
    <t>2023m12</t>
  </si>
  <si>
    <t>Settlment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</si>
</sst>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m/d/yyyy;@"/>
    <numFmt numFmtId="167" formatCode="#,##0_);[Red]\(#,##0\);&quot; &quot;"/>
    <numFmt numFmtId="168" formatCode="#,##0.000%_);[Red]\(#,##0.000%\);&quot; &quot;"/>
    <numFmt numFmtId="169" formatCode="#,##0.00;\(#,##0.00\)"/>
    <numFmt numFmtId="170" formatCode="#,##0_);[Black]\(#,##0\);\-"/>
    <numFmt numFmtId="171" formatCode="0_);\(0\)"/>
  </numFmts>
  <fonts count="6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8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2"/>
      <color rgb="FF000000"/>
      <name val="Times New Roman"/>
      <family val="1"/>
    </font>
    <font>
      <b/>
      <sz val="10"/>
      <name val="Calibri"/>
      <family val="2"/>
      <scheme val="minor"/>
    </font>
    <font>
      <sz val="10"/>
      <name val="Arial Narrow"/>
      <family val="2"/>
    </font>
    <font>
      <sz val="10"/>
      <color rgb="FFFF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i/>
      <sz val="10"/>
      <color rgb="FF0070C0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b/>
      <sz val="14"/>
      <name val="Arial"/>
      <family val="2"/>
    </font>
    <font>
      <b/>
      <sz val="13"/>
      <color rgb="FFFF0000"/>
      <name val="Arial"/>
      <family val="2"/>
    </font>
    <font>
      <sz val="8"/>
      <name val="Arial"/>
      <family val="2"/>
    </font>
    <font>
      <sz val="13"/>
      <name val="Arial"/>
      <family val="2"/>
    </font>
    <font>
      <sz val="13"/>
      <color rgb="FFFF000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  <font>
      <i/>
      <sz val="13"/>
      <name val="Arial"/>
      <family val="2"/>
    </font>
    <font>
      <b/>
      <i/>
      <u/>
      <sz val="13"/>
      <name val="Arial"/>
      <family val="2"/>
    </font>
    <font>
      <vertAlign val="superscript"/>
      <sz val="13"/>
      <name val="Arial"/>
      <family val="2"/>
    </font>
    <font>
      <i/>
      <u/>
      <sz val="13"/>
      <name val="Arial"/>
      <family val="2"/>
    </font>
    <font>
      <sz val="11"/>
      <name val="Arial"/>
      <family val="2"/>
    </font>
    <font>
      <sz val="10"/>
      <color rgb="FFFF0000"/>
      <name val="Times New Roman"/>
      <family val="1"/>
    </font>
    <font>
      <u/>
      <sz val="10"/>
      <color theme="10"/>
      <name val="Times New Roman"/>
      <family val="1"/>
    </font>
    <font>
      <sz val="4"/>
      <color rgb="FF00000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FF0000"/>
      <name val="Calibri"/>
      <family val="2"/>
    </font>
    <font>
      <sz val="10"/>
      <color rgb="FF000000"/>
      <name val="Arial"/>
      <family val="2"/>
    </font>
    <font>
      <sz val="18"/>
      <name val="Calibri"/>
      <family val="2"/>
      <scheme val="minor"/>
    </font>
    <font>
      <sz val="12"/>
      <name val="Callibri"/>
    </font>
    <font>
      <b/>
      <sz val="10"/>
      <name val="Callibri"/>
    </font>
    <font>
      <sz val="11"/>
      <color rgb="FFFFFFFF"/>
      <name val="Calibri"/>
      <family val="2"/>
      <scheme val="minor"/>
    </font>
    <font>
      <sz val="10"/>
      <name val="Callibri"/>
    </font>
    <font>
      <i/>
      <sz val="10"/>
      <name val="Callibri"/>
    </font>
    <font>
      <b/>
      <i/>
      <u/>
      <sz val="10"/>
      <color rgb="FF000000"/>
      <name val="Calibri"/>
      <family val="2"/>
      <scheme val="minor"/>
    </font>
    <font>
      <b/>
      <sz val="14"/>
      <color rgb="FFFF0000"/>
      <name val="Arial"/>
      <family val="2"/>
    </font>
    <font>
      <vertAlign val="superscript"/>
      <sz val="9"/>
      <name val="Arial"/>
      <family val="2"/>
    </font>
    <font>
      <sz val="10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EAFFEA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B0C4DE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hair">
        <color rgb="FF000000"/>
      </top>
      <bottom/>
      <diagonal/>
    </border>
  </borders>
  <cellStyleXfs count="3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0" fontId="13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23" fillId="0" borderId="0"/>
    <xf numFmtId="0" fontId="13" fillId="0" borderId="0"/>
    <xf numFmtId="0" fontId="26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38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3" fillId="0" borderId="0"/>
    <xf numFmtId="0" fontId="40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0" fontId="41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47" fillId="0" borderId="0"/>
    <xf numFmtId="0" fontId="1" fillId="0" borderId="0"/>
  </cellStyleXfs>
  <cellXfs count="310">
    <xf numFmtId="0" fontId="0" fillId="0" borderId="0" xfId="0"/>
    <xf numFmtId="0" fontId="7" fillId="0" borderId="0" xfId="0" applyFont="1"/>
    <xf numFmtId="0" fontId="8" fillId="0" borderId="0" xfId="0" applyFont="1"/>
    <xf numFmtId="0" fontId="10" fillId="0" borderId="0" xfId="3" applyFont="1"/>
    <xf numFmtId="0" fontId="11" fillId="0" borderId="1" xfId="0" applyFont="1" applyBorder="1"/>
    <xf numFmtId="0" fontId="12" fillId="0" borderId="1" xfId="0" applyFont="1" applyBorder="1"/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Continuous" wrapText="1"/>
    </xf>
    <xf numFmtId="0" fontId="7" fillId="0" borderId="0" xfId="0" applyFont="1" applyAlignment="1">
      <alignment horizontal="right"/>
    </xf>
    <xf numFmtId="0" fontId="10" fillId="0" borderId="0" xfId="3" applyFont="1" applyAlignment="1">
      <alignment horizontal="left"/>
    </xf>
    <xf numFmtId="0" fontId="7" fillId="0" borderId="0" xfId="0" applyFont="1" applyAlignment="1">
      <alignment horizontal="centerContinuous" wrapText="1"/>
    </xf>
    <xf numFmtId="0" fontId="14" fillId="0" borderId="0" xfId="4" applyFont="1" applyAlignment="1">
      <alignment horizontal="right"/>
    </xf>
    <xf numFmtId="0" fontId="15" fillId="0" borderId="0" xfId="4" applyFont="1"/>
    <xf numFmtId="14" fontId="15" fillId="0" borderId="0" xfId="4" applyNumberFormat="1" applyFont="1" applyAlignment="1">
      <alignment horizontal="left"/>
    </xf>
    <xf numFmtId="14" fontId="10" fillId="0" borderId="0" xfId="5" applyNumberFormat="1" applyFont="1"/>
    <xf numFmtId="0" fontId="16" fillId="0" borderId="0" xfId="0" applyFont="1"/>
    <xf numFmtId="0" fontId="17" fillId="0" borderId="0" xfId="4" applyFont="1"/>
    <xf numFmtId="0" fontId="15" fillId="0" borderId="0" xfId="4" quotePrefix="1" applyFont="1" applyAlignment="1">
      <alignment horizontal="center"/>
    </xf>
    <xf numFmtId="14" fontId="10" fillId="0" borderId="0" xfId="3" applyNumberFormat="1" applyFont="1"/>
    <xf numFmtId="6" fontId="15" fillId="0" borderId="0" xfId="3" quotePrefix="1" applyNumberFormat="1" applyFont="1" applyAlignment="1">
      <alignment horizontal="center" vertical="center"/>
    </xf>
    <xf numFmtId="0" fontId="10" fillId="0" borderId="0" xfId="3" quotePrefix="1" applyFont="1" applyAlignment="1">
      <alignment horizontal="center"/>
    </xf>
    <xf numFmtId="0" fontId="18" fillId="0" borderId="1" xfId="3" applyFont="1" applyBorder="1" applyAlignment="1">
      <alignment horizontal="fill" vertical="center"/>
    </xf>
    <xf numFmtId="0" fontId="15" fillId="0" borderId="1" xfId="3" applyFont="1" applyBorder="1" applyAlignment="1">
      <alignment horizontal="fill" vertical="center"/>
    </xf>
    <xf numFmtId="6" fontId="15" fillId="0" borderId="1" xfId="3" quotePrefix="1" applyNumberFormat="1" applyFont="1" applyBorder="1" applyAlignment="1">
      <alignment horizontal="center" vertical="center"/>
    </xf>
    <xf numFmtId="0" fontId="15" fillId="0" borderId="0" xfId="3" applyFont="1" applyAlignment="1">
      <alignment horizontal="fill" vertical="center"/>
    </xf>
    <xf numFmtId="0" fontId="10" fillId="0" borderId="0" xfId="3" applyFont="1" applyAlignment="1">
      <alignment vertical="center"/>
    </xf>
    <xf numFmtId="0" fontId="18" fillId="0" borderId="0" xfId="3" applyFont="1" applyAlignment="1">
      <alignment horizontal="fill" vertical="center"/>
    </xf>
    <xf numFmtId="0" fontId="15" fillId="0" borderId="2" xfId="6" quotePrefix="1" applyFont="1" applyBorder="1" applyAlignment="1">
      <alignment horizontal="center" vertical="center"/>
    </xf>
    <xf numFmtId="0" fontId="15" fillId="0" borderId="0" xfId="6" quotePrefix="1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1" xfId="3" quotePrefix="1" applyFont="1" applyBorder="1" applyAlignment="1">
      <alignment horizontal="center" vertical="center"/>
    </xf>
    <xf numFmtId="0" fontId="10" fillId="0" borderId="1" xfId="5" quotePrefix="1" applyFont="1" applyBorder="1" applyAlignment="1">
      <alignment horizontal="center"/>
    </xf>
    <xf numFmtId="49" fontId="15" fillId="0" borderId="1" xfId="6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64" fontId="15" fillId="0" borderId="0" xfId="1" applyNumberFormat="1" applyFont="1" applyFill="1" applyAlignment="1" applyProtection="1">
      <alignment vertical="center"/>
    </xf>
    <xf numFmtId="164" fontId="15" fillId="0" borderId="0" xfId="1" applyNumberFormat="1" applyFont="1" applyAlignment="1" applyProtection="1">
      <alignment vertical="center"/>
    </xf>
    <xf numFmtId="37" fontId="15" fillId="0" borderId="0" xfId="0" applyNumberFormat="1" applyFont="1" applyAlignment="1">
      <alignment vertical="center"/>
    </xf>
    <xf numFmtId="0" fontId="10" fillId="0" borderId="0" xfId="6" applyFont="1" applyAlignment="1">
      <alignment horizontal="left"/>
    </xf>
    <xf numFmtId="164" fontId="15" fillId="0" borderId="1" xfId="1" applyNumberFormat="1" applyFont="1" applyFill="1" applyBorder="1" applyAlignment="1" applyProtection="1">
      <alignment vertical="center"/>
    </xf>
    <xf numFmtId="164" fontId="15" fillId="0" borderId="1" xfId="1" applyNumberFormat="1" applyFont="1" applyBorder="1" applyAlignment="1" applyProtection="1">
      <alignment vertical="center"/>
    </xf>
    <xf numFmtId="37" fontId="15" fillId="0" borderId="1" xfId="0" applyNumberFormat="1" applyFont="1" applyBorder="1" applyAlignment="1">
      <alignment vertical="center"/>
    </xf>
    <xf numFmtId="37" fontId="10" fillId="0" borderId="0" xfId="0" applyNumberFormat="1" applyFont="1" applyAlignment="1">
      <alignment vertical="center"/>
    </xf>
    <xf numFmtId="37" fontId="14" fillId="0" borderId="0" xfId="0" applyNumberFormat="1" applyFont="1" applyAlignment="1">
      <alignment vertical="center"/>
    </xf>
    <xf numFmtId="10" fontId="15" fillId="0" borderId="0" xfId="2" applyNumberFormat="1" applyFont="1" applyFill="1" applyBorder="1" applyAlignment="1" applyProtection="1">
      <alignment horizontal="right" vertical="center"/>
    </xf>
    <xf numFmtId="10" fontId="15" fillId="0" borderId="0" xfId="2" applyNumberFormat="1" applyFont="1" applyAlignment="1" applyProtection="1">
      <alignment horizontal="right" vertical="center"/>
    </xf>
    <xf numFmtId="42" fontId="15" fillId="0" borderId="0" xfId="0" applyNumberFormat="1" applyFont="1" applyAlignment="1">
      <alignment horizontal="right" vertical="center"/>
    </xf>
    <xf numFmtId="37" fontId="15" fillId="0" borderId="0" xfId="0" applyNumberFormat="1" applyFont="1" applyAlignment="1">
      <alignment horizontal="right" vertical="center"/>
    </xf>
    <xf numFmtId="10" fontId="15" fillId="0" borderId="0" xfId="2" applyNumberFormat="1" applyFont="1" applyAlignment="1" applyProtection="1">
      <alignment vertical="center"/>
    </xf>
    <xf numFmtId="43" fontId="10" fillId="0" borderId="0" xfId="3" applyNumberFormat="1" applyFont="1" applyAlignment="1">
      <alignment vertical="center"/>
    </xf>
    <xf numFmtId="37" fontId="10" fillId="0" borderId="0" xfId="3" applyNumberFormat="1" applyFont="1" applyAlignment="1">
      <alignment vertical="center"/>
    </xf>
    <xf numFmtId="164" fontId="15" fillId="0" borderId="0" xfId="1" applyNumberFormat="1" applyFont="1" applyFill="1" applyAlignment="1" applyProtection="1">
      <alignment vertical="center" wrapText="1"/>
    </xf>
    <xf numFmtId="37" fontId="19" fillId="0" borderId="0" xfId="0" applyNumberFormat="1" applyFont="1" applyAlignment="1">
      <alignment vertical="center"/>
    </xf>
    <xf numFmtId="0" fontId="19" fillId="0" borderId="0" xfId="3" applyFont="1"/>
    <xf numFmtId="3" fontId="15" fillId="0" borderId="0" xfId="0" applyNumberFormat="1" applyFont="1" applyAlignment="1">
      <alignment vertical="center"/>
    </xf>
    <xf numFmtId="3" fontId="15" fillId="0" borderId="0" xfId="0" applyNumberFormat="1" applyFont="1" applyAlignment="1">
      <alignment horizontal="center" vertical="center"/>
    </xf>
    <xf numFmtId="10" fontId="15" fillId="0" borderId="0" xfId="2" applyNumberFormat="1" applyFont="1" applyFill="1" applyAlignment="1" applyProtection="1">
      <alignment vertical="center"/>
    </xf>
    <xf numFmtId="10" fontId="15" fillId="0" borderId="0" xfId="2" applyNumberFormat="1" applyFont="1" applyFill="1" applyAlignment="1" applyProtection="1">
      <alignment horizontal="right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37" fontId="15" fillId="0" borderId="3" xfId="0" applyNumberFormat="1" applyFont="1" applyBorder="1" applyAlignment="1">
      <alignment vertical="center"/>
    </xf>
    <xf numFmtId="3" fontId="15" fillId="0" borderId="3" xfId="0" applyNumberFormat="1" applyFont="1" applyBorder="1" applyAlignment="1">
      <alignment vertical="center"/>
    </xf>
    <xf numFmtId="14" fontId="10" fillId="0" borderId="0" xfId="3" applyNumberFormat="1" applyFont="1" applyAlignment="1">
      <alignment horizontal="right"/>
    </xf>
    <xf numFmtId="0" fontId="10" fillId="0" borderId="1" xfId="3" quotePrefix="1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5" applyFont="1"/>
    <xf numFmtId="164" fontId="15" fillId="0" borderId="0" xfId="1" applyNumberFormat="1" applyFont="1" applyAlignment="1">
      <alignment vertical="center"/>
    </xf>
    <xf numFmtId="0" fontId="10" fillId="0" borderId="3" xfId="3" applyFont="1" applyBorder="1"/>
    <xf numFmtId="164" fontId="15" fillId="0" borderId="3" xfId="1" applyNumberFormat="1" applyFont="1" applyBorder="1" applyAlignment="1" applyProtection="1">
      <alignment vertical="center"/>
    </xf>
    <xf numFmtId="0" fontId="15" fillId="0" borderId="2" xfId="8" quotePrefix="1" applyFont="1" applyBorder="1" applyAlignment="1">
      <alignment horizontal="center" vertical="center"/>
    </xf>
    <xf numFmtId="0" fontId="15" fillId="0" borderId="0" xfId="8" quotePrefix="1" applyFont="1" applyAlignment="1">
      <alignment horizontal="center" vertical="center"/>
    </xf>
    <xf numFmtId="49" fontId="15" fillId="0" borderId="1" xfId="8" quotePrefix="1" applyNumberFormat="1" applyFont="1" applyBorder="1" applyAlignment="1">
      <alignment horizontal="center" vertical="center"/>
    </xf>
    <xf numFmtId="37" fontId="15" fillId="0" borderId="2" xfId="0" applyNumberFormat="1" applyFont="1" applyBorder="1" applyAlignment="1">
      <alignment vertical="center" wrapText="1"/>
    </xf>
    <xf numFmtId="42" fontId="15" fillId="0" borderId="0" xfId="0" applyNumberFormat="1" applyFont="1" applyAlignment="1">
      <alignment vertical="center"/>
    </xf>
    <xf numFmtId="0" fontId="10" fillId="0" borderId="0" xfId="8" applyFont="1" applyAlignment="1">
      <alignment horizontal="left"/>
    </xf>
    <xf numFmtId="37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0" fontId="22" fillId="0" borderId="0" xfId="0" applyFont="1"/>
    <xf numFmtId="0" fontId="23" fillId="0" borderId="0" xfId="9"/>
    <xf numFmtId="0" fontId="24" fillId="0" borderId="0" xfId="10" applyFont="1" applyAlignment="1">
      <alignment wrapText="1"/>
    </xf>
    <xf numFmtId="0" fontId="25" fillId="0" borderId="0" xfId="10" applyFont="1"/>
    <xf numFmtId="0" fontId="27" fillId="0" borderId="0" xfId="11" applyFont="1"/>
    <xf numFmtId="0" fontId="28" fillId="0" borderId="0" xfId="10" applyFont="1"/>
    <xf numFmtId="0" fontId="27" fillId="0" borderId="0" xfId="10" applyFont="1"/>
    <xf numFmtId="0" fontId="29" fillId="0" borderId="0" xfId="10" quotePrefix="1" applyFont="1" applyAlignment="1">
      <alignment wrapText="1"/>
    </xf>
    <xf numFmtId="0" fontId="29" fillId="0" borderId="0" xfId="12" applyFont="1" applyAlignment="1">
      <alignment horizontal="left" wrapText="1"/>
    </xf>
    <xf numFmtId="37" fontId="29" fillId="0" borderId="0" xfId="12" applyNumberFormat="1" applyFont="1" applyAlignment="1">
      <alignment horizontal="right" wrapText="1"/>
    </xf>
    <xf numFmtId="0" fontId="29" fillId="0" borderId="0" xfId="12" applyFont="1" applyAlignment="1">
      <alignment horizontal="right" wrapText="1"/>
    </xf>
    <xf numFmtId="37" fontId="30" fillId="0" borderId="0" xfId="12" quotePrefix="1" applyNumberFormat="1" applyFont="1" applyAlignment="1">
      <alignment horizontal="right"/>
    </xf>
    <xf numFmtId="0" fontId="29" fillId="0" borderId="0" xfId="10" applyFont="1" applyAlignment="1">
      <alignment wrapText="1"/>
    </xf>
    <xf numFmtId="0" fontId="27" fillId="0" borderId="0" xfId="10" applyFont="1" applyAlignment="1">
      <alignment wrapText="1"/>
    </xf>
    <xf numFmtId="37" fontId="27" fillId="0" borderId="0" xfId="10" applyNumberFormat="1" applyFont="1"/>
    <xf numFmtId="165" fontId="31" fillId="0" borderId="0" xfId="10" applyNumberFormat="1" applyFont="1"/>
    <xf numFmtId="0" fontId="32" fillId="0" borderId="0" xfId="10" applyFont="1" applyAlignment="1">
      <alignment wrapText="1"/>
    </xf>
    <xf numFmtId="0" fontId="27" fillId="2" borderId="0" xfId="10" applyFont="1" applyFill="1" applyAlignment="1">
      <alignment wrapText="1"/>
    </xf>
    <xf numFmtId="10" fontId="27" fillId="2" borderId="0" xfId="13" applyNumberFormat="1" applyFont="1" applyFill="1" applyAlignment="1">
      <alignment horizontal="right"/>
    </xf>
    <xf numFmtId="10" fontId="27" fillId="0" borderId="0" xfId="13" applyNumberFormat="1" applyFont="1" applyFill="1" applyAlignment="1">
      <alignment horizontal="right"/>
    </xf>
    <xf numFmtId="14" fontId="27" fillId="0" borderId="0" xfId="13" applyNumberFormat="1" applyFont="1" applyFill="1" applyAlignment="1">
      <alignment horizontal="right"/>
    </xf>
    <xf numFmtId="166" fontId="27" fillId="0" borderId="0" xfId="14" applyNumberFormat="1" applyFont="1" applyFill="1" applyAlignment="1">
      <alignment horizontal="right"/>
    </xf>
    <xf numFmtId="37" fontId="27" fillId="2" borderId="0" xfId="10" applyNumberFormat="1" applyFont="1" applyFill="1"/>
    <xf numFmtId="0" fontId="27" fillId="3" borderId="0" xfId="10" applyFont="1" applyFill="1" applyAlignment="1">
      <alignment wrapText="1"/>
    </xf>
    <xf numFmtId="37" fontId="27" fillId="4" borderId="0" xfId="10" applyNumberFormat="1" applyFont="1" applyFill="1"/>
    <xf numFmtId="0" fontId="27" fillId="5" borderId="0" xfId="10" applyFont="1" applyFill="1" applyAlignment="1">
      <alignment wrapText="1"/>
    </xf>
    <xf numFmtId="37" fontId="27" fillId="5" borderId="0" xfId="10" applyNumberFormat="1" applyFont="1" applyFill="1"/>
    <xf numFmtId="0" fontId="27" fillId="0" borderId="0" xfId="15" applyFont="1" applyAlignment="1">
      <alignment horizontal="left" wrapText="1"/>
    </xf>
    <xf numFmtId="0" fontId="29" fillId="0" borderId="0" xfId="15" applyFont="1" applyAlignment="1">
      <alignment wrapText="1"/>
    </xf>
    <xf numFmtId="0" fontId="29" fillId="0" borderId="0" xfId="10" applyFont="1"/>
    <xf numFmtId="0" fontId="27" fillId="0" borderId="0" xfId="10" applyFont="1" applyAlignment="1">
      <alignment horizontal="left" wrapText="1"/>
    </xf>
    <xf numFmtId="0" fontId="26" fillId="0" borderId="0" xfId="11"/>
    <xf numFmtId="0" fontId="27" fillId="0" borderId="0" xfId="10" applyFont="1" applyAlignment="1">
      <alignment horizontal="center"/>
    </xf>
    <xf numFmtId="0" fontId="33" fillId="0" borderId="0" xfId="10" applyFont="1" applyAlignment="1">
      <alignment wrapText="1"/>
    </xf>
    <xf numFmtId="164" fontId="27" fillId="0" borderId="0" xfId="1" applyNumberFormat="1" applyFont="1" applyFill="1"/>
    <xf numFmtId="10" fontId="27" fillId="0" borderId="0" xfId="2" applyNumberFormat="1" applyFont="1" applyFill="1"/>
    <xf numFmtId="164" fontId="27" fillId="0" borderId="1" xfId="1" applyNumberFormat="1" applyFont="1" applyFill="1" applyBorder="1"/>
    <xf numFmtId="164" fontId="27" fillId="0" borderId="0" xfId="10" applyNumberFormat="1" applyFont="1"/>
    <xf numFmtId="37" fontId="27" fillId="5" borderId="0" xfId="11" applyNumberFormat="1" applyFont="1" applyFill="1"/>
    <xf numFmtId="164" fontId="27" fillId="2" borderId="0" xfId="1" applyNumberFormat="1" applyFont="1" applyFill="1"/>
    <xf numFmtId="37" fontId="27" fillId="6" borderId="0" xfId="10" applyNumberFormat="1" applyFont="1" applyFill="1"/>
    <xf numFmtId="43" fontId="27" fillId="0" borderId="0" xfId="14" applyFont="1" applyFill="1" applyAlignment="1">
      <alignment horizontal="right"/>
    </xf>
    <xf numFmtId="37" fontId="27" fillId="0" borderId="0" xfId="11" applyNumberFormat="1" applyFont="1"/>
    <xf numFmtId="164" fontId="27" fillId="0" borderId="1" xfId="10" applyNumberFormat="1" applyFont="1" applyBorder="1"/>
    <xf numFmtId="43" fontId="27" fillId="0" borderId="0" xfId="10" applyNumberFormat="1" applyFont="1"/>
    <xf numFmtId="164" fontId="27" fillId="7" borderId="0" xfId="1" applyNumberFormat="1" applyFont="1" applyFill="1"/>
    <xf numFmtId="0" fontId="0" fillId="7" borderId="0" xfId="0" applyFill="1"/>
    <xf numFmtId="37" fontId="27" fillId="0" borderId="0" xfId="10" applyNumberFormat="1" applyFont="1" applyAlignment="1">
      <alignment horizontal="right"/>
    </xf>
    <xf numFmtId="0" fontId="27" fillId="0" borderId="0" xfId="12" applyFont="1" applyAlignment="1">
      <alignment wrapText="1"/>
    </xf>
    <xf numFmtId="164" fontId="27" fillId="0" borderId="0" xfId="1" applyNumberFormat="1" applyFont="1"/>
    <xf numFmtId="0" fontId="27" fillId="0" borderId="0" xfId="11" applyFont="1" applyAlignment="1">
      <alignment horizontal="left"/>
    </xf>
    <xf numFmtId="164" fontId="27" fillId="0" borderId="1" xfId="1" applyNumberFormat="1" applyFont="1" applyBorder="1"/>
    <xf numFmtId="0" fontId="27" fillId="0" borderId="0" xfId="10" applyFont="1" applyAlignment="1">
      <alignment horizontal="right"/>
    </xf>
    <xf numFmtId="0" fontId="35" fillId="0" borderId="0" xfId="10" applyFont="1"/>
    <xf numFmtId="0" fontId="32" fillId="0" borderId="0" xfId="10" applyFont="1"/>
    <xf numFmtId="14" fontId="27" fillId="0" borderId="0" xfId="10" applyNumberFormat="1" applyFont="1" applyAlignment="1">
      <alignment horizontal="right"/>
    </xf>
    <xf numFmtId="165" fontId="27" fillId="0" borderId="0" xfId="10" applyNumberFormat="1" applyFont="1" applyAlignment="1">
      <alignment horizontal="right"/>
    </xf>
    <xf numFmtId="0" fontId="36" fillId="0" borderId="0" xfId="10" applyFont="1"/>
    <xf numFmtId="164" fontId="0" fillId="0" borderId="0" xfId="1" applyNumberFormat="1" applyFont="1"/>
    <xf numFmtId="0" fontId="37" fillId="0" borderId="0" xfId="0" applyFont="1"/>
    <xf numFmtId="0" fontId="12" fillId="2" borderId="0" xfId="0" applyFont="1" applyFill="1"/>
    <xf numFmtId="10" fontId="12" fillId="2" borderId="0" xfId="2" applyNumberFormat="1" applyFont="1" applyFill="1"/>
    <xf numFmtId="10" fontId="12" fillId="2" borderId="0" xfId="17" applyNumberFormat="1" applyFont="1" applyFill="1"/>
    <xf numFmtId="10" fontId="0" fillId="0" borderId="0" xfId="0" applyNumberFormat="1"/>
    <xf numFmtId="0" fontId="38" fillId="0" borderId="0" xfId="16"/>
    <xf numFmtId="0" fontId="10" fillId="0" borderId="0" xfId="8" applyFont="1"/>
    <xf numFmtId="14" fontId="10" fillId="0" borderId="0" xfId="8" applyNumberFormat="1" applyFont="1"/>
    <xf numFmtId="6" fontId="15" fillId="0" borderId="0" xfId="8" quotePrefix="1" applyNumberFormat="1" applyFont="1" applyAlignment="1">
      <alignment horizontal="center" vertical="center"/>
    </xf>
    <xf numFmtId="0" fontId="10" fillId="0" borderId="0" xfId="8" quotePrefix="1" applyFont="1" applyAlignment="1">
      <alignment horizontal="center"/>
    </xf>
    <xf numFmtId="14" fontId="10" fillId="0" borderId="0" xfId="8" applyNumberFormat="1" applyFont="1" applyAlignment="1">
      <alignment horizontal="right"/>
    </xf>
    <xf numFmtId="0" fontId="18" fillId="0" borderId="1" xfId="8" applyFont="1" applyBorder="1" applyAlignment="1">
      <alignment horizontal="fill" vertical="center"/>
    </xf>
    <xf numFmtId="0" fontId="15" fillId="0" borderId="1" xfId="8" applyFont="1" applyBorder="1" applyAlignment="1">
      <alignment horizontal="fill" vertical="center"/>
    </xf>
    <xf numFmtId="6" fontId="15" fillId="0" borderId="1" xfId="8" quotePrefix="1" applyNumberFormat="1" applyFont="1" applyBorder="1" applyAlignment="1">
      <alignment horizontal="center" vertical="center"/>
    </xf>
    <xf numFmtId="0" fontId="15" fillId="0" borderId="0" xfId="8" applyFont="1" applyAlignment="1">
      <alignment horizontal="fill" vertical="center"/>
    </xf>
    <xf numFmtId="0" fontId="10" fillId="0" borderId="0" xfId="8" applyFont="1" applyAlignment="1">
      <alignment vertical="center"/>
    </xf>
    <xf numFmtId="0" fontId="18" fillId="0" borderId="0" xfId="8" applyFont="1" applyAlignment="1">
      <alignment horizontal="fill" vertical="center"/>
    </xf>
    <xf numFmtId="0" fontId="15" fillId="0" borderId="0" xfId="8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5" fillId="0" borderId="1" xfId="8" applyFont="1" applyBorder="1" applyAlignment="1">
      <alignment horizontal="center" vertical="center"/>
    </xf>
    <xf numFmtId="0" fontId="15" fillId="0" borderId="1" xfId="8" quotePrefix="1" applyFont="1" applyBorder="1" applyAlignment="1">
      <alignment horizontal="center" vertical="center"/>
    </xf>
    <xf numFmtId="0" fontId="10" fillId="0" borderId="1" xfId="8" quotePrefix="1" applyFont="1" applyBorder="1" applyAlignment="1">
      <alignment horizontal="center"/>
    </xf>
    <xf numFmtId="3" fontId="39" fillId="0" borderId="0" xfId="0" applyNumberFormat="1" applyFont="1" applyAlignment="1">
      <alignment vertical="center" wrapText="1"/>
    </xf>
    <xf numFmtId="3" fontId="10" fillId="0" borderId="0" xfId="8" applyNumberFormat="1" applyFont="1" applyAlignment="1">
      <alignment vertical="center"/>
    </xf>
    <xf numFmtId="37" fontId="10" fillId="0" borderId="0" xfId="8" applyNumberFormat="1" applyFont="1" applyAlignment="1">
      <alignment vertical="center"/>
    </xf>
    <xf numFmtId="0" fontId="19" fillId="0" borderId="0" xfId="8" applyFont="1"/>
    <xf numFmtId="0" fontId="10" fillId="0" borderId="0" xfId="8" applyFont="1" applyAlignment="1">
      <alignment horizontal="center"/>
    </xf>
    <xf numFmtId="0" fontId="10" fillId="0" borderId="0" xfId="18" applyFont="1" applyAlignment="1">
      <alignment horizontal="center"/>
    </xf>
    <xf numFmtId="0" fontId="10" fillId="0" borderId="0" xfId="18" applyFont="1"/>
    <xf numFmtId="0" fontId="10" fillId="0" borderId="3" xfId="18" applyFont="1" applyBorder="1"/>
    <xf numFmtId="0" fontId="10" fillId="0" borderId="0" xfId="18" applyFont="1" applyAlignment="1">
      <alignment horizontal="left"/>
    </xf>
    <xf numFmtId="14" fontId="10" fillId="0" borderId="0" xfId="18" applyNumberFormat="1" applyFont="1"/>
    <xf numFmtId="6" fontId="15" fillId="0" borderId="0" xfId="18" quotePrefix="1" applyNumberFormat="1" applyFont="1" applyAlignment="1">
      <alignment horizontal="center" vertical="center"/>
    </xf>
    <xf numFmtId="0" fontId="10" fillId="0" borderId="0" xfId="18" quotePrefix="1" applyFont="1" applyAlignment="1">
      <alignment horizontal="center"/>
    </xf>
    <xf numFmtId="14" fontId="10" fillId="0" borderId="0" xfId="18" applyNumberFormat="1" applyFont="1" applyAlignment="1">
      <alignment horizontal="right"/>
    </xf>
    <xf numFmtId="0" fontId="18" fillId="0" borderId="1" xfId="18" applyFont="1" applyBorder="1" applyAlignment="1">
      <alignment horizontal="fill" vertical="center"/>
    </xf>
    <xf numFmtId="0" fontId="15" fillId="0" borderId="1" xfId="18" applyFont="1" applyBorder="1" applyAlignment="1">
      <alignment horizontal="fill" vertical="center"/>
    </xf>
    <xf numFmtId="6" fontId="15" fillId="0" borderId="1" xfId="18" quotePrefix="1" applyNumberFormat="1" applyFont="1" applyBorder="1" applyAlignment="1">
      <alignment horizontal="center" vertical="center"/>
    </xf>
    <xf numFmtId="0" fontId="15" fillId="0" borderId="0" xfId="18" applyFont="1" applyAlignment="1">
      <alignment horizontal="fill" vertical="center"/>
    </xf>
    <xf numFmtId="0" fontId="18" fillId="0" borderId="0" xfId="18" applyFont="1" applyAlignment="1">
      <alignment horizontal="fill" vertical="center"/>
    </xf>
    <xf numFmtId="0" fontId="15" fillId="0" borderId="0" xfId="18" applyFont="1" applyAlignment="1">
      <alignment horizontal="center" vertical="center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vertical="center"/>
    </xf>
    <xf numFmtId="0" fontId="15" fillId="0" borderId="1" xfId="18" applyFont="1" applyBorder="1" applyAlignment="1">
      <alignment horizontal="center" vertical="center"/>
    </xf>
    <xf numFmtId="0" fontId="15" fillId="0" borderId="1" xfId="18" quotePrefix="1" applyFont="1" applyBorder="1" applyAlignment="1">
      <alignment horizontal="center" vertical="center"/>
    </xf>
    <xf numFmtId="0" fontId="10" fillId="0" borderId="1" xfId="18" quotePrefix="1" applyFont="1" applyBorder="1" applyAlignment="1">
      <alignment horizontal="center"/>
    </xf>
    <xf numFmtId="37" fontId="15" fillId="8" borderId="0" xfId="0" applyNumberFormat="1" applyFont="1" applyFill="1" applyAlignment="1">
      <alignment vertical="center"/>
    </xf>
    <xf numFmtId="164" fontId="15" fillId="8" borderId="0" xfId="1" applyNumberFormat="1" applyFont="1" applyFill="1" applyAlignment="1" applyProtection="1">
      <alignment vertical="center"/>
    </xf>
    <xf numFmtId="10" fontId="15" fillId="8" borderId="0" xfId="2" applyNumberFormat="1" applyFont="1" applyFill="1" applyAlignment="1" applyProtection="1">
      <alignment horizontal="right" vertical="center"/>
    </xf>
    <xf numFmtId="10" fontId="15" fillId="8" borderId="0" xfId="2" applyNumberFormat="1" applyFont="1" applyFill="1" applyAlignment="1" applyProtection="1">
      <alignment vertical="center"/>
    </xf>
    <xf numFmtId="164" fontId="15" fillId="8" borderId="0" xfId="1" applyNumberFormat="1" applyFont="1" applyFill="1" applyAlignment="1" applyProtection="1">
      <alignment vertical="center" wrapText="1"/>
    </xf>
    <xf numFmtId="37" fontId="15" fillId="8" borderId="0" xfId="0" applyNumberFormat="1" applyFont="1" applyFill="1" applyAlignment="1">
      <alignment horizontal="right" vertical="center"/>
    </xf>
    <xf numFmtId="3" fontId="15" fillId="8" borderId="0" xfId="0" applyNumberFormat="1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horizontal="right" vertical="center"/>
    </xf>
    <xf numFmtId="164" fontId="15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/>
    </xf>
    <xf numFmtId="164" fontId="10" fillId="0" borderId="0" xfId="8" applyNumberFormat="1" applyFont="1"/>
    <xf numFmtId="0" fontId="0" fillId="9" borderId="0" xfId="0" applyFill="1"/>
    <xf numFmtId="164" fontId="46" fillId="0" borderId="0" xfId="1" applyNumberFormat="1" applyFont="1"/>
    <xf numFmtId="0" fontId="3" fillId="0" borderId="0" xfId="29"/>
    <xf numFmtId="0" fontId="46" fillId="0" borderId="0" xfId="0" applyFont="1"/>
    <xf numFmtId="0" fontId="3" fillId="0" borderId="0" xfId="29" applyAlignment="1">
      <alignment vertical="top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0" fontId="7" fillId="0" borderId="0" xfId="0" applyFont="1" applyAlignment="1">
      <alignment horizontal="center"/>
    </xf>
    <xf numFmtId="0" fontId="44" fillId="0" borderId="0" xfId="8" applyFont="1"/>
    <xf numFmtId="0" fontId="44" fillId="5" borderId="0" xfId="8" applyFont="1" applyFill="1"/>
    <xf numFmtId="0" fontId="12" fillId="5" borderId="1" xfId="0" applyFont="1" applyFill="1" applyBorder="1"/>
    <xf numFmtId="0" fontId="0" fillId="5" borderId="1" xfId="0" applyFill="1" applyBorder="1" applyAlignment="1">
      <alignment horizontal="left" vertical="top"/>
    </xf>
    <xf numFmtId="0" fontId="48" fillId="0" borderId="0" xfId="0" applyFont="1"/>
    <xf numFmtId="0" fontId="15" fillId="5" borderId="1" xfId="8" applyFont="1" applyFill="1" applyBorder="1" applyAlignment="1">
      <alignment horizontal="left" vertical="center"/>
    </xf>
    <xf numFmtId="0" fontId="15" fillId="0" borderId="0" xfId="8" applyFont="1" applyAlignment="1">
      <alignment vertical="center"/>
    </xf>
    <xf numFmtId="164" fontId="10" fillId="0" borderId="0" xfId="1" applyNumberFormat="1" applyFont="1" applyAlignment="1">
      <alignment vertical="center"/>
    </xf>
    <xf numFmtId="0" fontId="50" fillId="0" borderId="0" xfId="0" pivotButton="1" applyFont="1"/>
    <xf numFmtId="0" fontId="50" fillId="0" borderId="0" xfId="0" applyFont="1"/>
    <xf numFmtId="164" fontId="50" fillId="0" borderId="0" xfId="0" applyNumberFormat="1" applyFont="1"/>
    <xf numFmtId="0" fontId="50" fillId="2" borderId="0" xfId="0" applyFont="1" applyFill="1"/>
    <xf numFmtId="169" fontId="50" fillId="0" borderId="0" xfId="0" applyNumberFormat="1" applyFont="1"/>
    <xf numFmtId="164" fontId="50" fillId="0" borderId="0" xfId="0" pivotButton="1" applyNumberFormat="1" applyFont="1"/>
    <xf numFmtId="10" fontId="15" fillId="0" borderId="0" xfId="0" applyNumberFormat="1" applyFont="1" applyAlignment="1">
      <alignment horizontal="right" vertical="center"/>
    </xf>
    <xf numFmtId="49" fontId="44" fillId="0" borderId="0" xfId="0" applyNumberFormat="1" applyFont="1" applyAlignment="1">
      <alignment horizontal="right" wrapText="1"/>
    </xf>
    <xf numFmtId="167" fontId="44" fillId="0" borderId="0" xfId="0" applyNumberFormat="1" applyFont="1" applyAlignment="1">
      <alignment horizontal="right"/>
    </xf>
    <xf numFmtId="168" fontId="44" fillId="0" borderId="0" xfId="0" applyNumberFormat="1" applyFont="1" applyAlignment="1">
      <alignment horizontal="right"/>
    </xf>
    <xf numFmtId="164" fontId="15" fillId="5" borderId="0" xfId="1" applyNumberFormat="1" applyFont="1" applyFill="1" applyAlignment="1" applyProtection="1">
      <alignment vertical="center"/>
    </xf>
    <xf numFmtId="0" fontId="15" fillId="10" borderId="1" xfId="6" quotePrefix="1" applyFont="1" applyFill="1" applyBorder="1" applyAlignment="1">
      <alignment vertical="center"/>
    </xf>
    <xf numFmtId="0" fontId="10" fillId="13" borderId="0" xfId="8" applyFont="1" applyFill="1" applyAlignment="1">
      <alignment horizontal="center" vertical="center"/>
    </xf>
    <xf numFmtId="0" fontId="0" fillId="5" borderId="0" xfId="0" applyFill="1"/>
    <xf numFmtId="10" fontId="0" fillId="5" borderId="0" xfId="30" applyNumberFormat="1" applyFont="1" applyFill="1"/>
    <xf numFmtId="171" fontId="15" fillId="0" borderId="0" xfId="3" quotePrefix="1" applyNumberFormat="1" applyFont="1" applyAlignment="1">
      <alignment horizontal="center" vertical="center"/>
    </xf>
    <xf numFmtId="0" fontId="15" fillId="0" borderId="1" xfId="4" applyFont="1" applyBorder="1"/>
    <xf numFmtId="164" fontId="15" fillId="0" borderId="0" xfId="1" applyNumberFormat="1" applyFont="1" applyFill="1" applyAlignment="1" applyProtection="1">
      <alignment horizontal="right" vertical="center"/>
    </xf>
    <xf numFmtId="164" fontId="15" fillId="0" borderId="0" xfId="1" applyNumberFormat="1" applyFont="1" applyAlignment="1" applyProtection="1">
      <alignment horizontal="right" vertical="center"/>
    </xf>
    <xf numFmtId="164" fontId="15" fillId="0" borderId="0" xfId="1" applyNumberFormat="1" applyFont="1" applyFill="1" applyAlignment="1" applyProtection="1">
      <alignment horizontal="right" vertical="center" wrapText="1"/>
    </xf>
    <xf numFmtId="0" fontId="15" fillId="0" borderId="2" xfId="0" applyFont="1" applyBorder="1" applyAlignment="1">
      <alignment horizontal="left" vertical="center"/>
    </xf>
    <xf numFmtId="37" fontId="15" fillId="0" borderId="2" xfId="0" applyNumberFormat="1" applyFont="1" applyBorder="1" applyAlignment="1">
      <alignment vertical="center"/>
    </xf>
    <xf numFmtId="3" fontId="15" fillId="0" borderId="2" xfId="0" applyNumberFormat="1" applyFont="1" applyBorder="1" applyAlignment="1">
      <alignment vertical="center"/>
    </xf>
    <xf numFmtId="164" fontId="15" fillId="0" borderId="0" xfId="1" applyNumberFormat="1" applyFont="1" applyBorder="1" applyAlignment="1" applyProtection="1">
      <alignment vertical="center"/>
    </xf>
    <xf numFmtId="0" fontId="7" fillId="0" borderId="1" xfId="0" applyFont="1" applyBorder="1" applyAlignment="1">
      <alignment horizontal="left" vertical="top"/>
    </xf>
    <xf numFmtId="0" fontId="11" fillId="0" borderId="0" xfId="0" applyFont="1"/>
    <xf numFmtId="0" fontId="57" fillId="0" borderId="0" xfId="0" applyFont="1"/>
    <xf numFmtId="49" fontId="44" fillId="0" borderId="0" xfId="0" applyNumberFormat="1" applyFont="1" applyAlignment="1">
      <alignment horizontal="left" wrapText="1"/>
    </xf>
    <xf numFmtId="167" fontId="44" fillId="0" borderId="0" xfId="0" applyNumberFormat="1" applyFont="1" applyAlignment="1">
      <alignment horizontal="left"/>
    </xf>
    <xf numFmtId="167" fontId="45" fillId="0" borderId="3" xfId="0" applyNumberFormat="1" applyFont="1" applyBorder="1" applyAlignment="1">
      <alignment horizontal="left"/>
    </xf>
    <xf numFmtId="167" fontId="45" fillId="0" borderId="0" xfId="0" applyNumberFormat="1" applyFont="1" applyAlignment="1">
      <alignment horizontal="left"/>
    </xf>
    <xf numFmtId="167" fontId="44" fillId="0" borderId="3" xfId="0" applyNumberFormat="1" applyFont="1" applyBorder="1" applyAlignment="1">
      <alignment horizontal="left"/>
    </xf>
    <xf numFmtId="168" fontId="45" fillId="0" borderId="0" xfId="0" applyNumberFormat="1" applyFont="1" applyAlignment="1">
      <alignment horizontal="left"/>
    </xf>
    <xf numFmtId="168" fontId="44" fillId="0" borderId="0" xfId="0" applyNumberFormat="1" applyFont="1" applyAlignment="1">
      <alignment horizontal="left"/>
    </xf>
    <xf numFmtId="10" fontId="1" fillId="2" borderId="0" xfId="17" applyNumberFormat="1" applyFont="1" applyFill="1"/>
    <xf numFmtId="164" fontId="1" fillId="0" borderId="0" xfId="1" applyNumberFormat="1" applyFont="1"/>
    <xf numFmtId="0" fontId="15" fillId="0" borderId="1" xfId="6" quotePrefix="1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15" fillId="0" borderId="1" xfId="6" quotePrefix="1" applyFont="1" applyBorder="1" applyAlignment="1">
      <alignment horizontal="centerContinuous" vertical="center"/>
    </xf>
    <xf numFmtId="0" fontId="10" fillId="0" borderId="1" xfId="3" quotePrefix="1" applyFont="1" applyBorder="1" applyAlignment="1">
      <alignment horizontal="left"/>
    </xf>
    <xf numFmtId="37" fontId="10" fillId="0" borderId="0" xfId="6" applyNumberFormat="1" applyFont="1"/>
    <xf numFmtId="10" fontId="10" fillId="0" borderId="0" xfId="6" applyNumberFormat="1" applyFont="1"/>
    <xf numFmtId="0" fontId="20" fillId="0" borderId="0" xfId="3" applyFont="1"/>
    <xf numFmtId="0" fontId="20" fillId="0" borderId="0" xfId="3" applyFont="1" applyAlignment="1">
      <alignment vertical="center"/>
    </xf>
    <xf numFmtId="0" fontId="58" fillId="0" borderId="0" xfId="10" applyFont="1" applyAlignment="1">
      <alignment wrapText="1"/>
    </xf>
    <xf numFmtId="0" fontId="59" fillId="0" borderId="0" xfId="10" applyFont="1" applyAlignment="1">
      <alignment wrapText="1"/>
    </xf>
    <xf numFmtId="164" fontId="13" fillId="0" borderId="0" xfId="1" applyNumberFormat="1" applyFont="1"/>
    <xf numFmtId="164" fontId="13" fillId="0" borderId="1" xfId="1" applyNumberFormat="1" applyFont="1" applyBorder="1"/>
    <xf numFmtId="10" fontId="0" fillId="0" borderId="0" xfId="2" applyNumberFormat="1" applyFont="1"/>
    <xf numFmtId="164" fontId="27" fillId="0" borderId="0" xfId="11" applyNumberFormat="1" applyFont="1"/>
    <xf numFmtId="165" fontId="31" fillId="0" borderId="1" xfId="10" applyNumberFormat="1" applyFont="1" applyBorder="1"/>
    <xf numFmtId="0" fontId="23" fillId="0" borderId="0" xfId="11" applyFont="1"/>
    <xf numFmtId="0" fontId="27" fillId="0" borderId="1" xfId="11" applyFont="1" applyBorder="1"/>
    <xf numFmtId="10" fontId="27" fillId="0" borderId="0" xfId="13" applyNumberFormat="1" applyFont="1" applyFill="1" applyBorder="1" applyAlignment="1">
      <alignment horizontal="right"/>
    </xf>
    <xf numFmtId="0" fontId="5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4" xfId="0" applyBorder="1"/>
    <xf numFmtId="0" fontId="15" fillId="0" borderId="4" xfId="0" applyFont="1" applyBorder="1" applyAlignment="1">
      <alignment horizontal="center"/>
    </xf>
    <xf numFmtId="0" fontId="52" fillId="11" borderId="5" xfId="0" applyFont="1" applyFill="1" applyBorder="1"/>
    <xf numFmtId="0" fontId="52" fillId="11" borderId="5" xfId="0" quotePrefix="1" applyFont="1" applyFill="1" applyBorder="1"/>
    <xf numFmtId="0" fontId="53" fillId="11" borderId="5" xfId="0" applyFont="1" applyFill="1" applyBorder="1"/>
    <xf numFmtId="0" fontId="54" fillId="11" borderId="0" xfId="0" applyFont="1" applyFill="1"/>
    <xf numFmtId="0" fontId="55" fillId="11" borderId="0" xfId="0" applyFont="1" applyFill="1"/>
    <xf numFmtId="170" fontId="55" fillId="12" borderId="0" xfId="0" applyNumberFormat="1" applyFont="1" applyFill="1"/>
    <xf numFmtId="170" fontId="56" fillId="12" borderId="0" xfId="0" applyNumberFormat="1" applyFont="1" applyFill="1"/>
    <xf numFmtId="170" fontId="53" fillId="12" borderId="6" xfId="0" applyNumberFormat="1" applyFont="1" applyFill="1" applyBorder="1"/>
    <xf numFmtId="37" fontId="27" fillId="14" borderId="0" xfId="10" applyNumberFormat="1" applyFont="1" applyFill="1"/>
    <xf numFmtId="164" fontId="27" fillId="14" borderId="0" xfId="1" applyNumberFormat="1" applyFont="1" applyFill="1"/>
    <xf numFmtId="0" fontId="15" fillId="0" borderId="1" xfId="6" quotePrefix="1" applyFont="1" applyBorder="1" applyAlignment="1">
      <alignment vertical="center"/>
    </xf>
    <xf numFmtId="0" fontId="27" fillId="15" borderId="0" xfId="11" applyFont="1" applyFill="1"/>
    <xf numFmtId="37" fontId="27" fillId="15" borderId="0" xfId="11" applyNumberFormat="1" applyFont="1" applyFill="1"/>
    <xf numFmtId="37" fontId="15" fillId="0" borderId="0" xfId="0" applyNumberFormat="1" applyFont="1" applyAlignment="1">
      <alignment horizontal="center" vertical="center"/>
    </xf>
    <xf numFmtId="164" fontId="26" fillId="0" borderId="0" xfId="11" applyNumberFormat="1"/>
    <xf numFmtId="10" fontId="27" fillId="0" borderId="0" xfId="11" applyNumberFormat="1" applyFont="1"/>
    <xf numFmtId="10" fontId="27" fillId="0" borderId="0" xfId="2" applyNumberFormat="1" applyFont="1"/>
    <xf numFmtId="10" fontId="27" fillId="0" borderId="1" xfId="2" applyNumberFormat="1" applyFont="1" applyBorder="1"/>
    <xf numFmtId="164" fontId="7" fillId="0" borderId="0" xfId="1" applyNumberFormat="1" applyFont="1" applyFill="1" applyAlignment="1" applyProtection="1">
      <alignment vertical="center"/>
    </xf>
    <xf numFmtId="6" fontId="15" fillId="0" borderId="0" xfId="8" quotePrefix="1" applyNumberFormat="1" applyFont="1" applyAlignment="1">
      <alignment horizontal="left" vertical="center"/>
    </xf>
    <xf numFmtId="164" fontId="10" fillId="0" borderId="0" xfId="1" applyNumberFormat="1" applyFont="1" applyFill="1" applyAlignment="1" applyProtection="1">
      <alignment vertical="center"/>
    </xf>
    <xf numFmtId="0" fontId="60" fillId="0" borderId="0" xfId="0" applyFont="1" applyFill="1" applyBorder="1" applyAlignment="1"/>
    <xf numFmtId="0" fontId="15" fillId="4" borderId="0" xfId="0" applyFont="1" applyFill="1" applyAlignment="1">
      <alignment horizontal="left" vertical="center"/>
    </xf>
    <xf numFmtId="164" fontId="0" fillId="4" borderId="0" xfId="1" applyNumberFormat="1" applyFont="1" applyFill="1" applyBorder="1"/>
    <xf numFmtId="0" fontId="15" fillId="0" borderId="1" xfId="4" quotePrefix="1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5" fillId="0" borderId="1" xfId="6" quotePrefix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5" fillId="5" borderId="1" xfId="6" quotePrefix="1" applyFont="1" applyFill="1" applyBorder="1" applyAlignment="1">
      <alignment horizontal="center" vertical="center"/>
    </xf>
    <xf numFmtId="0" fontId="15" fillId="0" borderId="1" xfId="8" quotePrefix="1" applyFont="1" applyBorder="1" applyAlignment="1">
      <alignment horizontal="center" vertical="center"/>
    </xf>
    <xf numFmtId="0" fontId="10" fillId="0" borderId="0" xfId="8" applyFont="1" applyAlignment="1">
      <alignment horizontal="center"/>
    </xf>
    <xf numFmtId="37" fontId="15" fillId="0" borderId="2" xfId="0" applyNumberFormat="1" applyFont="1" applyBorder="1" applyAlignment="1">
      <alignment horizontal="center" vertical="center" wrapText="1"/>
    </xf>
  </cellXfs>
  <cellStyles count="37">
    <cellStyle name="Comma" xfId="1" builtinId="3"/>
    <cellStyle name="Comma 2" xfId="23" xr:uid="{7034AD46-F0FB-40D6-9BDA-2CD757671225}"/>
    <cellStyle name="Comma 2 2" xfId="14" xr:uid="{4F96D72F-1EA6-41A2-8E12-050A665BFD6D}"/>
    <cellStyle name="Comma 3" xfId="19" xr:uid="{B6B5DF3E-E188-428C-8486-26D6758BA9CA}"/>
    <cellStyle name="Comma 4" xfId="31" xr:uid="{BACD046A-6414-4F7F-BC1A-40909FA0898E}"/>
    <cellStyle name="Comma 6" xfId="27" xr:uid="{141472DA-9942-49B6-9C7B-EBA8C422432A}"/>
    <cellStyle name="Comma 6 2" xfId="33" xr:uid="{330C7C9C-4BDB-4A28-A4B3-98A2015AD25C}"/>
    <cellStyle name="Hyperlink" xfId="16" builtinId="8"/>
    <cellStyle name="Hyperlink 2" xfId="22" xr:uid="{CCA8B294-CB2B-4230-88E9-2699FF0C6FCE}"/>
    <cellStyle name="Normal" xfId="0" builtinId="0"/>
    <cellStyle name="Normal 2" xfId="3" xr:uid="{84BA5ABA-ADA3-4E49-8CF3-FB6299844FD7}"/>
    <cellStyle name="Normal 2 10 2" xfId="25" xr:uid="{D1033667-28FD-44F7-8BF0-CEEF3D3B2334}"/>
    <cellStyle name="Normal 2 10 2 2" xfId="28" xr:uid="{75EFD5FF-5871-4C42-93E0-6E7BAA6B67EC}"/>
    <cellStyle name="Normal 2 2" xfId="6" xr:uid="{C29C3DB5-DD55-4B29-935A-F0503760EE7B}"/>
    <cellStyle name="Normal 2 2 2" xfId="8" xr:uid="{F2A7C7CC-8E0A-40F9-889B-42FA45D41A04}"/>
    <cellStyle name="Normal 2 2 5" xfId="34" xr:uid="{19B9A4CC-C42E-4C7E-9ADF-49E59487D174}"/>
    <cellStyle name="Normal 2 3" xfId="5" xr:uid="{9763BAEA-7B66-41F8-B114-A6BC6F9A43E6}"/>
    <cellStyle name="Normal 2 3 2" xfId="18" xr:uid="{A40C6D78-0315-4D79-B64A-86F4415BCCB7}"/>
    <cellStyle name="Normal 2 4" xfId="7" xr:uid="{2BC3005E-68E6-4C9F-83A6-FDA829F11F0D}"/>
    <cellStyle name="Normal 2 5" xfId="21" xr:uid="{DB6790B4-57C3-4600-B938-C9A3087F7947}"/>
    <cellStyle name="Normal 2 6" xfId="35" xr:uid="{05F49C9F-C9DE-4B42-973B-FE2592F13349}"/>
    <cellStyle name="Normal 273 3 2" xfId="20" xr:uid="{2EF5D4EA-E851-412F-A0EF-161F2169D7CF}"/>
    <cellStyle name="Normal 273 3 2 2" xfId="29" xr:uid="{B644F897-056D-4CDC-894F-DC3B21A3AF17}"/>
    <cellStyle name="Normal 3" xfId="9" xr:uid="{60A0214C-FEAA-4F9E-A772-D8A5EA0BBA74}"/>
    <cellStyle name="Normal 3 2" xfId="24" xr:uid="{0CAC76D6-E7B7-4354-B408-B935E67D2011}"/>
    <cellStyle name="Normal 4" xfId="26" xr:uid="{398E435D-59AC-4A32-8F56-BC79B9E42B71}"/>
    <cellStyle name="Normal 4 2" xfId="32" xr:uid="{9A4D8550-4CBA-47EA-B063-9041FE68829C}"/>
    <cellStyle name="Normal 5" xfId="4" xr:uid="{DFA7B43D-4E48-40A2-9727-6B08731EFB8D}"/>
    <cellStyle name="Normal 6" xfId="36" xr:uid="{63E8304D-A596-4992-8980-52E77FAEA904}"/>
    <cellStyle name="Normal 7" xfId="11" xr:uid="{1E0EA54B-84B0-47C8-855C-CCBD6DF67C54}"/>
    <cellStyle name="Normal_CMP Disclosure 2002" xfId="15" xr:uid="{6994FACB-E795-4813-A9BF-826B0481CC74}"/>
    <cellStyle name="Normal_December 31, 2011 Disclosures" xfId="10" xr:uid="{E927B1C6-2576-4757-AF09-6A7D3F31B7F2}"/>
    <cellStyle name="Normal_December 31, 2011 Disclosures 2" xfId="12" xr:uid="{663DB7F0-4263-44E6-8EFB-5D2A2BA867A6}"/>
    <cellStyle name="Percent" xfId="2" builtinId="5"/>
    <cellStyle name="Percent 2" xfId="17" xr:uid="{D0FCA428-C5B0-480C-92D2-0D1D4D16B7E5}"/>
    <cellStyle name="Percent 2 2" xfId="13" xr:uid="{4BCDDB75-E023-4B7D-9F08-8AD82D7FFC43}"/>
    <cellStyle name="Percent 3" xfId="30" xr:uid="{C9A53D7B-30E4-4780-891C-816BF088B885}"/>
  </cellStyles>
  <dxfs count="60">
    <dxf>
      <fill>
        <patternFill patternType="solid">
          <bgColor rgb="FFFFFF00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name val="Arial"/>
        <scheme val="none"/>
      </font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ill>
        <patternFill patternType="solid">
          <bgColor rgb="FFFFFF00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name val="Arial"/>
        <scheme val="none"/>
      </font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E29E86D-CC34-444E-8865-ECD3C6C44509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C10F340-EE04-4062-A453-308601FAFD18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9A26C7-72AC-482F-9ED2-88DDA35173CC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2627BAE-408D-4DC9-805D-D12DA46BA9CD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3BAB579-056D-4E63-BD31-1B806532DBF5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4D1C38-0154-4B12-BA2C-1C30C170F726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B0005C3-E304-4E93-9FD6-2E947E1D7321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83E8D7-D35A-4692-B1FA-0C4E75D49039}"/>
            </a:ext>
          </a:extLst>
        </xdr:cNvPr>
        <xdr:cNvSpPr txBox="1"/>
      </xdr:nvSpPr>
      <xdr:spPr>
        <a:xfrm>
          <a:off x="122682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A8F002-35A5-4B4B-A654-BDB00B3C703E}"/>
            </a:ext>
          </a:extLst>
        </xdr:cNvPr>
        <xdr:cNvSpPr txBox="1"/>
      </xdr:nvSpPr>
      <xdr:spPr>
        <a:xfrm>
          <a:off x="122682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2CC0120-0251-4855-B280-D4D740A59F18}"/>
            </a:ext>
          </a:extLst>
        </xdr:cNvPr>
        <xdr:cNvSpPr txBox="1"/>
      </xdr:nvSpPr>
      <xdr:spPr>
        <a:xfrm>
          <a:off x="122682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4373048-A4BB-4C27-8F94-4658547C9986}"/>
            </a:ext>
          </a:extLst>
        </xdr:cNvPr>
        <xdr:cNvSpPr txBox="1"/>
      </xdr:nvSpPr>
      <xdr:spPr>
        <a:xfrm>
          <a:off x="122682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438576B-51D2-43A2-A854-4E5F6EBF62F9}"/>
            </a:ext>
          </a:extLst>
        </xdr:cNvPr>
        <xdr:cNvSpPr txBox="1"/>
      </xdr:nvSpPr>
      <xdr:spPr>
        <a:xfrm>
          <a:off x="122682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2871711-F195-43BD-AB7D-46622181FD32}"/>
            </a:ext>
          </a:extLst>
        </xdr:cNvPr>
        <xdr:cNvSpPr txBox="1"/>
      </xdr:nvSpPr>
      <xdr:spPr>
        <a:xfrm>
          <a:off x="122682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6FB93C8-0A87-4A70-B426-BEA98729D167}"/>
            </a:ext>
          </a:extLst>
        </xdr:cNvPr>
        <xdr:cNvSpPr txBox="1"/>
      </xdr:nvSpPr>
      <xdr:spPr>
        <a:xfrm>
          <a:off x="122682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BBF22C2-CF50-459E-B6F8-4FC4F992B2E3}"/>
            </a:ext>
          </a:extLst>
        </xdr:cNvPr>
        <xdr:cNvSpPr txBox="1"/>
      </xdr:nvSpPr>
      <xdr:spPr>
        <a:xfrm>
          <a:off x="122682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8</xdr:col>
      <xdr:colOff>219075</xdr:colOff>
      <xdr:row>12</xdr:row>
      <xdr:rowOff>85725</xdr:rowOff>
    </xdr:from>
    <xdr:to>
      <xdr:col>20</xdr:col>
      <xdr:colOff>206417</xdr:colOff>
      <xdr:row>43</xdr:row>
      <xdr:rowOff>132066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CEA018F-5F4D-49EB-AB35-FB316E963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9075" y="2143125"/>
          <a:ext cx="7813082" cy="5555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28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38C484-4BC9-4E2C-AAC1-39DCC4FFC4B4}"/>
            </a:ext>
          </a:extLst>
        </xdr:cNvPr>
        <xdr:cNvSpPr txBox="1"/>
      </xdr:nvSpPr>
      <xdr:spPr>
        <a:xfrm>
          <a:off x="12258675" y="462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F07AF6-74A3-4A75-80E4-A67DF6F72363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381AFB5-2686-49BE-AB11-23D1E861C1FD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850DF0-2955-4D09-8D14-4400544E3EF8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E0DCA42-CEA6-4718-AC89-9BF3790CF833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BE3A61A-0049-4B09-B91E-DD738892B4C1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38B8C5C-7A79-401B-8843-F79169206888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E551DA0-B738-442C-8F4D-A6CDEED43B5A}"/>
            </a:ext>
          </a:extLst>
        </xdr:cNvPr>
        <xdr:cNvSpPr txBox="1"/>
      </xdr:nvSpPr>
      <xdr:spPr>
        <a:xfrm>
          <a:off x="12258675" y="842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010231-C88F-4B8C-ABCA-86B7D2F6FF4D}"/>
            </a:ext>
          </a:extLst>
        </xdr:cNvPr>
        <xdr:cNvSpPr txBox="1"/>
      </xdr:nvSpPr>
      <xdr:spPr>
        <a:xfrm>
          <a:off x="122301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15368C-729F-4C48-99AB-D17F9D346A66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CEB0493-4584-4B18-A114-FCB8431586B2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56D1E23-7445-41D5-87F0-A99010189DDF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0740F-48AF-4B23-B5F0-6ACB949C3F05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25C47FE-3615-460B-9DFF-8638AA17DEC9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9DB7856-DF2D-414D-A395-505D4AB4EC62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BBC855E-4D19-46F1-897E-670E6761102B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434340</xdr:colOff>
      <xdr:row>4</xdr:row>
      <xdr:rowOff>28576</xdr:rowOff>
    </xdr:from>
    <xdr:ext cx="2705100" cy="99250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0B0F188-BBE5-4055-9A5B-FEEBEABBFCEB}"/>
            </a:ext>
          </a:extLst>
        </xdr:cNvPr>
        <xdr:cNvSpPr txBox="1"/>
      </xdr:nvSpPr>
      <xdr:spPr>
        <a:xfrm>
          <a:off x="11835765" y="685801"/>
          <a:ext cx="2705100" cy="99250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Need to add DEBS Allocated</a:t>
          </a:r>
          <a:r>
            <a:rPr lang="en-US" sz="1100" baseline="0"/>
            <a:t> Amounts to tie to FERC 926</a:t>
          </a:r>
          <a:endParaRPr lang="en-US" sz="1100"/>
        </a:p>
      </xdr:txBody>
    </xdr:sp>
    <xdr:clientData/>
  </xdr:oneCellAnchor>
  <xdr:oneCellAnchor>
    <xdr:from>
      <xdr:col>9</xdr:col>
      <xdr:colOff>0</xdr:colOff>
      <xdr:row>27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08CFA16-6A0A-4893-B919-C1DABCC5F1F8}"/>
            </a:ext>
          </a:extLst>
        </xdr:cNvPr>
        <xdr:cNvSpPr txBox="1"/>
      </xdr:nvSpPr>
      <xdr:spPr>
        <a:xfrm>
          <a:off x="1223010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AA04350-7F78-4317-80E5-39FBD25EB583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FA7D1FB-7169-4774-8549-89CCD8C96D2D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98EB893-E3DA-456E-AD77-3762AFF13419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5C4A8B4-630C-4226-8BA2-EB4FE74087BF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10B4F297-B4B2-4BE1-8961-C2D95950484E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A37BC01-30E9-4C1F-B9D8-FFE658686A04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0</xdr:colOff>
      <xdr:row>48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1AD31E1-5125-47EB-925B-B0C0644FC19C}"/>
            </a:ext>
          </a:extLst>
        </xdr:cNvPr>
        <xdr:cNvSpPr txBox="1"/>
      </xdr:nvSpPr>
      <xdr:spPr>
        <a:xfrm>
          <a:off x="12230100" y="833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709183</xdr:colOff>
      <xdr:row>52</xdr:row>
      <xdr:rowOff>103048</xdr:rowOff>
    </xdr:from>
    <xdr:to>
      <xdr:col>32</xdr:col>
      <xdr:colOff>3539</xdr:colOff>
      <xdr:row>75</xdr:row>
      <xdr:rowOff>151441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29C0E-FC3A-4651-9DC4-EB75278A1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84548" y="11522346"/>
          <a:ext cx="11745907" cy="4971426"/>
        </a:xfrm>
        <a:prstGeom prst="rect">
          <a:avLst/>
        </a:prstGeom>
      </xdr:spPr>
    </xdr:pic>
    <xdr:clientData/>
  </xdr:twoCellAnchor>
  <xdr:twoCellAnchor editAs="oneCell">
    <xdr:from>
      <xdr:col>16</xdr:col>
      <xdr:colOff>57428</xdr:colOff>
      <xdr:row>76</xdr:row>
      <xdr:rowOff>112834</xdr:rowOff>
    </xdr:from>
    <xdr:to>
      <xdr:col>37</xdr:col>
      <xdr:colOff>556239</xdr:colOff>
      <xdr:row>103</xdr:row>
      <xdr:rowOff>20781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5A1986-F1CC-478D-A37E-D3207FACB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71248" y="16669210"/>
          <a:ext cx="16010177" cy="5919978"/>
        </a:xfrm>
        <a:prstGeom prst="rect">
          <a:avLst/>
        </a:prstGeom>
      </xdr:spPr>
    </xdr:pic>
    <xdr:clientData/>
  </xdr:twoCellAnchor>
  <xdr:twoCellAnchor editAs="oneCell">
    <xdr:from>
      <xdr:col>3</xdr:col>
      <xdr:colOff>813897</xdr:colOff>
      <xdr:row>110</xdr:row>
      <xdr:rowOff>114574</xdr:rowOff>
    </xdr:from>
    <xdr:to>
      <xdr:col>9</xdr:col>
      <xdr:colOff>1428547</xdr:colOff>
      <xdr:row>130</xdr:row>
      <xdr:rowOff>189977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75D45E-6109-4945-9CD2-B255B1DB8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70667" y="24194630"/>
          <a:ext cx="9247553" cy="43563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19050</xdr:rowOff>
    </xdr:from>
    <xdr:to>
      <xdr:col>9</xdr:col>
      <xdr:colOff>161240</xdr:colOff>
      <xdr:row>52</xdr:row>
      <xdr:rowOff>122745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6C8CC4-4FDA-4360-BAF0-C8703B40D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90500"/>
          <a:ext cx="5483810" cy="88457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200025</xdr:colOff>
      <xdr:row>55</xdr:row>
      <xdr:rowOff>152400</xdr:rowOff>
    </xdr:from>
    <xdr:to>
      <xdr:col>39</xdr:col>
      <xdr:colOff>136102</xdr:colOff>
      <xdr:row>89</xdr:row>
      <xdr:rowOff>18377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C4B9CE-83F6-4841-9CF2-A7BE307C2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7530" y="9582150"/>
          <a:ext cx="9687772" cy="569527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23</xdr:col>
      <xdr:colOff>516381</xdr:colOff>
      <xdr:row>38</xdr:row>
      <xdr:rowOff>20388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C1C692-3199-4783-937A-E643A21A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885950"/>
          <a:ext cx="14232381" cy="4638108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053.283601041665" backgroundQuery="1" createdVersion="6" refreshedVersion="7" minRefreshableVersion="3" recordCount="0" supportSubquery="1" supportAdvancedDrill="1" xr:uid="{ADD49B00-3E39-450F-8F9F-8CA82125F1AE}">
  <cacheSource type="external" connectionId="2"/>
  <cacheFields count="15">
    <cacheField name="[Business Rule].[_Rule Year].[_Rule Year]" caption="_Rule Year" numFmtId="0" hierarchy="1" level="1">
      <sharedItems containsSemiMixedTypes="0" containsString="0"/>
    </cacheField>
    <cacheField name="[Business Rule].[ENT Jurisdiction].[ENT Jurisdiction]" caption="ENT Jurisdiction" numFmtId="0" hierarchy="48" level="1">
      <sharedItems count="1">
        <s v="[Business Rule].[ENT Jurisdiction].&amp;[Duke Energy Florida]" c="Duke Energy Florida"/>
      </sharedItems>
    </cacheField>
    <cacheField name="[CB - Resource Type].[Resource Type CB - Description].[Resource Type CB - Description]" caption="Resource Type CB - Description" numFmtId="0" hierarchy="475" level="1">
      <sharedItems count="4">
        <s v="[CB - Resource Type].[Resource Type CB - Description].&amp;[18350 - Allocated Fringes &amp; Non Union]" c="18350 - Allocated Fringes &amp; Non Union"/>
        <s v="[CB - Resource Type].[Resource Type CB - Description].&amp;[18351 - Allocated Fringes-Union]" c="18351 - Allocated Fringes-Union"/>
        <s v="[CB - Resource Type].[Resource Type CB - Description].&amp;[18250 - Allocated Payroll Tax]" u="1" c="18250 - Allocated Payroll Tax"/>
        <s v="[CB - Resource Type].[Resource Type CB - Description].&amp;[18251 - Allocated Payroll Tax-Union]" u="1" c="18251 - Allocated Payroll Tax-Union"/>
      </sharedItems>
    </cacheField>
    <cacheField name="[Time].[Time Hierarchy Y-Q-M].[Fiscal Year]" caption="Fiscal Year" numFmtId="0" hierarchy="575" level="1">
      <sharedItems count="2">
        <s v="[Time].[Time Hierarchy Y-Q-M].[Fiscal Year].&amp;[2023]" c="2023"/>
        <s v="[Time].[Time Hierarchy Y-Q-M].[Fiscal Year].&amp;[2024]" c="2024"/>
      </sharedItems>
    </cacheField>
    <cacheField name="[Time].[Time Hierarchy Y-Q-M].[Calendar Quarter]" caption="Calendar Quarter" numFmtId="0" hierarchy="575" level="2">
      <sharedItems containsSemiMixedTypes="0" containsString="0"/>
    </cacheField>
    <cacheField name="[Time].[Time Hierarchy Y-Q-M].[Accounting Period]" caption="Accounting Period" numFmtId="0" hierarchy="575" level="3">
      <sharedItems containsSemiMixedTypes="0" containsString="0"/>
    </cacheField>
    <cacheField name="[Time].[Time Hierarchy Y-Q-M].[Current Reporting Month]" caption="Current Reporting Month" numFmtId="0" hierarchy="575" level="4">
      <sharedItems containsSemiMixedTypes="0" containsString="0"/>
    </cacheField>
    <cacheField name="[Time].[Time Hierarchy Y-Q-M].[Calendar Quarter].[Fiscal Year]" caption="Fiscal Year" propertyName="Fiscal Year" numFmtId="0" hierarchy="575" level="2" memberPropertyField="1">
      <sharedItems containsSemiMixedTypes="0" containsString="0"/>
    </cacheField>
    <cacheField name="[Time].[Time Hierarchy Y-Q-M].[Accounting Period].[Calendar Quarter]" caption="Calendar Quarter" propertyName="Calendar Quarter" numFmtId="0" hierarchy="575" level="3" memberPropertyField="1">
      <sharedItems containsSemiMixedTypes="0" containsString="0"/>
    </cacheField>
    <cacheField name="[Time].[Time Hierarchy Y-Q-M].[Current Reporting Month].[Accounting Period]" caption="Accounting Period" propertyName="Accounting Period" numFmtId="0" hierarchy="575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75" level="4" memberPropertyField="1">
      <sharedItems containsSemiMixedTypes="0" containsString="0"/>
    </cacheField>
    <cacheField name="[CB - Responsibility Center HIER].[Responsibility Center Level 02 Name].[Responsibility Center Level 02 Name]" caption="Responsibility Center Level 02 Name" numFmtId="0" hierarchy="532" level="1">
      <sharedItems count="12">
        <s v="[CB - Responsibility Center HIER].[Responsibility Center Level 02 Name].&amp;[100_DUKE_POWER_CONSO]" c="100_DUKE_POWER_CONSO"/>
        <s v="[CB - Responsibility Center HIER].[Responsibility Center Level 02 Name].&amp;[110_SERVICE_COMPANY]" c="110_SERVICE_COMPANY"/>
        <s v="[CB - Responsibility Center HIER].[Responsibility Center Level 02 Name].&amp;[501_DECE]" c="501_DECE"/>
        <s v="[CB - Responsibility Center HIER].[Responsibility Center Level 02 Name].&amp;[503_DEO]" c="503_DEO"/>
        <s v="[CB - Responsibility Center HIER].[Responsibility Center Level 02 Name].&amp;[529_DEI]" c="529_DEI"/>
        <s v="[CB - Responsibility Center HIER].[Responsibility Center Level 02 Name].&amp;[801_DE_PROGRESS]" c="801_DE_PROGRESS"/>
        <s v="[CB - Responsibility Center HIER].[Responsibility Center Level 02 Name].&amp;[802_DE_FLORIDA]" c="802_DE_FLORIDA"/>
        <s v="[CB - Responsibility Center HIER].[Responsibility Center Level 02 Name].&amp;[PNY]" c="PNY"/>
        <s v="[CB - Responsibility Center HIER].[Responsibility Center Level 02 Name].&amp;[536_DEK]" u="1" c="536_DEK"/>
        <s v="[CB - Responsibility Center HIER].[Responsibility Center Level 02 Name].&amp;[]" u="1" c=""/>
        <s v="[CB - Responsibility Center HIER].[Responsibility Center Level 02 Name].&amp;[  (FY)]" u="1" c="  (FY)"/>
        <s v="[CB - Responsibility Center HIER].[Responsibility Center Level 02 Name].&amp;[IN00]" u="1" c="IN00"/>
      </sharedItems>
    </cacheField>
    <cacheField name="[Measures].[Annual Original Budget Amount]" caption="Annual Original Budget Amount" numFmtId="0" hierarchy="615" level="32767"/>
    <cacheField name="[CB - Account].[Account CB GL FERC Account].[Account CB GL FERC Account]" caption="Account CB GL FERC Account" numFmtId="0" hierarchy="138" level="1">
      <sharedItems count="19">
        <s v="[CB - Account].[Account CB GL FERC Account].&amp;[107]" c="107"/>
        <s v="[CB - Account].[Account CB GL FERC Account].&amp;[108]" c="108"/>
        <s v="[CB - Account].[Account CB GL FERC Account].&amp;[163]" c="163"/>
        <s v="[CB - Account].[Account CB GL FERC Account].&amp;[183]" c="183"/>
        <s v="[CB - Account].[Account CB GL FERC Account].&amp;[185]" c="185"/>
        <s v="[CB - Account].[Account CB GL FERC Account].&amp;[186]" c="186"/>
        <s v="[CB - Account].[Account CB GL FERC Account].&amp;[186.1]" c="186.1"/>
        <s v="[CB - Account].[Account CB GL FERC Account].&amp;[228.4]" c="228.4"/>
        <s v="[CB - Account].[Account CB GL FERC Account].&amp;[421]" c="421"/>
        <s v="[CB - Account].[Account CB GL FERC Account].&amp;[926]" c="926"/>
        <s v="[CB - Account].[Account CB GL FERC Account].&amp;[121]" u="1" c="121"/>
        <s v="[CB - Account].[Account CB GL FERC Account].&amp;[242]" u="1" c="242"/>
        <s v="[CB - Account].[Account CB GL FERC Account].&amp;[584]" u="1" c="584"/>
        <s v="[CB - Account].[Account CB GL FERC Account].&amp;[586]" u="1" c="586"/>
        <s v="[CB - Account].[Account CB GL FERC Account].&amp;[587]" u="1" c="587"/>
        <s v="[CB - Account].[Account CB GL FERC Account].&amp;[593]" u="1" c="593"/>
        <s v="[CB - Account].[Account CB GL FERC Account].&amp;[594]" u="1" c="594"/>
        <s v="[CB - Account].[Account CB GL FERC Account].&amp;[595]" u="1" c="595"/>
        <s v="[CB - Account].[Account CB GL FERC Account].&amp;[598]" u="1" c="598"/>
      </sharedItems>
    </cacheField>
    <cacheField name="[Business Rule].[ENT Accounting Class].[ENT Accounting Class]" caption="ENT Accounting Class" numFmtId="0" hierarchy="43" level="1">
      <sharedItems count="7">
        <s v="[Business Rule].[ENT Accounting Class].&amp;[ARO]" c="ARO"/>
        <s v="[Business Rule].[ENT Accounting Class].&amp;[Capital]" c="Capital"/>
        <s v="[Business Rule].[ENT Accounting Class].&amp;[Cost Pool]" c="Cost Pool"/>
        <s v="[Business Rule].[ENT Accounting Class].&amp;[Environmental Reserves]" c="Environmental Reserves"/>
        <s v="[Business Rule].[ENT Accounting Class].&amp;[O&amp;M]" c="O&amp;M"/>
        <s v="[Business Rule].[ENT Accounting Class].&amp;[Other]" c="Other"/>
        <s v="[Business Rule].[ENT Accounting Class].&amp;[Revenue &amp; Fuel]" c="Revenue &amp; Fuel"/>
      </sharedItems>
    </cacheField>
  </cacheFields>
  <cacheHierarchies count="643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2" unbalanced="0">
      <fieldsUsage count="2">
        <fieldUsage x="-1"/>
        <fieldUsage x="0"/>
      </fieldsUsage>
    </cacheHierarchy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2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2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ASP Reporting Category]" caption="EASP Reporting Category" attribute="1" defaultMemberUniqueName="[Business Rule].[EASP Reporting Category].[All]" allUniqueName="[Business Rule].[EASP Reporting Category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2" unbalanced="0">
      <fieldsUsage count="2">
        <fieldUsage x="-1"/>
        <fieldUsage x="14"/>
      </fieldsUsage>
    </cacheHierarchy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2" unbalanced="0">
      <fieldsUsage count="2">
        <fieldUsage x="-1"/>
        <fieldUsage x="1"/>
      </fieldsUsage>
    </cacheHierarchy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 Rule]" caption="FHO Station Rule" attribute="1" defaultMemberUniqueName="[Business Rule].[FHO Station Rule].[All]" allUniqueName="[Business Rule].[FHO Station Rule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/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/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2" unbalanced="0">
      <fieldsUsage count="2">
        <fieldUsage x="-1"/>
        <fieldUsage x="13"/>
      </fieldsUsage>
    </cacheHierarchy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/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2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0" unbalanced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0" unbalanced="0"/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0" unbalanced="0"/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2" unbalanced="0">
      <fieldsUsage count="2">
        <fieldUsage x="-1"/>
        <fieldUsage x="2"/>
      </fieldsUsage>
    </cacheHierarchy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2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2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2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2" unbalanced="0">
      <fieldsUsage count="2">
        <fieldUsage x="-1"/>
        <fieldUsage x="11"/>
      </fieldsUsage>
    </cacheHierarchy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2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2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="0"/>
    <cacheHierarchy uniqueName="[GL Scenario].[Is Future]" caption="Is Future" attribute="1" defaultMemberUniqueName="[GL Scenario].[Is Future].[All]" allUniqueName="[GL Scenario].[Is Future].[All]" dimensionUniqueName="[GL Scenario]" displayFolder="" count="0" unbalanced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3"/>
        <fieldUsage x="4"/>
        <fieldUsage x="5"/>
        <fieldUsage x="6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TD Actual Amount]" caption="MTD Actual Amount" measure="1" displayFolder="" measureGroup="Ledger AvB" count="0"/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/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/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 oneField="1">
      <fieldsUsage count="1">
        <fieldUsage x="12"/>
      </fieldsUsage>
    </cacheHierarchy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Prior Year Annual Actual Amount]" caption="Prior Year Annual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053.285758217593" backgroundQuery="1" createdVersion="6" refreshedVersion="7" minRefreshableVersion="3" recordCount="0" supportSubquery="1" supportAdvancedDrill="1" xr:uid="{7BCAAF42-12C3-42E9-8BD2-D50C60BEB1FE}">
  <cacheSource type="external" connectionId="2"/>
  <cacheFields count="15">
    <cacheField name="[Business Rule].[_Rule Year].[_Rule Year]" caption="_Rule Year" numFmtId="0" hierarchy="1" level="1">
      <sharedItems containsSemiMixedTypes="0" containsString="0"/>
    </cacheField>
    <cacheField name="[Business Rule].[ENT Jurisdiction].[ENT Jurisdiction]" caption="ENT Jurisdiction" numFmtId="0" hierarchy="48" level="1">
      <sharedItems count="1">
        <s v="[Business Rule].[ENT Jurisdiction].&amp;[Duke Energy Florida]" c="Duke Energy Florida"/>
      </sharedItems>
    </cacheField>
    <cacheField name="[CB - Resource Type].[Resource Type CB - Description].[Resource Type CB - Description]" caption="Resource Type CB - Description" numFmtId="0" hierarchy="475" level="1">
      <sharedItems count="4">
        <s v="[CB - Resource Type].[Resource Type CB - Description].&amp;[18350 - Allocated Fringes &amp; Non Union]" c="18350 - Allocated Fringes &amp; Non Union"/>
        <s v="[CB - Resource Type].[Resource Type CB - Description].&amp;[18351 - Allocated Fringes-Union]" c="18351 - Allocated Fringes-Union"/>
        <s v="[CB - Resource Type].[Resource Type CB - Description].&amp;[18250 - Allocated Payroll Tax]" u="1" c="18250 - Allocated Payroll Tax"/>
        <s v="[CB - Resource Type].[Resource Type CB - Description].&amp;[18251 - Allocated Payroll Tax-Union]" u="1" c="18251 - Allocated Payroll Tax-Union"/>
      </sharedItems>
    </cacheField>
    <cacheField name="[Time].[Time Hierarchy Y-Q-M].[Fiscal Year]" caption="Fiscal Year" numFmtId="0" hierarchy="575" level="1">
      <sharedItems count="2">
        <s v="[Time].[Time Hierarchy Y-Q-M].[Fiscal Year].&amp;[2021]" c="2021"/>
        <s v="[Time].[Time Hierarchy Y-Q-M].[Fiscal Year].&amp;[2022]" c="2022"/>
      </sharedItems>
    </cacheField>
    <cacheField name="[Time].[Time Hierarchy Y-Q-M].[Calendar Quarter]" caption="Calendar Quarter" numFmtId="0" hierarchy="575" level="2">
      <sharedItems containsSemiMixedTypes="0" containsString="0"/>
    </cacheField>
    <cacheField name="[Time].[Time Hierarchy Y-Q-M].[Accounting Period]" caption="Accounting Period" numFmtId="0" hierarchy="575" level="3">
      <sharedItems containsSemiMixedTypes="0" containsString="0"/>
    </cacheField>
    <cacheField name="[Time].[Time Hierarchy Y-Q-M].[Current Reporting Month]" caption="Current Reporting Month" numFmtId="0" hierarchy="575" level="4">
      <sharedItems containsSemiMixedTypes="0" containsString="0"/>
    </cacheField>
    <cacheField name="[Time].[Time Hierarchy Y-Q-M].[Calendar Quarter].[Fiscal Year]" caption="Fiscal Year" propertyName="Fiscal Year" numFmtId="0" hierarchy="575" level="2" memberPropertyField="1">
      <sharedItems containsSemiMixedTypes="0" containsString="0"/>
    </cacheField>
    <cacheField name="[Time].[Time Hierarchy Y-Q-M].[Accounting Period].[Calendar Quarter]" caption="Calendar Quarter" propertyName="Calendar Quarter" numFmtId="0" hierarchy="575" level="3" memberPropertyField="1">
      <sharedItems containsSemiMixedTypes="0" containsString="0"/>
    </cacheField>
    <cacheField name="[Time].[Time Hierarchy Y-Q-M].[Current Reporting Month].[Accounting Period]" caption="Accounting Period" propertyName="Accounting Period" numFmtId="0" hierarchy="575" level="4" memberPropertyField="1">
      <sharedItems containsSemiMixedTypes="0" containsString="0"/>
    </cacheField>
    <cacheField name="[Time].[Time Hierarchy Y-Q-M].[Current Reporting Month].[Accounting Period Number]" caption="Accounting Period Number" propertyName="Accounting Period Number" numFmtId="0" hierarchy="575" level="4" memberPropertyField="1">
      <sharedItems containsSemiMixedTypes="0" containsString="0"/>
    </cacheField>
    <cacheField name="[CB - Responsibility Center HIER].[Responsibility Center Level 02 Name].[Responsibility Center Level 02 Name]" caption="Responsibility Center Level 02 Name" numFmtId="0" hierarchy="532" level="1">
      <sharedItems count="12">
        <s v="[CB - Responsibility Center HIER].[Responsibility Center Level 02 Name].&amp;[100_DUKE_POWER_CONSO]" c="100_DUKE_POWER_CONSO"/>
        <s v="[CB - Responsibility Center HIER].[Responsibility Center Level 02 Name].&amp;[110_SERVICE_COMPANY]" c="110_SERVICE_COMPANY"/>
        <s v="[CB - Responsibility Center HIER].[Responsibility Center Level 02 Name].&amp;[501_DECE]" c="501_DECE"/>
        <s v="[CB - Responsibility Center HIER].[Responsibility Center Level 02 Name].&amp;[503_DEO]" c="503_DEO"/>
        <s v="[CB - Responsibility Center HIER].[Responsibility Center Level 02 Name].&amp;[529_DEI]" c="529_DEI"/>
        <s v="[CB - Responsibility Center HIER].[Responsibility Center Level 02 Name].&amp;[801_DE_PROGRESS]" c="801_DE_PROGRESS"/>
        <s v="[CB - Responsibility Center HIER].[Responsibility Center Level 02 Name].&amp;[802_DE_FLORIDA]" c="802_DE_FLORIDA"/>
        <s v="[CB - Responsibility Center HIER].[Responsibility Center Level 02 Name].&amp;[PNY]" c="PNY"/>
        <s v="[CB - Responsibility Center HIER].[Responsibility Center Level 02 Name].&amp;[536_DEK]" u="1" c="536_DEK"/>
        <s v="[CB - Responsibility Center HIER].[Responsibility Center Level 02 Name].&amp;[]" u="1" c=""/>
        <s v="[CB - Responsibility Center HIER].[Responsibility Center Level 02 Name].&amp;[  (FY)]" u="1" c="  (FY)"/>
        <s v="[CB - Responsibility Center HIER].[Responsibility Center Level 02 Name].&amp;[IN00]" u="1" c="IN00"/>
      </sharedItems>
    </cacheField>
    <cacheField name="[CB - Account].[Account CB GL FERC Account].[Account CB GL FERC Account]" caption="Account CB GL FERC Account" numFmtId="0" hierarchy="138" level="1">
      <sharedItems count="56">
        <s v="[CB - Account].[Account CB GL FERC Account].&amp;[105]" c="105"/>
        <s v="[CB - Account].[Account CB GL FERC Account].&amp;[107]" c="107"/>
        <s v="[CB - Account].[Account CB GL FERC Account].&amp;[108]" c="108"/>
        <s v="[CB - Account].[Account CB GL FERC Account].&amp;[143]" c="143"/>
        <s v="[CB - Account].[Account CB GL FERC Account].&amp;[163]" c="163"/>
        <s v="[CB - Account].[Account CB GL FERC Account].&amp;[183]" c="183"/>
        <s v="[CB - Account].[Account CB GL FERC Account].&amp;[185]" c="185"/>
        <s v="[CB - Account].[Account CB GL FERC Account].&amp;[186]" c="186"/>
        <s v="[CB - Account].[Account CB GL FERC Account].&amp;[186.1]" c="186.1"/>
        <s v="[CB - Account].[Account CB GL FERC Account].&amp;[228.4]" c="228.4"/>
        <s v="[CB - Account].[Account CB GL FERC Account].&amp;[232]" c="232"/>
        <s v="[CB - Account].[Account CB GL FERC Account].&amp;[242]" c="242"/>
        <s v="[CB - Account].[Account CB GL FERC Account].&amp;[242.4]" c="242.4"/>
        <s v="[CB - Account].[Account CB GL FERC Account].&amp;[253]" c="253"/>
        <s v="[CB - Account].[Account CB GL FERC Account].&amp;[402]" c="402"/>
        <s v="[CB - Account].[Account CB GL FERC Account].&amp;[408.1]" c="408.1"/>
        <s v="[CB - Account].[Account CB GL FERC Account].&amp;[500]" c="500"/>
        <s v="[CB - Account].[Account CB GL FERC Account].&amp;[510]" c="510"/>
        <s v="[CB - Account].[Account CB GL FERC Account].&amp;[511]" c="511"/>
        <s v="[CB - Account].[Account CB GL FERC Account].&amp;[512]" c="512"/>
        <s v="[CB - Account].[Account CB GL FERC Account].&amp;[513]" c="513"/>
        <s v="[CB - Account].[Account CB GL FERC Account].&amp;[551]" c="551"/>
        <s v="[CB - Account].[Account CB GL FERC Account].&amp;[554]" c="554"/>
        <s v="[CB - Account].[Account CB GL FERC Account].&amp;[557]" c="557"/>
        <s v="[CB - Account].[Account CB GL FERC Account].&amp;[561]" c="561"/>
        <s v="[CB - Account].[Account CB GL FERC Account].&amp;[566]" c="566"/>
        <s v="[CB - Account].[Account CB GL FERC Account].&amp;[569]" c="569"/>
        <s v="[CB - Account].[Account CB GL FERC Account].&amp;[570]" c="570"/>
        <s v="[CB - Account].[Account CB GL FERC Account].&amp;[571]" c="571"/>
        <s v="[CB - Account].[Account CB GL FERC Account].&amp;[580]" c="580"/>
        <s v="[CB - Account].[Account CB GL FERC Account].&amp;[588]" c="588"/>
        <s v="[CB - Account].[Account CB GL FERC Account].&amp;[592]" c="592"/>
        <s v="[CB - Account].[Account CB GL FERC Account].&amp;[593]" c="593"/>
        <s v="[CB - Account].[Account CB GL FERC Account].&amp;[594]" c="594"/>
        <s v="[CB - Account].[Account CB GL FERC Account].&amp;[903]" c="903"/>
        <s v="[CB - Account].[Account CB GL FERC Account].&amp;[905]" c="905"/>
        <s v="[CB - Account].[Account CB GL FERC Account].&amp;[908]" c="908"/>
        <s v="[CB - Account].[Account CB GL FERC Account].&amp;[910]" c="910"/>
        <s v="[CB - Account].[Account CB GL FERC Account].&amp;[920]" c="920"/>
        <s v="[CB - Account].[Account CB GL FERC Account].&amp;[926]" c="926"/>
        <s v="[CB - Account].[Account CB GL FERC Account].&amp;[184]" u="1" c="184"/>
        <s v="[CB - Account].[Account CB GL FERC Account].&amp;[186.9]" u="1" c="186.9"/>
        <s v="[CB - Account].[Account CB GL FERC Account].&amp;[562]" u="1" c="562"/>
        <s v="[CB - Account].[Account CB GL FERC Account].&amp;[563]" u="1" c="563"/>
        <s v="[CB - Account].[Account CB GL FERC Account].&amp;[582]" u="1" c="582"/>
        <s v="[CB - Account].[Account CB GL FERC Account].&amp;[596]" u="1" c="596"/>
        <s v="[CB - Account].[Account CB GL FERC Account].&amp;[598]" u="1" c="598"/>
        <s v="[CB - Account].[Account CB GL FERC Account].&amp;[775]" u="1" c="775"/>
        <s v="[CB - Account].[Account CB GL FERC Account].&amp;[912]" u="1" c="912"/>
        <s v="[CB - Account].[Account CB GL FERC Account].&amp;[142]" u="1" c="142"/>
        <s v="[CB - Account].[Account CB GL FERC Account].&amp;[182.3]" u="1" c="182.3"/>
        <s v="[CB - Account].[Account CB GL FERC Account].&amp;[186.4]" u="1" c="186.4"/>
        <s v="[CB - Account].[Account CB GL FERC Account].&amp;[253.8]" u="1" c="253.8"/>
        <s v="[CB - Account].[Account CB GL FERC Account].&amp;[549]" u="1" c="549"/>
        <s v="[CB - Account].[Account CB GL FERC Account].&amp;[913]" u="1" c="913"/>
        <s v="[CB - Account].[Account CB GL FERC Account].&amp;[930.2]" u="1" c="930.2"/>
      </sharedItems>
    </cacheField>
    <cacheField name="[Measures].[YTD Actual Amount]" caption="YTD Actual Amount" numFmtId="0" hierarchy="596" level="32767"/>
    <cacheField name="[Business Rule].[ENT Accounting Class].[ENT Accounting Class]" caption="ENT Accounting Class" numFmtId="0" hierarchy="43" level="1">
      <sharedItems count="7">
        <s v="[Business Rule].[ENT Accounting Class].&amp;[ARO]" c="ARO"/>
        <s v="[Business Rule].[ENT Accounting Class].&amp;[Capital]" c="Capital"/>
        <s v="[Business Rule].[ENT Accounting Class].&amp;[Cost Pool]" c="Cost Pool"/>
        <s v="[Business Rule].[ENT Accounting Class].&amp;[Environmental Reserves]" c="Environmental Reserves"/>
        <s v="[Business Rule].[ENT Accounting Class].&amp;[O&amp;M]" c="O&amp;M"/>
        <s v="[Business Rule].[ENT Accounting Class].&amp;[Other]" c="Other"/>
        <s v="[Business Rule].[ENT Accounting Class].&amp;[Revenue &amp; Fuel]" c="Revenue &amp; Fuel"/>
      </sharedItems>
    </cacheField>
  </cacheFields>
  <cacheHierarchies count="643">
    <cacheHierarchy uniqueName="[Business Rule].[_Current Rule Year]" caption="_Current Rule Year" attribute="1" defaultMemberUniqueName="[Business Rule].[_Current Rule Year].[All]" allUniqueName="[Business Rule].[_Current Rule Year].[All]" dimensionUniqueName="[Business Rule]" displayFolder="" count="0" unbalanced="0"/>
    <cacheHierarchy uniqueName="[Business Rule].[_Rule Year]" caption="_Rule Year" attribute="1" defaultMemberUniqueName="[Business Rule].[_Rule Year].[All]" allUniqueName="[Business Rule].[_Rule Year].[All]" dimensionUniqueName="[Business Rule]" displayFolder="" count="2" unbalanced="0">
      <fieldsUsage count="2">
        <fieldUsage x="-1"/>
        <fieldUsage x="0"/>
      </fieldsUsage>
    </cacheHierarchy>
    <cacheHierarchy uniqueName="[Business Rule].[COM Account Categories HFM]" caption="COM Account Categories HFM" attribute="1" defaultMemberUniqueName="[Business Rule].[COM Account Categories HFM].[All]" allUniqueName="[Business Rule].[COM Account Categories HFM].[All]" dimensionUniqueName="[Business Rule]" displayFolder="" count="2" unbalanced="0"/>
    <cacheHierarchy uniqueName="[Business Rule].[COM Finance Group]" caption="COM Finance Group" attribute="1" defaultMemberUniqueName="[Business Rule].[COM Finance Group].[All]" allUniqueName="[Business Rule].[COM Finance Group].[All]" dimensionUniqueName="[Business Rule]" displayFolder="" count="2" unbalanced="0"/>
    <cacheHierarchy uniqueName="[Business Rule].[COM OM Groupings CC Vs Degs]" caption="COM OM Groupings CC Vs Degs" attribute="1" defaultMemberUniqueName="[Business Rule].[COM OM Groupings CC Vs Degs].[All]" allUniqueName="[Business Rule].[COM OM Groupings CC Vs Degs].[All]" dimensionUniqueName="[Business Rule]" displayFolder="" count="0" unbalanced="0"/>
    <cacheHierarchy uniqueName="[Business Rule].[COM OM Groupings Rc Lv2]" caption="COM OM Groupings Rc Lv2" attribute="1" defaultMemberUniqueName="[Business Rule].[COM OM Groupings Rc Lv2].[All]" allUniqueName="[Business Rule].[COM OM Groupings Rc Lv2].[All]" dimensionUniqueName="[Business Rule]" displayFolder="" count="0" unbalanced="0"/>
    <cacheHierarchy uniqueName="[Business Rule].[COM RC Grouping For OM]" caption="COM RC Grouping For OM" attribute="1" defaultMemberUniqueName="[Business Rule].[COM RC Grouping For OM].[All]" allUniqueName="[Business Rule].[COM RC Grouping For OM].[All]" dimensionUniqueName="[Business Rule]" displayFolder="" count="0" unbalanced="0"/>
    <cacheHierarchy uniqueName="[Business Rule].[COM Rule 1]" caption="COM Rule 1" attribute="1" defaultMemberUniqueName="[Business Rule].[COM Rule 1].[All]" allUniqueName="[Business Rule].[COM Rule 1].[All]" dimensionUniqueName="[Business Rule]" displayFolder="" count="0" unbalanced="0"/>
    <cacheHierarchy uniqueName="[Business Rule].[COM Rule 1 Subcat]" caption="COM Rule 1 Subcat" attribute="1" defaultMemberUniqueName="[Business Rule].[COM Rule 1 Subcat].[All]" allUniqueName="[Business Rule].[COM Rule 1 Subcat].[All]" dimensionUniqueName="[Business Rule]" displayFolder="" count="0" unbalanced="0"/>
    <cacheHierarchy uniqueName="[Business Rule].[COM Rule 2]" caption="COM Rule 2" attribute="1" defaultMemberUniqueName="[Business Rule].[COM Rule 2].[All]" allUniqueName="[Business Rule].[COM Rule 2].[All]" dimensionUniqueName="[Business Rule]" displayFolder="" count="0" unbalanced="0"/>
    <cacheHierarchy uniqueName="[Business Rule].[COM Rule 2 Subcat]" caption="COM Rule 2 Subcat" attribute="1" defaultMemberUniqueName="[Business Rule].[COM Rule 2 Subcat].[All]" allUniqueName="[Business Rule].[COM Rule 2 Subcat].[All]" dimensionUniqueName="[Business Rule]" displayFolder="" count="0" unbalanced="0"/>
    <cacheHierarchy uniqueName="[Business Rule].[COM Symphony Phase]" caption="COM Symphony Phase" attribute="1" defaultMemberUniqueName="[Business Rule].[COM Symphony Phase].[All]" allUniqueName="[Business Rule].[COM Symphony Phase].[All]" dimensionUniqueName="[Business Rule]" displayFolder="" count="0" unbalanced="0"/>
    <cacheHierarchy uniqueName="[Business Rule].[COM_LENDER_BDGT_CAT]" caption="COM_LENDER_BDGT_CAT" attribute="1" defaultMemberUniqueName="[Business Rule].[COM_LENDER_BDGT_CAT].[All]" allUniqueName="[Business Rule].[COM_LENDER_BDGT_CAT].[All]" dimensionUniqueName="[Business Rule]" displayFolder="" count="0" unbalanced="0"/>
    <cacheHierarchy uniqueName="[Business Rule].[CORP Dirc Or Alloc]" caption="CORP Dirc Or Alloc" attribute="1" defaultMemberUniqueName="[Business Rule].[CORP Dirc Or Alloc].[All]" allUniqueName="[Business Rule].[CORP Dirc Or Alloc].[All]" dimensionUniqueName="[Business Rule]" displayFolder="" count="0" unbalanced="0"/>
    <cacheHierarchy uniqueName="[Business Rule].[CORP EB BU GROUP]" caption="CORP EB BU GROUP" attribute="1" defaultMemberUniqueName="[Business Rule].[CORP EB BU GROUP].[All]" allUniqueName="[Business Rule].[CORP EB BU GROUP].[All]" dimensionUniqueName="[Business Rule]" displayFolder="" count="0" unbalanced="0"/>
    <cacheHierarchy uniqueName="[Business Rule].[CORP EB OTHER BNFTS ADMIN EXP]" caption="CORP EB OTHER BNFTS ADMIN EXP" attribute="1" defaultMemberUniqueName="[Business Rule].[CORP EB OTHER BNFTS ADMIN EXP].[All]" allUniqueName="[Business Rule].[CORP EB OTHER BNFTS ADMIN EXP].[All]" dimensionUniqueName="[Business Rule]" displayFolder="" count="0" unbalanced="0"/>
    <cacheHierarchy uniqueName="[Business Rule].[CORP EB RT GROUP]" caption="CORP EB RT GROUP" attribute="1" defaultMemberUniqueName="[Business Rule].[CORP EB RT GROUP].[All]" allUniqueName="[Business Rule].[CORP EB RT GROUP].[All]" dimensionUniqueName="[Business Rule]" displayFolder="" count="0" unbalanced="0"/>
    <cacheHierarchy uniqueName="[Business Rule].[CORP EB Service vs NonService]" caption="CORP EB Service vs NonService" attribute="1" defaultMemberUniqueName="[Business Rule].[CORP EB Service vs NonService].[All]" allUniqueName="[Business Rule].[CORP EB Service vs NonService].[All]" dimensionUniqueName="[Business Rule]" displayFolder="" count="0" unbalanced="0"/>
    <cacheHierarchy uniqueName="[Business Rule].[CORP Group]" caption="CORP Group" attribute="1" defaultMemberUniqueName="[Business Rule].[CORP Group].[All]" allUniqueName="[Business Rule].[CORP Group].[All]" dimensionUniqueName="[Business Rule]" displayFolder="" count="0" unbalanced="0"/>
    <cacheHierarchy uniqueName="[Business Rule].[CORP Grp Strtgc Srvcs]" caption="CORP Grp Strtgc Srvcs" attribute="1" defaultMemberUniqueName="[Business Rule].[CORP Grp Strtgc Srvcs].[All]" allUniqueName="[Business Rule].[CORP Grp Strtgc Srvcs].[All]" dimensionUniqueName="[Business Rule]" displayFolder="" count="0" unbalanced="0"/>
    <cacheHierarchy uniqueName="[Business Rule].[CORP Resource Group]" caption="CORP Resource Group" attribute="1" defaultMemberUniqueName="[Business Rule].[CORP Resource Group].[All]" allUniqueName="[Business Rule].[CORP Resource Group].[All]" dimensionUniqueName="[Business Rule]" displayFolder="" count="0" unbalanced="0"/>
    <cacheHierarchy uniqueName="[Business Rule].[CORP Resource Grouping]" caption="CORP Resource Grouping" attribute="1" defaultMemberUniqueName="[Business Rule].[CORP Resource Grouping].[All]" allUniqueName="[Business Rule].[CORP Resource Grouping].[All]" dimensionUniqueName="[Business Rule]" displayFolder="" count="0" unbalanced="0"/>
    <cacheHierarchy uniqueName="[Business Rule].[CORP Rule 1]" caption="CORP Rule 1" attribute="1" defaultMemberUniqueName="[Business Rule].[CORP Rule 1].[All]" allUniqueName="[Business Rule].[CORP Rule 1].[All]" dimensionUniqueName="[Business Rule]" displayFolder="" count="0" unbalanced="0"/>
    <cacheHierarchy uniqueName="[Business Rule].[CORP Rule 1 Subcat]" caption="CORP Rule 1 Subcat" attribute="1" defaultMemberUniqueName="[Business Rule].[CORP Rule 1 Subcat].[All]" allUniqueName="[Business Rule].[CORP Rule 1 Subcat].[All]" dimensionUniqueName="[Business Rule]" displayFolder="" count="0" unbalanced="0"/>
    <cacheHierarchy uniqueName="[Business Rule].[CORP Rule 2]" caption="CORP Rule 2" attribute="1" defaultMemberUniqueName="[Business Rule].[CORP Rule 2].[All]" allUniqueName="[Business Rule].[CORP Rule 2].[All]" dimensionUniqueName="[Business Rule]" displayFolder="" count="0" unbalanced="0"/>
    <cacheHierarchy uniqueName="[Business Rule].[CORP Rule 2 Subcat]" caption="CORP Rule 2 Subcat" attribute="1" defaultMemberUniqueName="[Business Rule].[CORP Rule 2 Subcat].[All]" allUniqueName="[Business Rule].[CORP Rule 2 Subcat].[All]" dimensionUniqueName="[Business Rule]" displayFolder="" count="0" unbalanced="0"/>
    <cacheHierarchy uniqueName="[Business Rule].[CORP Segment]" caption="CORP Segment" attribute="1" defaultMemberUniqueName="[Business Rule].[CORP Segment].[All]" allUniqueName="[Business Rule].[CORP Segment].[All]" dimensionUniqueName="[Business Rule]" displayFolder="" count="0" unbalanced="0"/>
    <cacheHierarchy uniqueName="[Business Rule].[CORP Turn Exclusions]" caption="CORP Turn Exclusions" attribute="1" defaultMemberUniqueName="[Business Rule].[CORP Turn Exclusions].[All]" allUniqueName="[Business Rule].[CORP Turn Exclusions].[All]" dimensionUniqueName="[Business Rule]" displayFolder="" count="0" unbalanced="0"/>
    <cacheHierarchy uniqueName="[Business Rule].[CTLR AFF ACCOUNTING ENTRIES]" caption="CTLR AFF ACCOUNTING ENTRIES" attribute="1" defaultMemberUniqueName="[Business Rule].[CTLR AFF ACCOUNTING ENTRIES].[All]" allUniqueName="[Business Rule].[CTLR AFF ACCOUNTING ENTRIES].[All]" dimensionUniqueName="[Business Rule]" displayFolder="" count="0" unbalanced="0"/>
    <cacheHierarchy uniqueName="[Business Rule].[CUST Category]" caption="CUST Category" attribute="1" defaultMemberUniqueName="[Business Rule].[CUST Category].[All]" allUniqueName="[Business Rule].[CUST Category].[All]" dimensionUniqueName="[Business Rule]" displayFolder="" count="0" unbalanced="0"/>
    <cacheHierarchy uniqueName="[Business Rule].[CUST Department]" caption="CUST Department" attribute="1" defaultMemberUniqueName="[Business Rule].[CUST Department].[All]" allUniqueName="[Business Rule].[CUST Department].[All]" dimensionUniqueName="[Business Rule]" displayFolder="" count="0" unbalanced="0"/>
    <cacheHierarchy uniqueName="[Business Rule].[CUST New Resp Level]" caption="CUST New Resp Level" attribute="1" defaultMemberUniqueName="[Business Rule].[CUST New Resp Level].[All]" allUniqueName="[Business Rule].[CUST New Resp Level].[All]" dimensionUniqueName="[Business Rule]" displayFolder="" count="0" unbalanced="0"/>
    <cacheHierarchy uniqueName="[Business Rule].[CUST Process Driver]" caption="CUST Process Driver" attribute="1" defaultMemberUniqueName="[Business Rule].[CUST Process Driver].[All]" allUniqueName="[Business Rule].[CUST Process Driver].[All]" dimensionUniqueName="[Business Rule]" displayFolder="" count="0" unbalanced="0"/>
    <cacheHierarchy uniqueName="[Business Rule].[CUST Rule 1]" caption="CUST Rule 1" attribute="1" defaultMemberUniqueName="[Business Rule].[CUST Rule 1].[All]" allUniqueName="[Business Rule].[CUST Rule 1].[All]" dimensionUniqueName="[Business Rule]" displayFolder="" count="0" unbalanced="0"/>
    <cacheHierarchy uniqueName="[Business Rule].[CUST Rule 1 Subcat]" caption="CUST Rule 1 Subcat" attribute="1" defaultMemberUniqueName="[Business Rule].[CUST Rule 1 Subcat].[All]" allUniqueName="[Business Rule].[CUST Rule 1 Subcat].[All]" dimensionUniqueName="[Business Rule]" displayFolder="" count="0" unbalanced="0"/>
    <cacheHierarchy uniqueName="[Business Rule].[CUST Rule 2]" caption="CUST Rule 2" attribute="1" defaultMemberUniqueName="[Business Rule].[CUST Rule 2].[All]" allUniqueName="[Business Rule].[CUST Rule 2].[All]" dimensionUniqueName="[Business Rule]" displayFolder="" count="0" unbalanced="0"/>
    <cacheHierarchy uniqueName="[Business Rule].[CUST Rule 2 Subcat]" caption="CUST Rule 2 Subcat" attribute="1" defaultMemberUniqueName="[Business Rule].[CUST Rule 2 Subcat].[All]" allUniqueName="[Business Rule].[CUST Rule 2 Subcat].[All]" dimensionUniqueName="[Business Rule]" displayFolder="" count="0" unbalanced="0"/>
    <cacheHierarchy uniqueName="[Business Rule].[DER AFFILIATE TRANS OWNERS]" caption="DER AFFILIATE TRANS OWNERS" attribute="1" defaultMemberUniqueName="[Business Rule].[DER AFFILIATE TRANS OWNERS].[All]" allUniqueName="[Business Rule].[DER AFFILIATE TRANS OWNERS].[All]" dimensionUniqueName="[Business Rule]" displayFolder="" count="0" unbalanced="0"/>
    <cacheHierarchy uniqueName="[Business Rule].[DER AFFILIATE TRANSACTIONS]" caption="DER AFFILIATE TRANSACTIONS" attribute="1" defaultMemberUniqueName="[Business Rule].[DER AFFILIATE TRANSACTIONS].[All]" allUniqueName="[Business Rule].[DER AFFILIATE TRANSACTIONS].[All]" dimensionUniqueName="[Business Rule]" displayFolder="" count="0" unbalanced="0"/>
    <cacheHierarchy uniqueName="[Business Rule].[DER From Group]" caption="DER From Group" attribute="1" defaultMemberUniqueName="[Business Rule].[DER From Group].[All]" allUniqueName="[Business Rule].[DER From Group].[All]" dimensionUniqueName="[Business Rule]" displayFolder="" count="0" unbalanced="0"/>
    <cacheHierarchy uniqueName="[Business Rule].[DER To Group]" caption="DER To Group" attribute="1" defaultMemberUniqueName="[Business Rule].[DER To Group].[All]" allUniqueName="[Business Rule].[DER To Group].[All]" dimensionUniqueName="[Business Rule]" displayFolder="" count="0" unbalanced="0"/>
    <cacheHierarchy uniqueName="[Business Rule].[EASP Cost Driver]" caption="EASP Cost Driver" attribute="1" defaultMemberUniqueName="[Business Rule].[EASP Cost Driver].[All]" allUniqueName="[Business Rule].[EASP Cost Driver].[All]" dimensionUniqueName="[Business Rule]" displayFolder="" count="0" unbalanced="0"/>
    <cacheHierarchy uniqueName="[Business Rule].[EASP Reporting Category]" caption="EASP Reporting Category" attribute="1" defaultMemberUniqueName="[Business Rule].[EASP Reporting Category].[All]" allUniqueName="[Business Rule].[EASP Reporting Category].[All]" dimensionUniqueName="[Business Rule]" displayFolder="" count="0" unbalanced="0"/>
    <cacheHierarchy uniqueName="[Business Rule].[ENT Accounting Class]" caption="ENT Accounting Class" attribute="1" defaultMemberUniqueName="[Business Rule].[ENT Accounting Class].[All]" allUniqueName="[Business Rule].[ENT Accounting Class].[All]" dimensionUniqueName="[Business Rule]" displayFolder="" count="2" unbalanced="0">
      <fieldsUsage count="2">
        <fieldUsage x="-1"/>
        <fieldUsage x="14"/>
      </fieldsUsage>
    </cacheHierarchy>
    <cacheHierarchy uniqueName="[Business Rule].[ENT Accounting Class Sub]" caption="ENT Accounting Class Sub" attribute="1" defaultMemberUniqueName="[Business Rule].[ENT Accounting Class Sub].[All]" allUniqueName="[Business Rule].[ENT Accounting Class Sub].[All]" dimensionUniqueName="[Business Rule]" displayFolder="" count="0" unbalanced="0"/>
    <cacheHierarchy uniqueName="[Business Rule].[ENT Capital Category]" caption="ENT Capital Category" attribute="1" defaultMemberUniqueName="[Business Rule].[ENT Capital Category].[All]" allUniqueName="[Business Rule].[ENT Capital Category].[All]" dimensionUniqueName="[Business Rule]" displayFolder="" count="0" unbalanced="0"/>
    <cacheHierarchy uniqueName="[Business Rule].[ENT EVP GROUP]" caption="ENT EVP GROUP" attribute="1" defaultMemberUniqueName="[Business Rule].[ENT EVP GROUP].[All]" allUniqueName="[Business Rule].[ENT EVP GROUP].[All]" dimensionUniqueName="[Business Rule]" displayFolder="" count="0" unbalanced="0"/>
    <cacheHierarchy uniqueName="[Business Rule].[ENT Function]" caption="ENT Function" attribute="1" defaultMemberUniqueName="[Business Rule].[ENT Function].[All]" allUniqueName="[Business Rule].[ENT Function].[All]" dimensionUniqueName="[Business Rule]" displayFolder="" count="0" unbalanced="0"/>
    <cacheHierarchy uniqueName="[Business Rule].[ENT Jurisdiction]" caption="ENT Jurisdiction" attribute="1" defaultMemberUniqueName="[Business Rule].[ENT Jurisdiction].[All]" allUniqueName="[Business Rule].[ENT Jurisdiction].[All]" dimensionUniqueName="[Business Rule]" displayFolder="" count="2" unbalanced="0">
      <fieldsUsage count="2">
        <fieldUsage x="-1"/>
        <fieldUsage x="1"/>
      </fieldsUsage>
    </cacheHierarchy>
    <cacheHierarchy uniqueName="[Business Rule].[ENT Rule 1]" caption="ENT Rule 1" attribute="1" defaultMemberUniqueName="[Business Rule].[ENT Rule 1].[All]" allUniqueName="[Business Rule].[ENT Rule 1].[All]" dimensionUniqueName="[Business Rule]" displayFolder="" count="0" unbalanced="0"/>
    <cacheHierarchy uniqueName="[Business Rule].[ENT Rule 1 Subcat]" caption="ENT Rule 1 Subcat" attribute="1" defaultMemberUniqueName="[Business Rule].[ENT Rule 1 Subcat].[All]" allUniqueName="[Business Rule].[ENT Rule 1 Subcat].[All]" dimensionUniqueName="[Business Rule]" displayFolder="" count="0" unbalanced="0"/>
    <cacheHierarchy uniqueName="[Business Rule].[ENT Rule 2]" caption="ENT Rule 2" attribute="1" defaultMemberUniqueName="[Business Rule].[ENT Rule 2].[All]" allUniqueName="[Business Rule].[ENT Rule 2].[All]" dimensionUniqueName="[Business Rule]" displayFolder="" count="0" unbalanced="0"/>
    <cacheHierarchy uniqueName="[Business Rule].[ENT Rule 2 Subcat]" caption="ENT Rule 2 Subcat" attribute="1" defaultMemberUniqueName="[Business Rule].[ENT Rule 2 Subcat].[All]" allUniqueName="[Business Rule].[ENT Rule 2 Subcat].[All]" dimensionUniqueName="[Business Rule]" displayFolder="" count="0" unbalanced="0"/>
    <cacheHierarchy uniqueName="[Business Rule].[ENT Segment]" caption="ENT Segment" attribute="1" defaultMemberUniqueName="[Business Rule].[ENT Segment].[All]" allUniqueName="[Business Rule].[ENT Segment].[All]" dimensionUniqueName="[Business Rule]" displayFolder="" count="0" unbalanced="0"/>
    <cacheHierarchy uniqueName="[Business Rule].[ENT Special Item Func]" caption="ENT Special Item Func" attribute="1" defaultMemberUniqueName="[Business Rule].[ENT Special Item Func].[All]" allUniqueName="[Business Rule].[ENT Special Item Func].[All]" dimensionUniqueName="[Business Rule]" displayFolder="" count="0" unbalanced="0"/>
    <cacheHierarchy uniqueName="[Business Rule].[ENT Special Items]" caption="ENT Special Items" attribute="1" defaultMemberUniqueName="[Business Rule].[ENT Special Items].[All]" allUniqueName="[Business Rule].[ENT Special Items].[All]" dimensionUniqueName="[Business Rule]" displayFolder="" count="0" unbalanced="0"/>
    <cacheHierarchy uniqueName="[Business Rule].[ENT Special Items Desc]" caption="ENT Special Items Desc" attribute="1" defaultMemberUniqueName="[Business Rule].[ENT Special Items Desc].[All]" allUniqueName="[Business Rule].[ENT Special Items Desc].[All]" dimensionUniqueName="[Business Rule]" displayFolder="" count="0" unbalanced="0"/>
    <cacheHierarchy uniqueName="[Business Rule].[FHO Acct Class Detail]" caption="FHO Acct Class Detail" attribute="1" defaultMemberUniqueName="[Business Rule].[FHO Acct Class Detail].[All]" allUniqueName="[Business Rule].[FHO Acct Class Detail].[All]" dimensionUniqueName="[Business Rule]" displayFolder="" count="0" unbalanced="0"/>
    <cacheHierarchy uniqueName="[Business Rule].[FHO Allocation Detail]" caption="FHO Allocation Detail" attribute="1" defaultMemberUniqueName="[Business Rule].[FHO Allocation Detail].[All]" allUniqueName="[Business Rule].[FHO Allocation Detail].[All]" dimensionUniqueName="[Business Rule]" displayFolder="" count="0" unbalanced="0"/>
    <cacheHierarchy uniqueName="[Business Rule].[FHO Cost Type]" caption="FHO Cost Type" attribute="1" defaultMemberUniqueName="[Business Rule].[FHO Cost Type].[All]" allUniqueName="[Business Rule].[FHO Cost Type].[All]" dimensionUniqueName="[Business Rule]" displayFolder="" count="0" unbalanced="0"/>
    <cacheHierarchy uniqueName="[Business Rule].[FHO Cost Type Detail]" caption="FHO Cost Type Detail" attribute="1" defaultMemberUniqueName="[Business Rule].[FHO Cost Type Detail].[All]" allUniqueName="[Business Rule].[FHO Cost Type Detail].[All]" dimensionUniqueName="[Business Rule]" displayFolder="" count="0" unbalanced="0"/>
    <cacheHierarchy uniqueName="[Business Rule].[FHO Customer View]" caption="FHO Customer View" attribute="1" defaultMemberUniqueName="[Business Rule].[FHO Customer View].[All]" allUniqueName="[Business Rule].[FHO Customer View].[All]" dimensionUniqueName="[Business Rule]" displayFolder="" count="0" unbalanced="0"/>
    <cacheHierarchy uniqueName="[Business Rule].[FHO Dirc Or Alloc]" caption="FHO Dirc Or Alloc" attribute="1" defaultMemberUniqueName="[Business Rule].[FHO Dirc Or Alloc].[All]" allUniqueName="[Business Rule].[FHO Dirc Or Alloc].[All]" dimensionUniqueName="[Business Rule]" displayFolder="" count="0" unbalanced="0"/>
    <cacheHierarchy uniqueName="[Business Rule].[FHO Managed By]" caption="FHO Managed By" attribute="1" defaultMemberUniqueName="[Business Rule].[FHO Managed By].[All]" allUniqueName="[Business Rule].[FHO Managed By].[All]" dimensionUniqueName="[Business Rule]" displayFolder="" count="0" unbalanced="0"/>
    <cacheHierarchy uniqueName="[Business Rule].[FHO Region]" caption="FHO Region" attribute="1" defaultMemberUniqueName="[Business Rule].[FHO Region].[All]" allUniqueName="[Business Rule].[FHO Region].[All]" dimensionUniqueName="[Business Rule]" displayFolder="" count="0" unbalanced="0"/>
    <cacheHierarchy uniqueName="[Business Rule].[FHO Resource Grouping]" caption="FHO Resource Grouping" attribute="1" defaultMemberUniqueName="[Business Rule].[FHO Resource Grouping].[All]" allUniqueName="[Business Rule].[FHO Resource Grouping].[All]" dimensionUniqueName="[Business Rule]" displayFolder="" count="0" unbalanced="0"/>
    <cacheHierarchy uniqueName="[Business Rule].[FHO Resource Grping Subcat]" caption="FHO Resource Grping Subcat" attribute="1" defaultMemberUniqueName="[Business Rule].[FHO Resource Grping Subcat].[All]" allUniqueName="[Business Rule].[FHO Resource Grping Subcat].[All]" dimensionUniqueName="[Business Rule]" displayFolder="" count="0" unbalanced="0"/>
    <cacheHierarchy uniqueName="[Business Rule].[FHO Rule 1]" caption="FHO Rule 1" attribute="1" defaultMemberUniqueName="[Business Rule].[FHO Rule 1].[All]" allUniqueName="[Business Rule].[FHO Rule 1].[All]" dimensionUniqueName="[Business Rule]" displayFolder="" count="0" unbalanced="0"/>
    <cacheHierarchy uniqueName="[Business Rule].[FHO Rule 1 Subcat]" caption="FHO Rule 1 Subcat" attribute="1" defaultMemberUniqueName="[Business Rule].[FHO Rule 1 Subcat].[All]" allUniqueName="[Business Rule].[FHO Rule 1 Subcat].[All]" dimensionUniqueName="[Business Rule]" displayFolder="" count="0" unbalanced="0"/>
    <cacheHierarchy uniqueName="[Business Rule].[FHO Rule 2]" caption="FHO Rule 2" attribute="1" defaultMemberUniqueName="[Business Rule].[FHO Rule 2].[All]" allUniqueName="[Business Rule].[FHO Rule 2].[All]" dimensionUniqueName="[Business Rule]" displayFolder="" count="0" unbalanced="0"/>
    <cacheHierarchy uniqueName="[Business Rule].[FHO Rule 2 Subcat]" caption="FHO Rule 2 Subcat" attribute="1" defaultMemberUniqueName="[Business Rule].[FHO Rule 2 Subcat].[All]" allUniqueName="[Business Rule].[FHO Rule 2 Subcat].[All]" dimensionUniqueName="[Business Rule]" displayFolder="" count="0" unbalanced="0"/>
    <cacheHierarchy uniqueName="[Business Rule].[FHO Service Provider]" caption="FHO Service Provider" attribute="1" defaultMemberUniqueName="[Business Rule].[FHO Service Provider].[All]" allUniqueName="[Business Rule].[FHO Service Provider].[All]" dimensionUniqueName="[Business Rule]" displayFolder="" count="0" unbalanced="0"/>
    <cacheHierarchy uniqueName="[Business Rule].[FHO Station Rule]" caption="FHO Station Rule" attribute="1" defaultMemberUniqueName="[Business Rule].[FHO Station Rule].[All]" allUniqueName="[Business Rule].[FHO Station Rule].[All]" dimensionUniqueName="[Business Rule]" displayFolder="" count="0" unbalanced="0"/>
    <cacheHierarchy uniqueName="[Business Rule].[GAS Cost Driver]" caption="GAS Cost Driver" attribute="1" defaultMemberUniqueName="[Business Rule].[GAS Cost Driver].[All]" allUniqueName="[Business Rule].[GAS Cost Driver].[All]" dimensionUniqueName="[Business Rule]" displayFolder="" count="0" unbalanced="0"/>
    <cacheHierarchy uniqueName="[Business Rule].[GAS Rule 1]" caption="GAS Rule 1" attribute="1" defaultMemberUniqueName="[Business Rule].[GAS Rule 1].[All]" allUniqueName="[Business Rule].[GAS Rule 1].[All]" dimensionUniqueName="[Business Rule]" displayFolder="" count="0" unbalanced="0"/>
    <cacheHierarchy uniqueName="[Business Rule].[GAS Rule 1 Subcat]" caption="GAS Rule 1 Subcat" attribute="1" defaultMemberUniqueName="[Business Rule].[GAS Rule 1 Subcat].[All]" allUniqueName="[Business Rule].[GAS Rule 1 Subcat].[All]" dimensionUniqueName="[Business Rule]" displayFolder="" count="0" unbalanced="0"/>
    <cacheHierarchy uniqueName="[Business Rule].[GAS Rule 2]" caption="GAS Rule 2" attribute="1" defaultMemberUniqueName="[Business Rule].[GAS Rule 2].[All]" allUniqueName="[Business Rule].[GAS Rule 2].[All]" dimensionUniqueName="[Business Rule]" displayFolder="" count="0" unbalanced="0"/>
    <cacheHierarchy uniqueName="[Business Rule].[GAS Rule 2 Subcat]" caption="GAS Rule 2 Subcat" attribute="1" defaultMemberUniqueName="[Business Rule].[GAS Rule 2 Subcat].[All]" allUniqueName="[Business Rule].[GAS Rule 2 Subcat].[All]" dimensionUniqueName="[Business Rule]" displayFolder="" count="0" unbalanced="0"/>
    <cacheHierarchy uniqueName="[Business Rule].[HR Cost Category]" caption="HR Cost Category" attribute="1" defaultMemberUniqueName="[Business Rule].[HR Cost Category].[All]" allUniqueName="[Business Rule].[HR Cost Category].[All]" dimensionUniqueName="[Business Rule]" displayFolder="" count="0" unbalanced="0"/>
    <cacheHierarchy uniqueName="[Business Rule].[HR Exec Bnfts RT Group]" caption="HR Exec Bnfts RT Group" attribute="1" defaultMemberUniqueName="[Business Rule].[HR Exec Bnfts RT Group].[All]" allUniqueName="[Business Rule].[HR Exec Bnfts RT Group].[All]" dimensionUniqueName="[Business Rule]" displayFolder="" count="0" unbalanced="0"/>
    <cacheHierarchy uniqueName="[Business Rule].[INTL Mt Category]" caption="INTL Mt Category" attribute="1" defaultMemberUniqueName="[Business Rule].[INTL Mt Category].[All]" allUniqueName="[Business Rule].[INTL Mt Category].[All]" dimensionUniqueName="[Business Rule]" displayFolder="" count="0" unbalanced="0"/>
    <cacheHierarchy uniqueName="[Business Rule].[INTL Owner]" caption="INTL Owner" attribute="1" defaultMemberUniqueName="[Business Rule].[INTL Owner].[All]" allUniqueName="[Business Rule].[INTL Owner].[All]" dimensionUniqueName="[Business Rule]" displayFolder="" count="0" unbalanced="0"/>
    <cacheHierarchy uniqueName="[Business Rule].[MKT Business Group]" caption="MKT Business Group" attribute="1" defaultMemberUniqueName="[Business Rule].[MKT Business Group].[All]" allUniqueName="[Business Rule].[MKT Business Group].[All]" dimensionUniqueName="[Business Rule]" displayFolder="" count="0" unbalanced="0"/>
    <cacheHierarchy uniqueName="[Business Rule].[MKT Category Output]" caption="MKT Category Output" attribute="1" defaultMemberUniqueName="[Business Rule].[MKT Category Output].[All]" allUniqueName="[Business Rule].[MKT Category Output].[All]" dimensionUniqueName="[Business Rule]" displayFolder="" count="0" unbalanced="0"/>
    <cacheHierarchy uniqueName="[Business Rule].[MKT Cost Driver]" caption="MKT Cost Driver" attribute="1" defaultMemberUniqueName="[Business Rule].[MKT Cost Driver].[All]" allUniqueName="[Business Rule].[MKT Cost Driver].[All]" dimensionUniqueName="[Business Rule]" displayFolder="" count="0" unbalanced="0"/>
    <cacheHierarchy uniqueName="[Business Rule].[MKT PPR Reporting]" caption="MKT PPR Reporting" attribute="1" defaultMemberUniqueName="[Business Rule].[MKT PPR Reporting].[All]" allUniqueName="[Business Rule].[MKT PPR Reporting].[All]" dimensionUniqueName="[Business Rule]" displayFolder="" count="0" unbalanced="0"/>
    <cacheHierarchy uniqueName="[Business Rule].[MKT Rule 1]" caption="MKT Rule 1" attribute="1" defaultMemberUniqueName="[Business Rule].[MKT Rule 1].[All]" allUniqueName="[Business Rule].[MKT Rule 1].[All]" dimensionUniqueName="[Business Rule]" displayFolder="" count="0" unbalanced="0"/>
    <cacheHierarchy uniqueName="[Business Rule].[MKT Rule 1 Subcat]" caption="MKT Rule 1 Subcat" attribute="1" defaultMemberUniqueName="[Business Rule].[MKT Rule 1 Subcat].[All]" allUniqueName="[Business Rule].[MKT Rule 1 Subcat].[All]" dimensionUniqueName="[Business Rule]" displayFolder="" count="0" unbalanced="0"/>
    <cacheHierarchy uniqueName="[Business Rule].[MKT Rule 2]" caption="MKT Rule 2" attribute="1" defaultMemberUniqueName="[Business Rule].[MKT Rule 2].[All]" allUniqueName="[Business Rule].[MKT Rule 2].[All]" dimensionUniqueName="[Business Rule]" displayFolder="" count="0" unbalanced="0"/>
    <cacheHierarchy uniqueName="[Business Rule].[MKT Rule 2 Subcat]" caption="MKT Rule 2 Subcat" attribute="1" defaultMemberUniqueName="[Business Rule].[MKT Rule 2 Subcat].[All]" allUniqueName="[Business Rule].[MKT Rule 2 Subcat].[All]" dimensionUniqueName="[Business Rule]" displayFolder="" count="0" unbalanced="0"/>
    <cacheHierarchy uniqueName="[Business Rule].[MKT Sol Reporting]" caption="MKT Sol Reporting" attribute="1" defaultMemberUniqueName="[Business Rule].[MKT Sol Reporting].[All]" allUniqueName="[Business Rule].[MKT Sol Reporting].[All]" dimensionUniqueName="[Business Rule]" displayFolder="" count="0" unbalanced="0"/>
    <cacheHierarchy uniqueName="[Business Rule].[NUC Accountable Group Resp]" caption="NUC Accountable Group Resp" attribute="1" defaultMemberUniqueName="[Business Rule].[NUC Accountable Group Resp].[All]" allUniqueName="[Business Rule].[NUC Accountable Group Resp].[All]" dimensionUniqueName="[Business Rule]" displayFolder="" count="0" unbalanced="0"/>
    <cacheHierarchy uniqueName="[Business Rule].[NUC Capital Groups]" caption="NUC Capital Groups" attribute="1" defaultMemberUniqueName="[Business Rule].[NUC Capital Groups].[All]" allUniqueName="[Business Rule].[NUC Capital Groups].[All]" dimensionUniqueName="[Business Rule]" displayFolder="" count="0" unbalanced="0"/>
    <cacheHierarchy uniqueName="[Business Rule].[NUC Capital Groups Sum]" caption="NUC Capital Groups Sum" attribute="1" defaultMemberUniqueName="[Business Rule].[NUC Capital Groups Sum].[All]" allUniqueName="[Business Rule].[NUC Capital Groups Sum].[All]" dimensionUniqueName="[Business Rule]" displayFolder="" count="0" unbalanced="0"/>
    <cacheHierarchy uniqueName="[Business Rule].[NUC Capital Report Rollups]" caption="NUC Capital Report Rollups" attribute="1" defaultMemberUniqueName="[Business Rule].[NUC Capital Report Rollups].[All]" allUniqueName="[Business Rule].[NUC Capital Report Rollups].[All]" dimensionUniqueName="[Business Rule]" displayFolder="" count="0" unbalanced="0"/>
    <cacheHierarchy uniqueName="[Business Rule].[NUC Corp Avb Cst Cat]" caption="NUC Corp Avb Cst Cat" attribute="1" defaultMemberUniqueName="[Business Rule].[NUC Corp Avb Cst Cat].[All]" allUniqueName="[Business Rule].[NUC Corp Avb Cst Cat].[All]" dimensionUniqueName="[Business Rule]" displayFolder="" count="0" unbalanced="0"/>
    <cacheHierarchy uniqueName="[Business Rule].[NUC Cost Category]" caption="NUC Cost Category" attribute="1" defaultMemberUniqueName="[Business Rule].[NUC Cost Category].[All]" allUniqueName="[Business Rule].[NUC Cost Category].[All]" dimensionUniqueName="[Business Rule]" displayFolder="" count="0" unbalanced="0"/>
    <cacheHierarchy uniqueName="[Business Rule].[NUC Excl For Outages]" caption="NUC Excl For Outages" attribute="1" defaultMemberUniqueName="[Business Rule].[NUC Excl For Outages].[All]" allUniqueName="[Business Rule].[NUC Excl For Outages].[All]" dimensionUniqueName="[Business Rule]" displayFolder="" count="0" unbalanced="0"/>
    <cacheHierarchy uniqueName="[Business Rule].[NUC Jurisdiction]" caption="NUC Jurisdiction" attribute="1" defaultMemberUniqueName="[Business Rule].[NUC Jurisdiction].[All]" allUniqueName="[Business Rule].[NUC Jurisdiction].[All]" dimensionUniqueName="[Business Rule]" displayFolder="" count="0" unbalanced="0"/>
    <cacheHierarchy uniqueName="[Business Rule].[NUC Labor St]" caption="NUC Labor St" attribute="1" defaultMemberUniqueName="[Business Rule].[NUC Labor St].[All]" allUniqueName="[Business Rule].[NUC Labor St].[All]" dimensionUniqueName="[Business Rule]" displayFolder="" count="0" unbalanced="0"/>
    <cacheHierarchy uniqueName="[Business Rule].[NUC Ou Total Na]" caption="NUC Ou Total Na" attribute="1" defaultMemberUniqueName="[Business Rule].[NUC Ou Total Na].[All]" allUniqueName="[Business Rule].[NUC Ou Total Na].[All]" dimensionUniqueName="[Business Rule]" displayFolder="" count="0" unbalanced="0"/>
    <cacheHierarchy uniqueName="[Business Rule].[NUC Procs Cat Grp]" caption="NUC Procs Cat Grp" attribute="1" defaultMemberUniqueName="[Business Rule].[NUC Procs Cat Grp].[All]" allUniqueName="[Business Rule].[NUC Procs Cat Grp].[All]" dimensionUniqueName="[Business Rule]" displayFolder="" count="0" unbalanced="0"/>
    <cacheHierarchy uniqueName="[Business Rule].[NUC Routine NonRoutine]" caption="NUC Routine NonRoutine" attribute="1" defaultMemberUniqueName="[Business Rule].[NUC Routine NonRoutine].[All]" allUniqueName="[Business Rule].[NUC Routine NonRoutine].[All]" dimensionUniqueName="[Business Rule]" displayFolder="" count="0" unbalanced="0"/>
    <cacheHierarchy uniqueName="[Business Rule].[NUC Routine NonRoutine Subcat]" caption="NUC Routine NonRoutine Subcat" attribute="1" defaultMemberUniqueName="[Business Rule].[NUC Routine NonRoutine Subcat].[All]" allUniqueName="[Business Rule].[NUC Routine NonRoutine Subcat].[All]" dimensionUniqueName="[Business Rule]" displayFolder="" count="0" unbalanced="0"/>
    <cacheHierarchy uniqueName="[Business Rule].[NUC Rsrc Group]" caption="NUC Rsrc Group" attribute="1" defaultMemberUniqueName="[Business Rule].[NUC Rsrc Group].[All]" allUniqueName="[Business Rule].[NUC Rsrc Group].[All]" dimensionUniqueName="[Business Rule]" displayFolder="" count="0" unbalanced="0"/>
    <cacheHierarchy uniqueName="[Business Rule].[NUC Rule 1]" caption="NUC Rule 1" attribute="1" defaultMemberUniqueName="[Business Rule].[NUC Rule 1].[All]" allUniqueName="[Business Rule].[NUC Rule 1].[All]" dimensionUniqueName="[Business Rule]" displayFolder="" count="0" unbalanced="0"/>
    <cacheHierarchy uniqueName="[Business Rule].[NUC Rule 1 Subcat]" caption="NUC Rule 1 Subcat" attribute="1" defaultMemberUniqueName="[Business Rule].[NUC Rule 1 Subcat].[All]" allUniqueName="[Business Rule].[NUC Rule 1 Subcat].[All]" dimensionUniqueName="[Business Rule]" displayFolder="" count="0" unbalanced="0"/>
    <cacheHierarchy uniqueName="[Business Rule].[NUC Rule 2]" caption="NUC Rule 2" attribute="1" defaultMemberUniqueName="[Business Rule].[NUC Rule 2].[All]" allUniqueName="[Business Rule].[NUC Rule 2].[All]" dimensionUniqueName="[Business Rule]" displayFolder="" count="0" unbalanced="0"/>
    <cacheHierarchy uniqueName="[Business Rule].[NUC Rule 2 Subcat]" caption="NUC Rule 2 Subcat" attribute="1" defaultMemberUniqueName="[Business Rule].[NUC Rule 2 Subcat].[All]" allUniqueName="[Business Rule].[NUC Rule 2 Subcat].[All]" dimensionUniqueName="[Business Rule]" displayFolder="" count="0" unbalanced="0"/>
    <cacheHierarchy uniqueName="[Business Rule].[NUC Wrk Grp Sum Rsp]" caption="NUC Wrk Grp Sum Rsp" attribute="1" defaultMemberUniqueName="[Business Rule].[NUC Wrk Grp Sum Rsp].[All]" allUniqueName="[Business Rule].[NUC Wrk Grp Sum Rsp].[All]" dimensionUniqueName="[Business Rule]" displayFolder="" count="0" unbalanced="0"/>
    <cacheHierarchy uniqueName="[Business Rule].[OTH Category]" caption="OTH Category" attribute="1" defaultMemberUniqueName="[Business Rule].[OTH Category].[All]" allUniqueName="[Business Rule].[OTH Category].[All]" dimensionUniqueName="[Business Rule]" displayFolder="" count="0" unbalanced="0"/>
    <cacheHierarchy uniqueName="[Business Rule].[OTH Rule 1]" caption="OTH Rule 1" attribute="1" defaultMemberUniqueName="[Business Rule].[OTH Rule 1].[All]" allUniqueName="[Business Rule].[OTH Rule 1].[All]" dimensionUniqueName="[Business Rule]" displayFolder="" count="0" unbalanced="0"/>
    <cacheHierarchy uniqueName="[Business Rule].[OTH Rule 1 Subcat]" caption="OTH Rule 1 Subcat" attribute="1" defaultMemberUniqueName="[Business Rule].[OTH Rule 1 Subcat].[All]" allUniqueName="[Business Rule].[OTH Rule 1 Subcat].[All]" dimensionUniqueName="[Business Rule]" displayFolder="" count="0" unbalanced="0"/>
    <cacheHierarchy uniqueName="[Business Rule].[OTH Rule 2]" caption="OTH Rule 2" attribute="1" defaultMemberUniqueName="[Business Rule].[OTH Rule 2].[All]" allUniqueName="[Business Rule].[OTH Rule 2].[All]" dimensionUniqueName="[Business Rule]" displayFolder="" count="0" unbalanced="0"/>
    <cacheHierarchy uniqueName="[Business Rule].[OTH Rule 2 Subcat]" caption="OTH Rule 2 Subcat" attribute="1" defaultMemberUniqueName="[Business Rule].[OTH Rule 2 Subcat].[All]" allUniqueName="[Business Rule].[OTH Rule 2 Subcat].[All]" dimensionUniqueName="[Business Rule]" displayFolder="" count="0" unbalanced="0"/>
    <cacheHierarchy uniqueName="[Business Rule].[STRSVS Rule 1]" caption="STRSVS Rule 1" attribute="1" defaultMemberUniqueName="[Business Rule].[STRSVS Rule 1].[All]" allUniqueName="[Business Rule].[STRSVS Rule 1].[All]" dimensionUniqueName="[Business Rule]" displayFolder="" count="0" unbalanced="0"/>
    <cacheHierarchy uniqueName="[Business Rule].[STRSVS Rule 1 Subcat]" caption="STRSVS Rule 1 Subcat" attribute="1" defaultMemberUniqueName="[Business Rule].[STRSVS Rule 1 Subcat].[All]" allUniqueName="[Business Rule].[STRSVS Rule 1 Subcat].[All]" dimensionUniqueName="[Business Rule]" displayFolder="" count="0" unbalanced="0"/>
    <cacheHierarchy uniqueName="[Business Rule].[STRSVS Rule 2]" caption="STRSVS Rule 2" attribute="1" defaultMemberUniqueName="[Business Rule].[STRSVS Rule 2].[All]" allUniqueName="[Business Rule].[STRSVS Rule 2].[All]" dimensionUniqueName="[Business Rule]" displayFolder="" count="0" unbalanced="0"/>
    <cacheHierarchy uniqueName="[Business Rule].[STRSVS Rule 2 Subcat]" caption="STRSVS Rule 2 Subcat" attribute="1" defaultMemberUniqueName="[Business Rule].[STRSVS Rule 2 Subcat].[All]" allUniqueName="[Business Rule].[STRSVS Rule 2 Subcat].[All]" dimensionUniqueName="[Business Rule]" displayFolder="" count="0" unbalanced="0"/>
    <cacheHierarchy uniqueName="[Business Rule].[SUPPLY Chain Function]" caption="SUPPLY Chain Function" attribute="1" defaultMemberUniqueName="[Business Rule].[SUPPLY Chain Function].[All]" allUniqueName="[Business Rule].[SUPPLY Chain Function].[All]" dimensionUniqueName="[Business Rule]" displayFolder="" count="0" unbalanced="0"/>
    <cacheHierarchy uniqueName="[Business Rule].[TDG Cost Driver]" caption="TDG Cost Driver" attribute="1" defaultMemberUniqueName="[Business Rule].[TDG Cost Driver].[All]" allUniqueName="[Business Rule].[TDG Cost Driver].[All]" dimensionUniqueName="[Business Rule]" displayFolder="" count="0" unbalanced="0"/>
    <cacheHierarchy uniqueName="[Business Rule].[TDG CUSTOMER DELIVERY REGION]" caption="TDG CUSTOMER DELIVERY REGION" attribute="1" defaultMemberUniqueName="[Business Rule].[TDG CUSTOMER DELIVERY REGION].[All]" allUniqueName="[Business Rule].[TDG CUSTOMER DELIVERY REGION].[All]" dimensionUniqueName="[Business Rule]" displayFolder="" count="0" unbalanced="0"/>
    <cacheHierarchy uniqueName="[Business Rule].[TDG DIST AVA AVB REPORTING]" caption="TDG DIST AVA AVB REPORTING" attribute="1" defaultMemberUniqueName="[Business Rule].[TDG DIST AVA AVB REPORTING].[All]" allUniqueName="[Business Rule].[TDG DIST AVA AVB REPORTING].[All]" dimensionUniqueName="[Business Rule]" displayFolder="" count="0" unbalanced="0"/>
    <cacheHierarchy uniqueName="[Business Rule].[TDG FLEET COST POOL DRIVER]" caption="TDG FLEET COST POOL DRIVER" attribute="1" defaultMemberUniqueName="[Business Rule].[TDG FLEET COST POOL DRIVER].[All]" allUniqueName="[Business Rule].[TDG FLEET COST POOL DRIVER].[All]" dimensionUniqueName="[Business Rule]" displayFolder="" count="0" unbalanced="0"/>
    <cacheHierarchy uniqueName="[Business Rule].[TDG GRID MOD PROJECTS]" caption="TDG GRID MOD PROJECTS" attribute="1" defaultMemberUniqueName="[Business Rule].[TDG GRID MOD PROJECTS].[All]" allUniqueName="[Business Rule].[TDG GRID MOD PROJECTS].[All]" dimensionUniqueName="[Business Rule]" displayFolder="" count="0" unbalanced="0"/>
    <cacheHierarchy uniqueName="[Business Rule].[TDG Indirect Alloc]" caption="TDG Indirect Alloc" attribute="1" defaultMemberUniqueName="[Business Rule].[TDG Indirect Alloc].[All]" allUniqueName="[Business Rule].[TDG Indirect Alloc].[All]" dimensionUniqueName="[Business Rule]" displayFolder="" count="0" unbalanced="0"/>
    <cacheHierarchy uniqueName="[Business Rule].[TDG Indrct Alloc Rmvd Mgmt Rpt]" caption="TDG Indrct Alloc Rmvd Mgmt Rpt" attribute="1" defaultMemberUniqueName="[Business Rule].[TDG Indrct Alloc Rmvd Mgmt Rpt].[All]" allUniqueName="[Business Rule].[TDG Indrct Alloc Rmvd Mgmt Rpt].[All]" dimensionUniqueName="[Business Rule]" displayFolder="" count="0" unbalanced="0"/>
    <cacheHierarchy uniqueName="[Business Rule].[TDG Rule 1]" caption="TDG Rule 1" attribute="1" defaultMemberUniqueName="[Business Rule].[TDG Rule 1].[All]" allUniqueName="[Business Rule].[TDG Rule 1].[All]" dimensionUniqueName="[Business Rule]" displayFolder="" count="0" unbalanced="0"/>
    <cacheHierarchy uniqueName="[Business Rule].[TDG Rule 1 Subcat]" caption="TDG Rule 1 Subcat" attribute="1" defaultMemberUniqueName="[Business Rule].[TDG Rule 1 Subcat].[All]" allUniqueName="[Business Rule].[TDG Rule 1 Subcat].[All]" dimensionUniqueName="[Business Rule]" displayFolder="" count="0" unbalanced="0"/>
    <cacheHierarchy uniqueName="[Business Rule].[TDG Rule 2]" caption="TDG Rule 2" attribute="1" defaultMemberUniqueName="[Business Rule].[TDG Rule 2].[All]" allUniqueName="[Business Rule].[TDG Rule 2].[All]" dimensionUniqueName="[Business Rule]" displayFolder="" count="0" unbalanced="0"/>
    <cacheHierarchy uniqueName="[Business Rule].[TDG Rule 2 Subcat]" caption="TDG Rule 2 Subcat" attribute="1" defaultMemberUniqueName="[Business Rule].[TDG Rule 2 Subcat].[All]" allUniqueName="[Business Rule].[TDG Rule 2 Subcat].[All]" dimensionUniqueName="[Business Rule]" displayFolder="" count="0" unbalanced="0"/>
    <cacheHierarchy uniqueName="[Business Rule].[TDG SPEND CLASSIFICATION]" caption="TDG SPEND CLASSIFICATION" attribute="1" defaultMemberUniqueName="[Business Rule].[TDG SPEND CLASSIFICATION].[All]" allUniqueName="[Business Rule].[TDG SPEND CLASSIFICATION].[All]" dimensionUniqueName="[Business Rule]" displayFolder="" count="0" unbalanced="0"/>
    <cacheHierarchy uniqueName="[Business Rule].[TDG Transmission Function]" caption="TDG Transmission Function" attribute="1" defaultMemberUniqueName="[Business Rule].[TDG Transmission Function].[All]" allUniqueName="[Business Rule].[TDG Transmission Function].[All]" dimensionUniqueName="[Business Rule]" displayFolder="" count="0" unbalanced="0"/>
    <cacheHierarchy uniqueName="[Business Rule].[TDG TRANSMISSION PROCESS]" caption="TDG TRANSMISSION PROCESS" attribute="1" defaultMemberUniqueName="[Business Rule].[TDG TRANSMISSION PROCESS].[All]" allUniqueName="[Business Rule].[TDG TRANSMISSION PROCESS].[All]" dimensionUniqueName="[Business Rule]" displayFolder="" count="0" unbalanced="0"/>
    <cacheHierarchy uniqueName="[CB - Account].[Account CB]" caption="Account CB" attribute="1" keyAttribute="1" defaultMemberUniqueName="[CB - Account].[Account CB].[All]" allUniqueName="[CB - Account].[Account CB].[All]" dimensionUniqueName="[CB - Account]" displayFolder="" count="2" unbalanced="0"/>
    <cacheHierarchy uniqueName="[CB - Account].[Account CB - Description]" caption="Account CB - Description" attribute="1" defaultMemberUniqueName="[CB - Account].[Account CB - Description].[All]" allUniqueName="[CB - Account].[Account CB - Description].[All]" dimensionUniqueName="[CB - Account]" displayFolder="" count="2" unbalanced="0"/>
    <cacheHierarchy uniqueName="[CB - Account].[Account CB Description Long]" caption="Account CB Description Long" attribute="1" defaultMemberUniqueName="[CB - Account].[Account CB Description Long].[All]" allUniqueName="[CB - Account].[Account CB Description Long].[All]" dimensionUniqueName="[CB - Account]" displayFolder="" count="0" unbalanced="0"/>
    <cacheHierarchy uniqueName="[CB - Account].[Account CB Description Short]" caption="Account CB Description Short" attribute="1" defaultMemberUniqueName="[CB - Account].[Account CB Description Short].[All]" allUniqueName="[CB - Account].[Account CB Description Short].[All]" dimensionUniqueName="[CB - Account]" displayFolder="" count="0" unbalanced="0"/>
    <cacheHierarchy uniqueName="[CB - Account].[Account CB GL FERC Account]" caption="Account CB GL FERC Account" attribute="1" defaultMemberUniqueName="[CB - Account].[Account CB GL FERC Account].[All]" allUniqueName="[CB - Account].[Account CB GL FERC Account].[All]" dimensionUniqueName="[CB - Account]" displayFolder="" count="2" unbalanced="0">
      <fieldsUsage count="2">
        <fieldUsage x="-1"/>
        <fieldUsage x="12"/>
      </fieldsUsage>
    </cacheHierarchy>
    <cacheHierarchy uniqueName="[CB - Account].[Account CB Set ID]" caption="Account CB Set ID" attribute="1" defaultMemberUniqueName="[CB - Account].[Account CB Set ID].[All]" allUniqueName="[CB - Account].[Account CB Set ID].[All]" dimensionUniqueName="[CB - Account]" displayFolder="" count="0" unbalanced="0"/>
    <cacheHierarchy uniqueName="[CB - Account].[Account CB Type]" caption="Account CB Type" attribute="1" defaultMemberUniqueName="[CB - Account].[Account CB Type].[All]" allUniqueName="[CB - Account].[Account CB Type].[All]" dimensionUniqueName="[CB - Account]" displayFolder="" count="0" unbalanced="0"/>
    <cacheHierarchy uniqueName="[CB - Account HIER].[Account HIER]" caption="Account HIER" attribute="1" keyAttribute="1" defaultMemberUniqueName="[CB - Account HIER].[Account HIER].[All]" allUniqueName="[CB - Account HIER].[Account HIER].[All]" dimensionUniqueName="[CB - Account HIER]" displayFolder="" count="0" unbalanced="0"/>
    <cacheHierarchy uniqueName="[CB - Account HIER].[Account HIER Description Long]" caption="Account HIER Description Long" attribute="1" defaultMemberUniqueName="[CB - Account HIER].[Account HIER Description Long].[All]" allUniqueName="[CB - Account HIER].[Account HIER Description Long].[All]" dimensionUniqueName="[CB - Account HIER]" displayFolder="" count="0" unbalanced="0"/>
    <cacheHierarchy uniqueName="[CB - Account HIER].[Account HIER Description Short]" caption="Account HIER Description Short" attribute="1" defaultMemberUniqueName="[CB - Account HIER].[Account HIER Description Short].[All]" allUniqueName="[CB - Account HIER].[Account HIER Description Short].[All]" dimensionUniqueName="[CB - Account HIER]" displayFolder="" count="0" unbalanced="0"/>
    <cacheHierarchy uniqueName="[CB - Account HIER].[Account HIER Set ID]" caption="Account HIER Set ID" attribute="1" defaultMemberUniqueName="[CB - Account HIER].[Account HIER Set ID].[All]" allUniqueName="[CB - Account HIER].[Account HIER Set ID].[All]" dimensionUniqueName="[CB - Account HIER]" displayFolder="" count="0" unbalanced="0"/>
    <cacheHierarchy uniqueName="[CB - Account HIER].[Account Hierarchy]" caption="Account Hierarchy" defaultMemberUniqueName="[CB - Account HIER].[Account Hierarchy].[All]" allUniqueName="[CB - Account HIER].[Account Hierarchy].[All]" dimensionUniqueName="[CB - Account HIER]" displayFolder="" count="15" unbalanced="0"/>
    <cacheHierarchy uniqueName="[CB - Account HIER].[Account Hierarchy Name]" caption="Account Hierarchy Name" attribute="1" defaultMemberUniqueName="[CB - Account HIER].[Account Hierarchy Name].[All]" allUniqueName="[CB - Account HIER].[Account Hierarchy Name].[All]" dimensionUniqueName="[CB - Account HIER]" displayFolder="" count="0" unbalanced="0"/>
    <cacheHierarchy uniqueName="[CB - Account HIER].[Account Level 01 Description]" caption="Account Level 01 Description" attribute="1" defaultMemberUniqueName="[CB - Account HIER].[Account Level 01 Description].[All]" allUniqueName="[CB - Account HIER].[Account Level 01 Description].[All]" dimensionUniqueName="[CB - Account HIER]" displayFolder="" count="2" unbalanced="0"/>
    <cacheHierarchy uniqueName="[CB - Account HIER].[Account Level 01 Name]" caption="Account Level 01 Name" attribute="1" defaultMemberUniqueName="[CB - Account HIER].[Account Level 01 Name].[All]" allUniqueName="[CB - Account HIER].[Account Level 01 Name].[All]" dimensionUniqueName="[CB - Account HIER]" displayFolder="" count="0" unbalanced="0"/>
    <cacheHierarchy uniqueName="[CB - Account HIER].[Account Level 01 Name - Description]" caption="Account Level 01 Name - Description" attribute="1" defaultMemberUniqueName="[CB - Account HIER].[Account Level 01 Name - Description].[All]" allUniqueName="[CB - Account HIER].[Account Level 01 Name - Description].[All]" dimensionUniqueName="[CB - Account HIER]" displayFolder="" count="0" unbalanced="0"/>
    <cacheHierarchy uniqueName="[CB - Account HIER].[Account Level 02 Description]" caption="Account Level 02 Description" attribute="1" defaultMemberUniqueName="[CB - Account HIER].[Account Level 02 Description].[All]" allUniqueName="[CB - Account HIER].[Account Level 02 Description].[All]" dimensionUniqueName="[CB - Account HIER]" displayFolder="" count="0" unbalanced="0"/>
    <cacheHierarchy uniqueName="[CB - Account HIER].[Account Level 02 Name]" caption="Account Level 02 Name" attribute="1" defaultMemberUniqueName="[CB - Account HIER].[Account Level 02 Name].[All]" allUniqueName="[CB - Account HIER].[Account Level 02 Name].[All]" dimensionUniqueName="[CB - Account HIER]" displayFolder="" count="0" unbalanced="0"/>
    <cacheHierarchy uniqueName="[CB - Account HIER].[Account Level 02 Name - Description]" caption="Account Level 02 Name - Description" attribute="1" defaultMemberUniqueName="[CB - Account HIER].[Account Level 02 Name - Description].[All]" allUniqueName="[CB - Account HIER].[Account Level 02 Name - Description].[All]" dimensionUniqueName="[CB - Account HIER]" displayFolder="" count="0" unbalanced="0"/>
    <cacheHierarchy uniqueName="[CB - Account HIER].[Account Level 03 Description]" caption="Account Level 03 Description" attribute="1" defaultMemberUniqueName="[CB - Account HIER].[Account Level 03 Description].[All]" allUniqueName="[CB - Account HIER].[Account Level 03 Description].[All]" dimensionUniqueName="[CB - Account HIER]" displayFolder="" count="0" unbalanced="0"/>
    <cacheHierarchy uniqueName="[CB - Account HIER].[Account Level 03 Name]" caption="Account Level 03 Name" attribute="1" defaultMemberUniqueName="[CB - Account HIER].[Account Level 03 Name].[All]" allUniqueName="[CB - Account HIER].[Account Level 03 Name].[All]" dimensionUniqueName="[CB - Account HIER]" displayFolder="" count="0" unbalanced="0"/>
    <cacheHierarchy uniqueName="[CB - Account HIER].[Account Level 03 Name - Description]" caption="Account Level 03 Name - Description" attribute="1" defaultMemberUniqueName="[CB - Account HIER].[Account Level 03 Name - Description].[All]" allUniqueName="[CB - Account HIER].[Account Level 03 Name - Description].[All]" dimensionUniqueName="[CB - Account HIER]" displayFolder="" count="0" unbalanced="0"/>
    <cacheHierarchy uniqueName="[CB - Account HIER].[Account Level 04 Description]" caption="Account Level 04 Description" attribute="1" defaultMemberUniqueName="[CB - Account HIER].[Account Level 04 Description].[All]" allUniqueName="[CB - Account HIER].[Account Level 04 Description].[All]" dimensionUniqueName="[CB - Account HIER]" displayFolder="" count="0" unbalanced="0"/>
    <cacheHierarchy uniqueName="[CB - Account HIER].[Account Level 04 Name]" caption="Account Level 04 Name" attribute="1" defaultMemberUniqueName="[CB - Account HIER].[Account Level 04 Name].[All]" allUniqueName="[CB - Account HIER].[Account Level 04 Name].[All]" dimensionUniqueName="[CB - Account HIER]" displayFolder="" count="0" unbalanced="0"/>
    <cacheHierarchy uniqueName="[CB - Account HIER].[Account Level 04 Name - Description]" caption="Account Level 04 Name - Description" attribute="1" defaultMemberUniqueName="[CB - Account HIER].[Account Level 04 Name - Description].[All]" allUniqueName="[CB - Account HIER].[Account Level 04 Name - Description].[All]" dimensionUniqueName="[CB - Account HIER]" displayFolder="" count="0" unbalanced="0"/>
    <cacheHierarchy uniqueName="[CB - Account HIER].[Account Level 05 Description]" caption="Account Level 05 Description" attribute="1" defaultMemberUniqueName="[CB - Account HIER].[Account Level 05 Description].[All]" allUniqueName="[CB - Account HIER].[Account Level 05 Description].[All]" dimensionUniqueName="[CB - Account HIER]" displayFolder="" count="0" unbalanced="0"/>
    <cacheHierarchy uniqueName="[CB - Account HIER].[Account Level 05 Name]" caption="Account Level 05 Name" attribute="1" defaultMemberUniqueName="[CB - Account HIER].[Account Level 05 Name].[All]" allUniqueName="[CB - Account HIER].[Account Level 05 Name].[All]" dimensionUniqueName="[CB - Account HIER]" displayFolder="" count="0" unbalanced="0"/>
    <cacheHierarchy uniqueName="[CB - Account HIER].[Account Level 05 Name - Description]" caption="Account Level 05 Name - Description" attribute="1" defaultMemberUniqueName="[CB - Account HIER].[Account Level 05 Name - Description].[All]" allUniqueName="[CB - Account HIER].[Account Level 05 Name - Description].[All]" dimensionUniqueName="[CB - Account HIER]" displayFolder="" count="0" unbalanced="0"/>
    <cacheHierarchy uniqueName="[CB - Account HIER].[Account Level 06 Description]" caption="Account Level 06 Description" attribute="1" defaultMemberUniqueName="[CB - Account HIER].[Account Level 06 Description].[All]" allUniqueName="[CB - Account HIER].[Account Level 06 Description].[All]" dimensionUniqueName="[CB - Account HIER]" displayFolder="" count="0" unbalanced="0"/>
    <cacheHierarchy uniqueName="[CB - Account HIER].[Account Level 06 Name]" caption="Account Level 06 Name" attribute="1" defaultMemberUniqueName="[CB - Account HIER].[Account Level 06 Name].[All]" allUniqueName="[CB - Account HIER].[Account Level 06 Name].[All]" dimensionUniqueName="[CB - Account HIER]" displayFolder="" count="0" unbalanced="0"/>
    <cacheHierarchy uniqueName="[CB - Account HIER].[Account Level 06 Name - Description]" caption="Account Level 06 Name - Description" attribute="1" defaultMemberUniqueName="[CB - Account HIER].[Account Level 06 Name - Description].[All]" allUniqueName="[CB - Account HIER].[Account Level 06 Name - Description].[All]" dimensionUniqueName="[CB - Account HIER]" displayFolder="" count="0" unbalanced="0"/>
    <cacheHierarchy uniqueName="[CB - Account HIER].[Account Level 07 Description]" caption="Account Level 07 Description" attribute="1" defaultMemberUniqueName="[CB - Account HIER].[Account Level 07 Description].[All]" allUniqueName="[CB - Account HIER].[Account Level 07 Description].[All]" dimensionUniqueName="[CB - Account HIER]" displayFolder="" count="0" unbalanced="0"/>
    <cacheHierarchy uniqueName="[CB - Account HIER].[Account Level 07 Name]" caption="Account Level 07 Name" attribute="1" defaultMemberUniqueName="[CB - Account HIER].[Account Level 07 Name].[All]" allUniqueName="[CB - Account HIER].[Account Level 07 Name].[All]" dimensionUniqueName="[CB - Account HIER]" displayFolder="" count="0" unbalanced="0"/>
    <cacheHierarchy uniqueName="[CB - Account HIER].[Account Level 07 Name - Description]" caption="Account Level 07 Name - Description" attribute="1" defaultMemberUniqueName="[CB - Account HIER].[Account Level 07 Name - Description].[All]" allUniqueName="[CB - Account HIER].[Account Level 07 Name - Description].[All]" dimensionUniqueName="[CB - Account HIER]" displayFolder="" count="0" unbalanced="0"/>
    <cacheHierarchy uniqueName="[CB - Account HIER].[Account Level 08 Description]" caption="Account Level 08 Description" attribute="1" defaultMemberUniqueName="[CB - Account HIER].[Account Level 08 Description].[All]" allUniqueName="[CB - Account HIER].[Account Level 08 Description].[All]" dimensionUniqueName="[CB - Account HIER]" displayFolder="" count="0" unbalanced="0"/>
    <cacheHierarchy uniqueName="[CB - Account HIER].[Account Level 08 Name]" caption="Account Level 08 Name" attribute="1" defaultMemberUniqueName="[CB - Account HIER].[Account Level 08 Name].[All]" allUniqueName="[CB - Account HIER].[Account Level 08 Name].[All]" dimensionUniqueName="[CB - Account HIER]" displayFolder="" count="0" unbalanced="0"/>
    <cacheHierarchy uniqueName="[CB - Account HIER].[Account Level 08 Name - Description]" caption="Account Level 08 Name - Description" attribute="1" defaultMemberUniqueName="[CB - Account HIER].[Account Level 08 Name - Description].[All]" allUniqueName="[CB - Account HIER].[Account Level 08 Name - Description].[All]" dimensionUniqueName="[CB - Account HIER]" displayFolder="" count="0" unbalanced="0"/>
    <cacheHierarchy uniqueName="[CB - Account HIER].[Account Level 09 Description]" caption="Account Level 09 Description" attribute="1" defaultMemberUniqueName="[CB - Account HIER].[Account Level 09 Description].[All]" allUniqueName="[CB - Account HIER].[Account Level 09 Description].[All]" dimensionUniqueName="[CB - Account HIER]" displayFolder="" count="0" unbalanced="0"/>
    <cacheHierarchy uniqueName="[CB - Account HIER].[Account Level 09 Name]" caption="Account Level 09 Name" attribute="1" defaultMemberUniqueName="[CB - Account HIER].[Account Level 09 Name].[All]" allUniqueName="[CB - Account HIER].[Account Level 09 Name].[All]" dimensionUniqueName="[CB - Account HIER]" displayFolder="" count="0" unbalanced="0"/>
    <cacheHierarchy uniqueName="[CB - Account HIER].[Account Level 09 Name - Description]" caption="Account Level 09 Name - Description" attribute="1" defaultMemberUniqueName="[CB - Account HIER].[Account Level 09 Name - Description].[All]" allUniqueName="[CB - Account HIER].[Account Level 09 Name - Description].[All]" dimensionUniqueName="[CB - Account HIER]" displayFolder="" count="0" unbalanced="0"/>
    <cacheHierarchy uniqueName="[CB - Account HIER].[Account Level 10 Description]" caption="Account Level 10 Description" attribute="1" defaultMemberUniqueName="[CB - Account HIER].[Account Level 10 Description].[All]" allUniqueName="[CB - Account HIER].[Account Level 10 Description].[All]" dimensionUniqueName="[CB - Account HIER]" displayFolder="" count="0" unbalanced="0"/>
    <cacheHierarchy uniqueName="[CB - Account HIER].[Account Level 10 Name]" caption="Account Level 10 Name" attribute="1" defaultMemberUniqueName="[CB - Account HIER].[Account Level 10 Name].[All]" allUniqueName="[CB - Account HIER].[Account Level 10 Name].[All]" dimensionUniqueName="[CB - Account HIER]" displayFolder="" count="0" unbalanced="0"/>
    <cacheHierarchy uniqueName="[CB - Account HIER].[Account Level 10 Name - Description]" caption="Account Level 10 Name - Description" attribute="1" defaultMemberUniqueName="[CB - Account HIER].[Account Level 10 Name - Description].[All]" allUniqueName="[CB - Account HIER].[Account Level 10 Name - Description].[All]" dimensionUniqueName="[CB - Account HIER]" displayFolder="" count="0" unbalanced="0"/>
    <cacheHierarchy uniqueName="[CB - Account HIER].[Account Level 11 Description]" caption="Account Level 11 Description" attribute="1" defaultMemberUniqueName="[CB - Account HIER].[Account Level 11 Description].[All]" allUniqueName="[CB - Account HIER].[Account Level 11 Description].[All]" dimensionUniqueName="[CB - Account HIER]" displayFolder="" count="0" unbalanced="0"/>
    <cacheHierarchy uniqueName="[CB - Account HIER].[Account Level 11 Name]" caption="Account Level 11 Name" attribute="1" defaultMemberUniqueName="[CB - Account HIER].[Account Level 11 Name].[All]" allUniqueName="[CB - Account HIER].[Account Level 11 Name].[All]" dimensionUniqueName="[CB - Account HIER]" displayFolder="" count="0" unbalanced="0"/>
    <cacheHierarchy uniqueName="[CB - Account HIER].[Account Level 11 Name - Description]" caption="Account Level 11 Name - Description" attribute="1" defaultMemberUniqueName="[CB - Account HIER].[Account Level 11 Name - Description].[All]" allUniqueName="[CB - Account HIER].[Account Level 11 Name - Description].[All]" dimensionUniqueName="[CB - Account HIER]" displayFolder="" count="0" unbalanced="0"/>
    <cacheHierarchy uniqueName="[CB - Account HIER].[Account Level 12 Description]" caption="Account Level 12 Description" attribute="1" defaultMemberUniqueName="[CB - Account HIER].[Account Level 12 Description].[All]" allUniqueName="[CB - Account HIER].[Account Level 12 Description].[All]" dimensionUniqueName="[CB - Account HIER]" displayFolder="" count="0" unbalanced="0"/>
    <cacheHierarchy uniqueName="[CB - Account HIER].[Account Level 12 Name]" caption="Account Level 12 Name" attribute="1" defaultMemberUniqueName="[CB - Account HIER].[Account Level 12 Name].[All]" allUniqueName="[CB - Account HIER].[Account Level 12 Name].[All]" dimensionUniqueName="[CB - Account HIER]" displayFolder="" count="0" unbalanced="0"/>
    <cacheHierarchy uniqueName="[CB - Account HIER].[Account Level 12 Name - Description]" caption="Account Level 12 Name - Description" attribute="1" defaultMemberUniqueName="[CB - Account HIER].[Account Level 12 Name - Description].[All]" allUniqueName="[CB - Account HIER].[Account Level 12 Name - Description].[All]" dimensionUniqueName="[CB - Account HIER]" displayFolder="" count="0" unbalanced="0"/>
    <cacheHierarchy uniqueName="[CB - Account HIER].[Account Parent Description]" caption="Account Parent Description" attribute="1" defaultMemberUniqueName="[CB - Account HIER].[Account Parent Description].[All]" allUniqueName="[CB - Account HIER].[Account Parent Description].[All]" dimensionUniqueName="[CB - Account HIER]" displayFolder="" count="0" unbalanced="0"/>
    <cacheHierarchy uniqueName="[CB - Account HIER].[Account Parent Name]" caption="Account Parent Name" attribute="1" defaultMemberUniqueName="[CB - Account HIER].[Account Parent Name].[All]" allUniqueName="[CB - Account HIER].[Account Parent Name].[All]" dimensionUniqueName="[CB - Account HIER]" displayFolder="" count="0" unbalanced="0"/>
    <cacheHierarchy uniqueName="[CB - Affiliate].[Affiliate CB]" caption="Affiliate CB" attribute="1" keyAttribute="1" defaultMemberUniqueName="[CB - Affiliate].[Affiliate CB].[All]" allUniqueName="[CB - Affiliate].[Affiliate CB].[All]" dimensionUniqueName="[CB - Affiliate]" displayFolder="" count="0" unbalanced="0"/>
    <cacheHierarchy uniqueName="[CB - Affiliate].[Affiliate CB - Description]" caption="Affiliate CB - Description" attribute="1" defaultMemberUniqueName="[CB - Affiliate].[Affiliate CB - Description].[All]" allUniqueName="[CB - Affiliate].[Affiliate CB - Description].[All]" dimensionUniqueName="[CB - Affiliate]" displayFolder="" count="0" unbalanced="0"/>
    <cacheHierarchy uniqueName="[CB - Affiliate].[Affiliate CB Description Long]" caption="Affiliate CB Description Long" attribute="1" defaultMemberUniqueName="[CB - Affiliate].[Affiliate CB Description Long].[All]" allUniqueName="[CB - Affiliate].[Affiliate CB Description Long].[All]" dimensionUniqueName="[CB - Affiliate]" displayFolder="" count="0" unbalanced="0"/>
    <cacheHierarchy uniqueName="[CB - Affiliate].[Affiliate CB Description Short]" caption="Affiliate CB Description Short" attribute="1" defaultMemberUniqueName="[CB - Affiliate].[Affiliate CB Description Short].[All]" allUniqueName="[CB - Affiliate].[Affiliate CB Description Short].[All]" dimensionUniqueName="[CB - Affiliate]" displayFolder="" count="0" unbalanced="0"/>
    <cacheHierarchy uniqueName="[CB - Allocation Pool].[Allocation Pool CB]" caption="Allocation Pool CB" attribute="1" keyAttribute="1" defaultMemberUniqueName="[CB - Allocation Pool].[Allocation Pool CB].[All]" allUniqueName="[CB - Allocation Pool].[Allocation Pool CB].[All]" dimensionUniqueName="[CB - Allocation Pool]" displayFolder="" count="0" unbalanced="0"/>
    <cacheHierarchy uniqueName="[CB - Allocation Pool].[Allocation Pool CB - Description]" caption="Allocation Pool CB - Description" attribute="1" defaultMemberUniqueName="[CB - Allocation Pool].[Allocation Pool CB - Description].[All]" allUniqueName="[CB - Allocation Pool].[Allocation Pool CB - Description].[All]" dimensionUniqueName="[CB - Allocation Pool]" displayFolder="" count="0" unbalanced="0"/>
    <cacheHierarchy uniqueName="[CB - Allocation Pool].[Allocation Pool CB Description Long]" caption="Allocation Pool CB Description Long" attribute="1" defaultMemberUniqueName="[CB - Allocation Pool].[Allocation Pool CB Description Long].[All]" allUniqueName="[CB - Allocation Pool].[Allocation Pool CB Description Long].[All]" dimensionUniqueName="[CB - Allocation Pool]" displayFolder="" count="0" unbalanced="0"/>
    <cacheHierarchy uniqueName="[CB - Allocation Pool].[Allocation Pool CB Description Short]" caption="Allocation Pool CB Description Short" attribute="1" defaultMemberUniqueName="[CB - Allocation Pool].[Allocation Pool CB Description Short].[All]" allUniqueName="[CB - Allocation Pool].[Allocation Pool CB Description Short].[All]" dimensionUniqueName="[CB - Allocation Pool]" displayFolder="" count="0" unbalanced="0"/>
    <cacheHierarchy uniqueName="[CB - Allocation Pool HIER].[Allocation Pool HIER]" caption="Allocation Pool HIER" attribute="1" keyAttribute="1" defaultMemberUniqueName="[CB - Allocation Pool HIER].[Allocation Pool HIER].[All]" allUniqueName="[CB - Allocation Pool HIER].[Allocation Pool HIER].[All]" dimensionUniqueName="[CB - Allocation Pool HIER]" displayFolder="" count="0" unbalanced="0"/>
    <cacheHierarchy uniqueName="[CB - Allocation Pool HIER].[Allocation Pool HIER Description Long]" caption="Allocation Pool HIER Description Long" attribute="1" defaultMemberUniqueName="[CB - Allocation Pool HIER].[Allocation Pool HIER Description Long].[All]" allUniqueName="[CB - Allocation Pool HIER].[Allocation Pool HIER Description Long].[All]" dimensionUniqueName="[CB - Allocation Pool HIER]" displayFolder="" count="0" unbalanced="0"/>
    <cacheHierarchy uniqueName="[CB - Allocation Pool HIER].[Allocation Pool HIER Description Short]" caption="Allocation Pool HIER Description Short" attribute="1" defaultMemberUniqueName="[CB - Allocation Pool HIER].[Allocation Pool HIER Description Short].[All]" allUniqueName="[CB - Allocation Pool HIER].[Allocation Pool HIER Description Short].[All]" dimensionUniqueName="[CB - Allocation Pool HIER]" displayFolder="" count="0" unbalanced="0"/>
    <cacheHierarchy uniqueName="[CB - Allocation Pool HIER].[Allocation Pool HIER Set ID]" caption="Allocation Pool HIER Set ID" attribute="1" defaultMemberUniqueName="[CB - Allocation Pool HIER].[Allocation Pool HIER Set ID].[All]" allUniqueName="[CB - Allocation Pool HIER].[Allocation Pool HIER Set ID].[All]" dimensionUniqueName="[CB - Allocation Pool HIER]" displayFolder="" count="0" unbalanced="0"/>
    <cacheHierarchy uniqueName="[CB - Allocation Pool HIER].[Allocation Pool Hierarchy]" caption="Allocation Pool Hierarchy" defaultMemberUniqueName="[CB - Allocation Pool HIER].[Allocation Pool Hierarchy].[All]" allUniqueName="[CB - Allocation Pool HIER].[Allocation Pool Hierarchy].[All]" dimensionUniqueName="[CB - Allocation Pool HIER]" displayFolder="" count="0" unbalanced="0"/>
    <cacheHierarchy uniqueName="[CB - Allocation Pool HIER].[Allocation Pool Hierarchy Name]" caption="Allocation Pool Hierarchy Name" attribute="1" defaultMemberUniqueName="[CB - Allocation Pool HIER].[Allocation Pool Hierarchy Name].[All]" allUniqueName="[CB - Allocation Pool HIER].[Allocation Pool Hierarchy Name].[All]" dimensionUniqueName="[CB - Allocation Pool HIER]" displayFolder="" count="0" unbalanced="0"/>
    <cacheHierarchy uniqueName="[CB - Allocation Pool HIER].[Allocation Pool Level 01 Description]" caption="Allocation Pool Level 01 Description" attribute="1" defaultMemberUniqueName="[CB - Allocation Pool HIER].[Allocation Pool Level 01 Description].[All]" allUniqueName="[CB - Allocation Pool HIER].[Allocation Pool Level 01 Description].[All]" dimensionUniqueName="[CB - Allocation Pool HIER]" displayFolder="" count="0" unbalanced="0"/>
    <cacheHierarchy uniqueName="[CB - Allocation Pool HIER].[Allocation Pool Level 01 Name]" caption="Allocation Pool Level 01 Name" attribute="1" defaultMemberUniqueName="[CB - Allocation Pool HIER].[Allocation Pool Level 01 Name].[All]" allUniqueName="[CB - Allocation Pool HIER].[Allocation Pool Level 01 Name].[All]" dimensionUniqueName="[CB - Allocation Pool HIER]" displayFolder="" count="0" unbalanced="0"/>
    <cacheHierarchy uniqueName="[CB - Allocation Pool HIER].[Allocation Pool Level 01 Name - Description]" caption="Allocation Pool Level 01 Name - Description" attribute="1" defaultMemberUniqueName="[CB - Allocation Pool HIER].[Allocation Pool Level 01 Name - Description].[All]" allUniqueName="[CB - Allocation Pool HIER].[Allocation Pool Level 01 Name - Description].[All]" dimensionUniqueName="[CB - Allocation Pool HIER]" displayFolder="" count="0" unbalanced="0"/>
    <cacheHierarchy uniqueName="[CB - Allocation Pool HIER].[Allocation Pool Level 02 Description]" caption="Allocation Pool Level 02 Description" attribute="1" defaultMemberUniqueName="[CB - Allocation Pool HIER].[Allocation Pool Level 02 Description].[All]" allUniqueName="[CB - Allocation Pool HIER].[Allocation Pool Level 02 Description].[All]" dimensionUniqueName="[CB - Allocation Pool HIER]" displayFolder="" count="0" unbalanced="0"/>
    <cacheHierarchy uniqueName="[CB - Allocation Pool HIER].[Allocation Pool Level 02 Name]" caption="Allocation Pool Level 02 Name" attribute="1" defaultMemberUniqueName="[CB - Allocation Pool HIER].[Allocation Pool Level 02 Name].[All]" allUniqueName="[CB - Allocation Pool HIER].[Allocation Pool Level 02 Name].[All]" dimensionUniqueName="[CB - Allocation Pool HIER]" displayFolder="" count="0" unbalanced="0"/>
    <cacheHierarchy uniqueName="[CB - Allocation Pool HIER].[Allocation Pool Level 02 Name - Description]" caption="Allocation Pool Level 02 Name - Description" attribute="1" defaultMemberUniqueName="[CB - Allocation Pool HIER].[Allocation Pool Level 02 Name - Description].[All]" allUniqueName="[CB - Allocation Pool HIER].[Allocation Pool Level 02 Name - Description].[All]" dimensionUniqueName="[CB - Allocation Pool HIER]" displayFolder="" count="0" unbalanced="0"/>
    <cacheHierarchy uniqueName="[CB - Allocation Pool HIER].[Allocation Pool Level 03 Description]" caption="Allocation Pool Level 03 Description" attribute="1" defaultMemberUniqueName="[CB - Allocation Pool HIER].[Allocation Pool Level 03 Description].[All]" allUniqueName="[CB - Allocation Pool HIER].[Allocation Pool Level 03 Description].[All]" dimensionUniqueName="[CB - Allocation Pool HIER]" displayFolder="" count="0" unbalanced="0"/>
    <cacheHierarchy uniqueName="[CB - Allocation Pool HIER].[Allocation Pool Level 03 Name]" caption="Allocation Pool Level 03 Name" attribute="1" defaultMemberUniqueName="[CB - Allocation Pool HIER].[Allocation Pool Level 03 Name].[All]" allUniqueName="[CB - Allocation Pool HIER].[Allocation Pool Level 03 Name].[All]" dimensionUniqueName="[CB - Allocation Pool HIER]" displayFolder="" count="0" unbalanced="0"/>
    <cacheHierarchy uniqueName="[CB - Allocation Pool HIER].[Allocation Pool Level 03 Name - Description]" caption="Allocation Pool Level 03 Name - Description" attribute="1" defaultMemberUniqueName="[CB - Allocation Pool HIER].[Allocation Pool Level 03 Name - Description].[All]" allUniqueName="[CB - Allocation Pool HIER].[Allocation Pool Level 03 Name - Description].[All]" dimensionUniqueName="[CB - Allocation Pool HIER]" displayFolder="" count="0" unbalanced="0"/>
    <cacheHierarchy uniqueName="[CB - Allocation Pool HIER].[Allocation Pool Level 04 Description]" caption="Allocation Pool Level 04 Description" attribute="1" defaultMemberUniqueName="[CB - Allocation Pool HIER].[Allocation Pool Level 04 Description].[All]" allUniqueName="[CB - Allocation Pool HIER].[Allocation Pool Level 04 Description].[All]" dimensionUniqueName="[CB - Allocation Pool HIER]" displayFolder="" count="0" unbalanced="0"/>
    <cacheHierarchy uniqueName="[CB - Allocation Pool HIER].[Allocation Pool Level 04 Name]" caption="Allocation Pool Level 04 Name" attribute="1" defaultMemberUniqueName="[CB - Allocation Pool HIER].[Allocation Pool Level 04 Name].[All]" allUniqueName="[CB - Allocation Pool HIER].[Allocation Pool Level 04 Name].[All]" dimensionUniqueName="[CB - Allocation Pool HIER]" displayFolder="" count="0" unbalanced="0"/>
    <cacheHierarchy uniqueName="[CB - Allocation Pool HIER].[Allocation Pool Level 04 Name - Description]" caption="Allocation Pool Level 04 Name - Description" attribute="1" defaultMemberUniqueName="[CB - Allocation Pool HIER].[Allocation Pool Level 04 Name - Description].[All]" allUniqueName="[CB - Allocation Pool HIER].[Allocation Pool Level 04 Name - Description].[All]" dimensionUniqueName="[CB - Allocation Pool HIER]" displayFolder="" count="0" unbalanced="0"/>
    <cacheHierarchy uniqueName="[CB - Allocation Pool HIER].[Allocation Pool Level 05 Description]" caption="Allocation Pool Level 05 Description" attribute="1" defaultMemberUniqueName="[CB - Allocation Pool HIER].[Allocation Pool Level 05 Description].[All]" allUniqueName="[CB - Allocation Pool HIER].[Allocation Pool Level 05 Description].[All]" dimensionUniqueName="[CB - Allocation Pool HIER]" displayFolder="" count="0" unbalanced="0"/>
    <cacheHierarchy uniqueName="[CB - Allocation Pool HIER].[Allocation Pool Level 05 Name]" caption="Allocation Pool Level 05 Name" attribute="1" defaultMemberUniqueName="[CB - Allocation Pool HIER].[Allocation Pool Level 05 Name].[All]" allUniqueName="[CB - Allocation Pool HIER].[Allocation Pool Level 05 Name].[All]" dimensionUniqueName="[CB - Allocation Pool HIER]" displayFolder="" count="0" unbalanced="0"/>
    <cacheHierarchy uniqueName="[CB - Allocation Pool HIER].[Allocation Pool Level 05 Name - Description]" caption="Allocation Pool Level 05 Name - Description" attribute="1" defaultMemberUniqueName="[CB - Allocation Pool HIER].[Allocation Pool Level 05 Name - Description].[All]" allUniqueName="[CB - Allocation Pool HIER].[Allocation Pool Level 05 Name - Description].[All]" dimensionUniqueName="[CB - Allocation Pool HIER]" displayFolder="" count="0" unbalanced="0"/>
    <cacheHierarchy uniqueName="[CB - Allocation Pool HIER].[Allocation Pool Parent Description]" caption="Allocation Pool Parent Description" attribute="1" defaultMemberUniqueName="[CB - Allocation Pool HIER].[Allocation Pool Parent Description].[All]" allUniqueName="[CB - Allocation Pool HIER].[Allocation Pool Parent Description].[All]" dimensionUniqueName="[CB - Allocation Pool HIER]" displayFolder="" count="0" unbalanced="0"/>
    <cacheHierarchy uniqueName="[CB - Allocation Pool HIER].[Allocation Pool Parent Name]" caption="Allocation Pool Parent Name" attribute="1" defaultMemberUniqueName="[CB - Allocation Pool HIER].[Allocation Pool Parent Name].[All]" allUniqueName="[CB - Allocation Pool HIER].[Allocation Pool Parent Name].[All]" dimensionUniqueName="[CB - Allocation Pool HIER]" displayFolder="" count="0" unbalanced="0"/>
    <cacheHierarchy uniqueName="[CB - Business Unit].[Business Unit CB]" caption="Business Unit CB" attribute="1" keyAttribute="1" defaultMemberUniqueName="[CB - Business Unit].[Business Unit CB].[All]" allUniqueName="[CB - Business Unit].[Business Unit CB].[All]" dimensionUniqueName="[CB - Business Unit]" displayFolder="" count="0" unbalanced="0"/>
    <cacheHierarchy uniqueName="[CB - Business Unit].[Business Unit CB - Description]" caption="Business Unit CB - Description" attribute="1" defaultMemberUniqueName="[CB - Business Unit].[Business Unit CB - Description].[All]" allUniqueName="[CB - Business Unit].[Business Unit CB - Description].[All]" dimensionUniqueName="[CB - Business Unit]" displayFolder="" count="0" unbalanced="0"/>
    <cacheHierarchy uniqueName="[CB - Business Unit].[Business Unit CB Description Long]" caption="Business Unit CB Description Long" attribute="1" defaultMemberUniqueName="[CB - Business Unit].[Business Unit CB Description Long].[All]" allUniqueName="[CB - Business Unit].[Business Unit CB Description Long].[All]" dimensionUniqueName="[CB - Business Unit]" displayFolder="" count="0" unbalanced="0"/>
    <cacheHierarchy uniqueName="[CB - Business Unit].[Business Unit CB Description Short]" caption="Business Unit CB Description Short" attribute="1" defaultMemberUniqueName="[CB - Business Unit].[Business Unit CB Description Short].[All]" allUniqueName="[CB - Business Unit].[Business Unit CB Description Short].[All]" dimensionUniqueName="[CB - Business Unit]" displayFolder="" count="0" unbalanced="0"/>
    <cacheHierarchy uniqueName="[CB - Business Unit].[Business Unit CB Eliminations Only Indicator]" caption="Business Unit CB Eliminations Only Indicator" attribute="1" defaultMemberUniqueName="[CB - Business Unit].[Business Unit CB Eliminations Only Indicator].[All]" allUniqueName="[CB - Business Unit].[Business Unit CB Eliminations Only Indicator].[All]" dimensionUniqueName="[CB - Business Unit]" displayFolder="" count="0" unbalanced="0"/>
    <cacheHierarchy uniqueName="[CB - Business Unit HIER].[Business Unit HIER]" caption="Business Unit HIER" attribute="1" keyAttribute="1" defaultMemberUniqueName="[CB - Business Unit HIER].[Business Unit HIER].[All]" allUniqueName="[CB - Business Unit HIER].[Business Unit HIER].[All]" dimensionUniqueName="[CB - Business Unit HIER]" displayFolder="" count="0" unbalanced="0"/>
    <cacheHierarchy uniqueName="[CB - Business Unit HIER].[Business Unit HIER Description Long]" caption="Business Unit HIER Description Long" attribute="1" defaultMemberUniqueName="[CB - Business Unit HIER].[Business Unit HIER Description Long].[All]" allUniqueName="[CB - Business Unit HIER].[Business Unit HIER Description Long].[All]" dimensionUniqueName="[CB - Business Unit HIER]" displayFolder="" count="0" unbalanced="0"/>
    <cacheHierarchy uniqueName="[CB - Business Unit HIER].[Business Unit HIER Description Short]" caption="Business Unit HIER Description Short" attribute="1" defaultMemberUniqueName="[CB - Business Unit HIER].[Business Unit HIER Description Short].[All]" allUniqueName="[CB - Business Unit HIER].[Business Unit HIER Description Short].[All]" dimensionUniqueName="[CB - Business Unit HIER]" displayFolder="" count="0" unbalanced="0"/>
    <cacheHierarchy uniqueName="[CB - Business Unit HIER].[Business Unit Hierarchy]" caption="Business Unit Hierarchy" defaultMemberUniqueName="[CB - Business Unit HIER].[Business Unit Hierarchy].[All]" allUniqueName="[CB - Business Unit HIER].[Business Unit Hierarchy].[All]" dimensionUniqueName="[CB - Business Unit HIER]" displayFolder="" count="0" unbalanced="0"/>
    <cacheHierarchy uniqueName="[CB - Business Unit HIER].[Business Unit Hierarchy Name]" caption="Business Unit Hierarchy Name" attribute="1" defaultMemberUniqueName="[CB - Business Unit HIER].[Business Unit Hierarchy Name].[All]" allUniqueName="[CB - Business Unit HIER].[Business Unit Hierarchy Name].[All]" dimensionUniqueName="[CB - Business Unit HIER]" displayFolder="" count="0" unbalanced="0"/>
    <cacheHierarchy uniqueName="[CB - Business Unit HIER].[Business Unit Level 01 Description]" caption="Business Unit Level 01 Description" attribute="1" defaultMemberUniqueName="[CB - Business Unit HIER].[Business Unit Level 01 Description].[All]" allUniqueName="[CB - Business Unit HIER].[Business Unit Level 01 Description].[All]" dimensionUniqueName="[CB - Business Unit HIER]" displayFolder="" count="0" unbalanced="0"/>
    <cacheHierarchy uniqueName="[CB - Business Unit HIER].[Business Unit Level 01 Name]" caption="Business Unit Level 01 Name" attribute="1" defaultMemberUniqueName="[CB - Business Unit HIER].[Business Unit Level 01 Name].[All]" allUniqueName="[CB - Business Unit HIER].[Business Unit Level 01 Name].[All]" dimensionUniqueName="[CB - Business Unit HIER]" displayFolder="" count="0" unbalanced="0"/>
    <cacheHierarchy uniqueName="[CB - Business Unit HIER].[Business Unit Level 01 Name - Description]" caption="Business Unit Level 01 Name - Description" attribute="1" defaultMemberUniqueName="[CB - Business Unit HIER].[Business Unit Level 01 Name - Description].[All]" allUniqueName="[CB - Business Unit HIER].[Business Unit Level 01 Name - Description].[All]" dimensionUniqueName="[CB - Business Unit HIER]" displayFolder="" count="0" unbalanced="0"/>
    <cacheHierarchy uniqueName="[CB - Business Unit HIER].[Business Unit Level 02 Description]" caption="Business Unit Level 02 Description" attribute="1" defaultMemberUniqueName="[CB - Business Unit HIER].[Business Unit Level 02 Description].[All]" allUniqueName="[CB - Business Unit HIER].[Business Unit Level 02 Description].[All]" dimensionUniqueName="[CB - Business Unit HIER]" displayFolder="" count="0" unbalanced="0"/>
    <cacheHierarchy uniqueName="[CB - Business Unit HIER].[Business Unit Level 02 Name]" caption="Business Unit Level 02 Name" attribute="1" defaultMemberUniqueName="[CB - Business Unit HIER].[Business Unit Level 02 Name].[All]" allUniqueName="[CB - Business Unit HIER].[Business Unit Level 02 Name].[All]" dimensionUniqueName="[CB - Business Unit HIER]" displayFolder="" count="0" unbalanced="0"/>
    <cacheHierarchy uniqueName="[CB - Business Unit HIER].[Business Unit Level 02 Name - Description]" caption="Business Unit Level 02 Name - Description" attribute="1" defaultMemberUniqueName="[CB - Business Unit HIER].[Business Unit Level 02 Name - Description].[All]" allUniqueName="[CB - Business Unit HIER].[Business Unit Level 02 Name - Description].[All]" dimensionUniqueName="[CB - Business Unit HIER]" displayFolder="" count="0" unbalanced="0"/>
    <cacheHierarchy uniqueName="[CB - Business Unit HIER].[Business Unit Level 03 Description]" caption="Business Unit Level 03 Description" attribute="1" defaultMemberUniqueName="[CB - Business Unit HIER].[Business Unit Level 03 Description].[All]" allUniqueName="[CB - Business Unit HIER].[Business Unit Level 03 Description].[All]" dimensionUniqueName="[CB - Business Unit HIER]" displayFolder="" count="0" unbalanced="0"/>
    <cacheHierarchy uniqueName="[CB - Business Unit HIER].[Business Unit Level 03 Name]" caption="Business Unit Level 03 Name" attribute="1" defaultMemberUniqueName="[CB - Business Unit HIER].[Business Unit Level 03 Name].[All]" allUniqueName="[CB - Business Unit HIER].[Business Unit Level 03 Name].[All]" dimensionUniqueName="[CB - Business Unit HIER]" displayFolder="" count="0" unbalanced="0"/>
    <cacheHierarchy uniqueName="[CB - Business Unit HIER].[Business Unit Level 03 Name - Description]" caption="Business Unit Level 03 Name - Description" attribute="1" defaultMemberUniqueName="[CB - Business Unit HIER].[Business Unit Level 03 Name - Description].[All]" allUniqueName="[CB - Business Unit HIER].[Business Unit Level 03 Name - Description].[All]" dimensionUniqueName="[CB - Business Unit HIER]" displayFolder="" count="0" unbalanced="0"/>
    <cacheHierarchy uniqueName="[CB - Business Unit HIER].[Business Unit Level 04 Description]" caption="Business Unit Level 04 Description" attribute="1" defaultMemberUniqueName="[CB - Business Unit HIER].[Business Unit Level 04 Description].[All]" allUniqueName="[CB - Business Unit HIER].[Business Unit Level 04 Description].[All]" dimensionUniqueName="[CB - Business Unit HIER]" displayFolder="" count="0" unbalanced="0"/>
    <cacheHierarchy uniqueName="[CB - Business Unit HIER].[Business Unit Level 04 Name]" caption="Business Unit Level 04 Name" attribute="1" defaultMemberUniqueName="[CB - Business Unit HIER].[Business Unit Level 04 Name].[All]" allUniqueName="[CB - Business Unit HIER].[Business Unit Level 04 Name].[All]" dimensionUniqueName="[CB - Business Unit HIER]" displayFolder="" count="0" unbalanced="0"/>
    <cacheHierarchy uniqueName="[CB - Business Unit HIER].[Business Unit Level 04 Name - Description]" caption="Business Unit Level 04 Name - Description" attribute="1" defaultMemberUniqueName="[CB - Business Unit HIER].[Business Unit Level 04 Name - Description].[All]" allUniqueName="[CB - Business Unit HIER].[Business Unit Level 04 Name - Description].[All]" dimensionUniqueName="[CB - Business Unit HIER]" displayFolder="" count="0" unbalanced="0"/>
    <cacheHierarchy uniqueName="[CB - Business Unit HIER].[Business Unit Level 05 Description]" caption="Business Unit Level 05 Description" attribute="1" defaultMemberUniqueName="[CB - Business Unit HIER].[Business Unit Level 05 Description].[All]" allUniqueName="[CB - Business Unit HIER].[Business Unit Level 05 Description].[All]" dimensionUniqueName="[CB - Business Unit HIER]" displayFolder="" count="0" unbalanced="0"/>
    <cacheHierarchy uniqueName="[CB - Business Unit HIER].[Business Unit Level 05 Name]" caption="Business Unit Level 05 Name" attribute="1" defaultMemberUniqueName="[CB - Business Unit HIER].[Business Unit Level 05 Name].[All]" allUniqueName="[CB - Business Unit HIER].[Business Unit Level 05 Name].[All]" dimensionUniqueName="[CB - Business Unit HIER]" displayFolder="" count="0" unbalanced="0"/>
    <cacheHierarchy uniqueName="[CB - Business Unit HIER].[Business Unit Level 05 Name - Description]" caption="Business Unit Level 05 Name - Description" attribute="1" defaultMemberUniqueName="[CB - Business Unit HIER].[Business Unit Level 05 Name - Description].[All]" allUniqueName="[CB - Business Unit HIER].[Business Unit Level 05 Name - Description].[All]" dimensionUniqueName="[CB - Business Unit HIER]" displayFolder="" count="0" unbalanced="0"/>
    <cacheHierarchy uniqueName="[CB - Business Unit HIER].[Business Unit Level 06 Description]" caption="Business Unit Level 06 Description" attribute="1" defaultMemberUniqueName="[CB - Business Unit HIER].[Business Unit Level 06 Description].[All]" allUniqueName="[CB - Business Unit HIER].[Business Unit Level 06 Description].[All]" dimensionUniqueName="[CB - Business Unit HIER]" displayFolder="" count="0" unbalanced="0"/>
    <cacheHierarchy uniqueName="[CB - Business Unit HIER].[Business Unit Level 06 Name]" caption="Business Unit Level 06 Name" attribute="1" defaultMemberUniqueName="[CB - Business Unit HIER].[Business Unit Level 06 Name].[All]" allUniqueName="[CB - Business Unit HIER].[Business Unit Level 06 Name].[All]" dimensionUniqueName="[CB - Business Unit HIER]" displayFolder="" count="0" unbalanced="0"/>
    <cacheHierarchy uniqueName="[CB - Business Unit HIER].[Business Unit Level 06 Name - Description]" caption="Business Unit Level 06 Name - Description" attribute="1" defaultMemberUniqueName="[CB - Business Unit HIER].[Business Unit Level 06 Name - Description].[All]" allUniqueName="[CB - Business Unit HIER].[Business Unit Level 06 Name - Description].[All]" dimensionUniqueName="[CB - Business Unit HIER]" displayFolder="" count="0" unbalanced="0"/>
    <cacheHierarchy uniqueName="[CB - Business Unit HIER].[Business Unit Level 07 Description]" caption="Business Unit Level 07 Description" attribute="1" defaultMemberUniqueName="[CB - Business Unit HIER].[Business Unit Level 07 Description].[All]" allUniqueName="[CB - Business Unit HIER].[Business Unit Level 07 Description].[All]" dimensionUniqueName="[CB - Business Unit HIER]" displayFolder="" count="0" unbalanced="0"/>
    <cacheHierarchy uniqueName="[CB - Business Unit HIER].[Business Unit Level 07 Name]" caption="Business Unit Level 07 Name" attribute="1" defaultMemberUniqueName="[CB - Business Unit HIER].[Business Unit Level 07 Name].[All]" allUniqueName="[CB - Business Unit HIER].[Business Unit Level 07 Name].[All]" dimensionUniqueName="[CB - Business Unit HIER]" displayFolder="" count="0" unbalanced="0"/>
    <cacheHierarchy uniqueName="[CB - Business Unit HIER].[Business Unit Level 07 Name - Description]" caption="Business Unit Level 07 Name - Description" attribute="1" defaultMemberUniqueName="[CB - Business Unit HIER].[Business Unit Level 07 Name - Description].[All]" allUniqueName="[CB - Business Unit HIER].[Business Unit Level 07 Name - Description].[All]" dimensionUniqueName="[CB - Business Unit HIER]" displayFolder="" count="0" unbalanced="0"/>
    <cacheHierarchy uniqueName="[CB - Business Unit HIER].[Business Unit Level 08 Description]" caption="Business Unit Level 08 Description" attribute="1" defaultMemberUniqueName="[CB - Business Unit HIER].[Business Unit Level 08 Description].[All]" allUniqueName="[CB - Business Unit HIER].[Business Unit Level 08 Description].[All]" dimensionUniqueName="[CB - Business Unit HIER]" displayFolder="" count="0" unbalanced="0"/>
    <cacheHierarchy uniqueName="[CB - Business Unit HIER].[Business Unit Level 08 Name]" caption="Business Unit Level 08 Name" attribute="1" defaultMemberUniqueName="[CB - Business Unit HIER].[Business Unit Level 08 Name].[All]" allUniqueName="[CB - Business Unit HIER].[Business Unit Level 08 Name].[All]" dimensionUniqueName="[CB - Business Unit HIER]" displayFolder="" count="0" unbalanced="0"/>
    <cacheHierarchy uniqueName="[CB - Business Unit HIER].[Business Unit Level 08 Name - Description]" caption="Business Unit Level 08 Name - Description" attribute="1" defaultMemberUniqueName="[CB - Business Unit HIER].[Business Unit Level 08 Name - Description].[All]" allUniqueName="[CB - Business Unit HIER].[Business Unit Level 08 Name - Description].[All]" dimensionUniqueName="[CB - Business Unit HIER]" displayFolder="" count="0" unbalanced="0"/>
    <cacheHierarchy uniqueName="[CB - Business Unit HIER].[Business Unit Level 09 Description]" caption="Business Unit Level 09 Description" attribute="1" defaultMemberUniqueName="[CB - Business Unit HIER].[Business Unit Level 09 Description].[All]" allUniqueName="[CB - Business Unit HIER].[Business Unit Level 09 Description].[All]" dimensionUniqueName="[CB - Business Unit HIER]" displayFolder="" count="0" unbalanced="0"/>
    <cacheHierarchy uniqueName="[CB - Business Unit HIER].[Business Unit Level 09 Name]" caption="Business Unit Level 09 Name" attribute="1" defaultMemberUniqueName="[CB - Business Unit HIER].[Business Unit Level 09 Name].[All]" allUniqueName="[CB - Business Unit HIER].[Business Unit Level 09 Name].[All]" dimensionUniqueName="[CB - Business Unit HIER]" displayFolder="" count="0" unbalanced="0"/>
    <cacheHierarchy uniqueName="[CB - Business Unit HIER].[Business Unit Level 09 Name - Description]" caption="Business Unit Level 09 Name - Description" attribute="1" defaultMemberUniqueName="[CB - Business Unit HIER].[Business Unit Level 09 Name - Description].[All]" allUniqueName="[CB - Business Unit HIER].[Business Unit Level 09 Name - Description].[All]" dimensionUniqueName="[CB - Business Unit HIER]" displayFolder="" count="0" unbalanced="0"/>
    <cacheHierarchy uniqueName="[CB - Business Unit HIER].[Business Unit Level 10 Description]" caption="Business Unit Level 10 Description" attribute="1" defaultMemberUniqueName="[CB - Business Unit HIER].[Business Unit Level 10 Description].[All]" allUniqueName="[CB - Business Unit HIER].[Business Unit Level 10 Description].[All]" dimensionUniqueName="[CB - Business Unit HIER]" displayFolder="" count="0" unbalanced="0"/>
    <cacheHierarchy uniqueName="[CB - Business Unit HIER].[Business Unit Level 10 Name]" caption="Business Unit Level 10 Name" attribute="1" defaultMemberUniqueName="[CB - Business Unit HIER].[Business Unit Level 10 Name].[All]" allUniqueName="[CB - Business Unit HIER].[Business Unit Level 10 Name].[All]" dimensionUniqueName="[CB - Business Unit HIER]" displayFolder="" count="0" unbalanced="0"/>
    <cacheHierarchy uniqueName="[CB - Business Unit HIER].[Business Unit Level 10 Name - Description]" caption="Business Unit Level 10 Name - Description" attribute="1" defaultMemberUniqueName="[CB - Business Unit HIER].[Business Unit Level 10 Name - Description].[All]" allUniqueName="[CB - Business Unit HIER].[Business Unit Level 10 Name - Description].[All]" dimensionUniqueName="[CB - Business Unit HIER]" displayFolder="" count="0" unbalanced="0"/>
    <cacheHierarchy uniqueName="[CB - Business Unit HIER].[Business Unit Level 11 Description]" caption="Business Unit Level 11 Description" attribute="1" defaultMemberUniqueName="[CB - Business Unit HIER].[Business Unit Level 11 Description].[All]" allUniqueName="[CB - Business Unit HIER].[Business Unit Level 11 Description].[All]" dimensionUniqueName="[CB - Business Unit HIER]" displayFolder="" count="0" unbalanced="0"/>
    <cacheHierarchy uniqueName="[CB - Business Unit HIER].[Business Unit Level 11 Name]" caption="Business Unit Level 11 Name" attribute="1" defaultMemberUniqueName="[CB - Business Unit HIER].[Business Unit Level 11 Name].[All]" allUniqueName="[CB - Business Unit HIER].[Business Unit Level 11 Name].[All]" dimensionUniqueName="[CB - Business Unit HIER]" displayFolder="" count="0" unbalanced="0"/>
    <cacheHierarchy uniqueName="[CB - Business Unit HIER].[Business Unit Level 11 Name - Description]" caption="Business Unit Level 11 Name - Description" attribute="1" defaultMemberUniqueName="[CB - Business Unit HIER].[Business Unit Level 11 Name - Description].[All]" allUniqueName="[CB - Business Unit HIER].[Business Unit Level 11 Name - Description].[All]" dimensionUniqueName="[CB - Business Unit HIER]" displayFolder="" count="0" unbalanced="0"/>
    <cacheHierarchy uniqueName="[CB - Business Unit HIER].[Business Unit Level 12 Description]" caption="Business Unit Level 12 Description" attribute="1" defaultMemberUniqueName="[CB - Business Unit HIER].[Business Unit Level 12 Description].[All]" allUniqueName="[CB - Business Unit HIER].[Business Unit Level 12 Description].[All]" dimensionUniqueName="[CB - Business Unit HIER]" displayFolder="" count="0" unbalanced="0"/>
    <cacheHierarchy uniqueName="[CB - Business Unit HIER].[Business Unit Level 12 Name]" caption="Business Unit Level 12 Name" attribute="1" defaultMemberUniqueName="[CB - Business Unit HIER].[Business Unit Level 12 Name].[All]" allUniqueName="[CB - Business Unit HIER].[Business Unit Level 12 Name].[All]" dimensionUniqueName="[CB - Business Unit HIER]" displayFolder="" count="0" unbalanced="0"/>
    <cacheHierarchy uniqueName="[CB - Business Unit HIER].[Business Unit Level 12 Name - Description]" caption="Business Unit Level 12 Name - Description" attribute="1" defaultMemberUniqueName="[CB - Business Unit HIER].[Business Unit Level 12 Name - Description].[All]" allUniqueName="[CB - Business Unit HIER].[Business Unit Level 12 Name - Description].[All]" dimensionUniqueName="[CB - Business Unit HIER]" displayFolder="" count="0" unbalanced="0"/>
    <cacheHierarchy uniqueName="[CB - Business Unit HIER].[Business Unit Level 13 Description]" caption="Business Unit Level 13 Description" attribute="1" defaultMemberUniqueName="[CB - Business Unit HIER].[Business Unit Level 13 Description].[All]" allUniqueName="[CB - Business Unit HIER].[Business Unit Level 13 Description].[All]" dimensionUniqueName="[CB - Business Unit HIER]" displayFolder="" count="0" unbalanced="0"/>
    <cacheHierarchy uniqueName="[CB - Business Unit HIER].[Business Unit Level 13 Name]" caption="Business Unit Level 13 Name" attribute="1" defaultMemberUniqueName="[CB - Business Unit HIER].[Business Unit Level 13 Name].[All]" allUniqueName="[CB - Business Unit HIER].[Business Unit Level 13 Name].[All]" dimensionUniqueName="[CB - Business Unit HIER]" displayFolder="" count="0" unbalanced="0"/>
    <cacheHierarchy uniqueName="[CB - Business Unit HIER].[Business Unit Level 13 Name - Description]" caption="Business Unit Level 13 Name - Description" attribute="1" defaultMemberUniqueName="[CB - Business Unit HIER].[Business Unit Level 13 Name - Description].[All]" allUniqueName="[CB - Business Unit HIER].[Business Unit Level 13 Name - Description].[All]" dimensionUniqueName="[CB - Business Unit HIER]" displayFolder="" count="0" unbalanced="0"/>
    <cacheHierarchy uniqueName="[CB - Business Unit HIER].[Business Unit Level 14 Description]" caption="Business Unit Level 14 Description" attribute="1" defaultMemberUniqueName="[CB - Business Unit HIER].[Business Unit Level 14 Description].[All]" allUniqueName="[CB - Business Unit HIER].[Business Unit Level 14 Description].[All]" dimensionUniqueName="[CB - Business Unit HIER]" displayFolder="" count="0" unbalanced="0"/>
    <cacheHierarchy uniqueName="[CB - Business Unit HIER].[Business Unit Level 14 Name]" caption="Business Unit Level 14 Name" attribute="1" defaultMemberUniqueName="[CB - Business Unit HIER].[Business Unit Level 14 Name].[All]" allUniqueName="[CB - Business Unit HIER].[Business Unit Level 14 Name].[All]" dimensionUniqueName="[CB - Business Unit HIER]" displayFolder="" count="0" unbalanced="0"/>
    <cacheHierarchy uniqueName="[CB - Business Unit HIER].[Business Unit Level 14 Name - Description]" caption="Business Unit Level 14 Name - Description" attribute="1" defaultMemberUniqueName="[CB - Business Unit HIER].[Business Unit Level 14 Name - Description].[All]" allUniqueName="[CB - Business Unit HIER].[Business Unit Level 14 Name - Description].[All]" dimensionUniqueName="[CB - Business Unit HIER]" displayFolder="" count="0" unbalanced="0"/>
    <cacheHierarchy uniqueName="[CB - Business Unit HIER].[Business Unit Parent Description]" caption="Business Unit Parent Description" attribute="1" defaultMemberUniqueName="[CB - Business Unit HIER].[Business Unit Parent Description].[All]" allUniqueName="[CB - Business Unit HIER].[Business Unit Parent Description].[All]" dimensionUniqueName="[CB - Business Unit HIER]" displayFolder="" count="0" unbalanced="0"/>
    <cacheHierarchy uniqueName="[CB - Business Unit HIER].[Business Unit Parent Name]" caption="Business Unit Parent Name" attribute="1" defaultMemberUniqueName="[CB - Business Unit HIER].[Business Unit Parent Name].[All]" allUniqueName="[CB - Business Unit HIER].[Business Unit Parent Name].[All]" dimensionUniqueName="[CB - Business Unit HIER]" displayFolder="" count="0" unbalanced="0"/>
    <cacheHierarchy uniqueName="[CB - Location].[Location CB]" caption="Location CB" attribute="1" keyAttribute="1" defaultMemberUniqueName="[CB - Location].[Location CB].[All]" allUniqueName="[CB - Location].[Location CB].[All]" dimensionUniqueName="[CB - Location]" displayFolder="" count="0" unbalanced="0"/>
    <cacheHierarchy uniqueName="[CB - Location].[Location CB - Description]" caption="Location CB - Description" attribute="1" defaultMemberUniqueName="[CB - Location].[Location CB - Description].[All]" allUniqueName="[CB - Location].[Location CB - Description].[All]" dimensionUniqueName="[CB - Location]" displayFolder="" count="0" unbalanced="0"/>
    <cacheHierarchy uniqueName="[CB - Location].[Location CB Description Long]" caption="Location CB Description Long" attribute="1" defaultMemberUniqueName="[CB - Location].[Location CB Description Long].[All]" allUniqueName="[CB - Location].[Location CB Description Long].[All]" dimensionUniqueName="[CB - Location]" displayFolder="" count="0" unbalanced="0"/>
    <cacheHierarchy uniqueName="[CB - Location].[Location CB Description Short]" caption="Location CB Description Short" attribute="1" defaultMemberUniqueName="[CB - Location].[Location CB Description Short].[All]" allUniqueName="[CB - Location].[Location CB Description Short].[All]" dimensionUniqueName="[CB - Location]" displayFolder="" count="0" unbalanced="0"/>
    <cacheHierarchy uniqueName="[CB - Location HIER].[Location HIER]" caption="Location HIER" attribute="1" keyAttribute="1" defaultMemberUniqueName="[CB - Location HIER].[Location HIER].[All]" allUniqueName="[CB - Location HIER].[Location HIER].[All]" dimensionUniqueName="[CB - Location HIER]" displayFolder="" count="0" unbalanced="0"/>
    <cacheHierarchy uniqueName="[CB - Location HIER].[Location HIER Description Long]" caption="Location HIER Description Long" attribute="1" defaultMemberUniqueName="[CB - Location HIER].[Location HIER Description Long].[All]" allUniqueName="[CB - Location HIER].[Location HIER Description Long].[All]" dimensionUniqueName="[CB - Location HIER]" displayFolder="" count="0" unbalanced="0"/>
    <cacheHierarchy uniqueName="[CB - Location HIER].[Location HIER Description Short]" caption="Location HIER Description Short" attribute="1" defaultMemberUniqueName="[CB - Location HIER].[Location HIER Description Short].[All]" allUniqueName="[CB - Location HIER].[Location HIER Description Short].[All]" dimensionUniqueName="[CB - Location HIER]" displayFolder="" count="0" unbalanced="0"/>
    <cacheHierarchy uniqueName="[CB - Location HIER].[Location HIER Type Set ID]" caption="Location HIER Type Set ID" attribute="1" defaultMemberUniqueName="[CB - Location HIER].[Location HIER Type Set ID].[All]" allUniqueName="[CB - Location HIER].[Location HIER Type Set ID].[All]" dimensionUniqueName="[CB - Location HIER]" displayFolder="" count="0" unbalanced="0"/>
    <cacheHierarchy uniqueName="[CB - Location HIER].[Location Hierarchy]" caption="Location Hierarchy" defaultMemberUniqueName="[CB - Location HIER].[Location Hierarchy].[All]" allUniqueName="[CB - Location HIER].[Location Hierarchy].[All]" dimensionUniqueName="[CB - Location HIER]" displayFolder="" count="0" unbalanced="0"/>
    <cacheHierarchy uniqueName="[CB - Location HIER].[Location Hierarchy Name]" caption="Location Hierarchy Name" attribute="1" defaultMemberUniqueName="[CB - Location HIER].[Location Hierarchy Name].[All]" allUniqueName="[CB - Location HIER].[Location Hierarchy Name].[All]" dimensionUniqueName="[CB - Location HIER]" displayFolder="" count="0" unbalanced="0"/>
    <cacheHierarchy uniqueName="[CB - Location HIER].[Location Level 01 Description]" caption="Location Level 01 Description" attribute="1" defaultMemberUniqueName="[CB - Location HIER].[Location Level 01 Description].[All]" allUniqueName="[CB - Location HIER].[Location Level 01 Description].[All]" dimensionUniqueName="[CB - Location HIER]" displayFolder="" count="0" unbalanced="0"/>
    <cacheHierarchy uniqueName="[CB - Location HIER].[Location Level 01 Name]" caption="Location Level 01 Name" attribute="1" defaultMemberUniqueName="[CB - Location HIER].[Location Level 01 Name].[All]" allUniqueName="[CB - Location HIER].[Location Level 01 Name].[All]" dimensionUniqueName="[CB - Location HIER]" displayFolder="" count="0" unbalanced="0"/>
    <cacheHierarchy uniqueName="[CB - Location HIER].[Location Level 01 Name - Description]" caption="Location Level 01 Name - Description" attribute="1" defaultMemberUniqueName="[CB - Location HIER].[Location Level 01 Name - Description].[All]" allUniqueName="[CB - Location HIER].[Location Level 01 Name - Description].[All]" dimensionUniqueName="[CB - Location HIER]" displayFolder="" count="0" unbalanced="0"/>
    <cacheHierarchy uniqueName="[CB - Location HIER].[Location Level 02 Description]" caption="Location Level 02 Description" attribute="1" defaultMemberUniqueName="[CB - Location HIER].[Location Level 02 Description].[All]" allUniqueName="[CB - Location HIER].[Location Level 02 Description].[All]" dimensionUniqueName="[CB - Location HIER]" displayFolder="" count="0" unbalanced="0"/>
    <cacheHierarchy uniqueName="[CB - Location HIER].[Location Level 02 Name]" caption="Location Level 02 Name" attribute="1" defaultMemberUniqueName="[CB - Location HIER].[Location Level 02 Name].[All]" allUniqueName="[CB - Location HIER].[Location Level 02 Name].[All]" dimensionUniqueName="[CB - Location HIER]" displayFolder="" count="0" unbalanced="0"/>
    <cacheHierarchy uniqueName="[CB - Location HIER].[Location Level 02 Name - Description]" caption="Location Level 02 Name - Description" attribute="1" defaultMemberUniqueName="[CB - Location HIER].[Location Level 02 Name - Description].[All]" allUniqueName="[CB - Location HIER].[Location Level 02 Name - Description].[All]" dimensionUniqueName="[CB - Location HIER]" displayFolder="" count="0" unbalanced="0"/>
    <cacheHierarchy uniqueName="[CB - Location HIER].[Location Level 03 Description]" caption="Location Level 03 Description" attribute="1" defaultMemberUniqueName="[CB - Location HIER].[Location Level 03 Description].[All]" allUniqueName="[CB - Location HIER].[Location Level 03 Description].[All]" dimensionUniqueName="[CB - Location HIER]" displayFolder="" count="0" unbalanced="0"/>
    <cacheHierarchy uniqueName="[CB - Location HIER].[Location Level 03 Name]" caption="Location Level 03 Name" attribute="1" defaultMemberUniqueName="[CB - Location HIER].[Location Level 03 Name].[All]" allUniqueName="[CB - Location HIER].[Location Level 03 Name].[All]" dimensionUniqueName="[CB - Location HIER]" displayFolder="" count="0" unbalanced="0"/>
    <cacheHierarchy uniqueName="[CB - Location HIER].[Location Level 03 Name - Description]" caption="Location Level 03 Name - Description" attribute="1" defaultMemberUniqueName="[CB - Location HIER].[Location Level 03 Name - Description].[All]" allUniqueName="[CB - Location HIER].[Location Level 03 Name - Description].[All]" dimensionUniqueName="[CB - Location HIER]" displayFolder="" count="0" unbalanced="0"/>
    <cacheHierarchy uniqueName="[CB - Location HIER].[Location Level 04 Description]" caption="Location Level 04 Description" attribute="1" defaultMemberUniqueName="[CB - Location HIER].[Location Level 04 Description].[All]" allUniqueName="[CB - Location HIER].[Location Level 04 Description].[All]" dimensionUniqueName="[CB - Location HIER]" displayFolder="" count="0" unbalanced="0"/>
    <cacheHierarchy uniqueName="[CB - Location HIER].[Location Level 04 Name]" caption="Location Level 04 Name" attribute="1" defaultMemberUniqueName="[CB - Location HIER].[Location Level 04 Name].[All]" allUniqueName="[CB - Location HIER].[Location Level 04 Name].[All]" dimensionUniqueName="[CB - Location HIER]" displayFolder="" count="0" unbalanced="0"/>
    <cacheHierarchy uniqueName="[CB - Location HIER].[Location Level 04 Name - Description]" caption="Location Level 04 Name - Description" attribute="1" defaultMemberUniqueName="[CB - Location HIER].[Location Level 04 Name - Description].[All]" allUniqueName="[CB - Location HIER].[Location Level 04 Name - Description].[All]" dimensionUniqueName="[CB - Location HIER]" displayFolder="" count="0" unbalanced="0"/>
    <cacheHierarchy uniqueName="[CB - Location HIER].[Location Level 05 Description]" caption="Location Level 05 Description" attribute="1" defaultMemberUniqueName="[CB - Location HIER].[Location Level 05 Description].[All]" allUniqueName="[CB - Location HIER].[Location Level 05 Description].[All]" dimensionUniqueName="[CB - Location HIER]" displayFolder="" count="0" unbalanced="0"/>
    <cacheHierarchy uniqueName="[CB - Location HIER].[Location Level 05 Name]" caption="Location Level 05 Name" attribute="1" defaultMemberUniqueName="[CB - Location HIER].[Location Level 05 Name].[All]" allUniqueName="[CB - Location HIER].[Location Level 05 Name].[All]" dimensionUniqueName="[CB - Location HIER]" displayFolder="" count="0" unbalanced="0"/>
    <cacheHierarchy uniqueName="[CB - Location HIER].[Location Level 05 Name - Description]" caption="Location Level 05 Name - Description" attribute="1" defaultMemberUniqueName="[CB - Location HIER].[Location Level 05 Name - Description].[All]" allUniqueName="[CB - Location HIER].[Location Level 05 Name - Description].[All]" dimensionUniqueName="[CB - Location HIER]" displayFolder="" count="0" unbalanced="0"/>
    <cacheHierarchy uniqueName="[CB - Location HIER].[Location Level 06 Description]" caption="Location Level 06 Description" attribute="1" defaultMemberUniqueName="[CB - Location HIER].[Location Level 06 Description].[All]" allUniqueName="[CB - Location HIER].[Location Level 06 Description].[All]" dimensionUniqueName="[CB - Location HIER]" displayFolder="" count="0" unbalanced="0"/>
    <cacheHierarchy uniqueName="[CB - Location HIER].[Location Level 06 Name]" caption="Location Level 06 Name" attribute="1" defaultMemberUniqueName="[CB - Location HIER].[Location Level 06 Name].[All]" allUniqueName="[CB - Location HIER].[Location Level 06 Name].[All]" dimensionUniqueName="[CB - Location HIER]" displayFolder="" count="0" unbalanced="0"/>
    <cacheHierarchy uniqueName="[CB - Location HIER].[Location Level 06 Name - Description]" caption="Location Level 06 Name - Description" attribute="1" defaultMemberUniqueName="[CB - Location HIER].[Location Level 06 Name - Description].[All]" allUniqueName="[CB - Location HIER].[Location Level 06 Name - Description].[All]" dimensionUniqueName="[CB - Location HIER]" displayFolder="" count="0" unbalanced="0"/>
    <cacheHierarchy uniqueName="[CB - Location HIER].[Location Level 07 Description]" caption="Location Level 07 Description" attribute="1" defaultMemberUniqueName="[CB - Location HIER].[Location Level 07 Description].[All]" allUniqueName="[CB - Location HIER].[Location Level 07 Description].[All]" dimensionUniqueName="[CB - Location HIER]" displayFolder="" count="0" unbalanced="0"/>
    <cacheHierarchy uniqueName="[CB - Location HIER].[Location Level 07 Name]" caption="Location Level 07 Name" attribute="1" defaultMemberUniqueName="[CB - Location HIER].[Location Level 07 Name].[All]" allUniqueName="[CB - Location HIER].[Location Level 07 Name].[All]" dimensionUniqueName="[CB - Location HIER]" displayFolder="" count="0" unbalanced="0"/>
    <cacheHierarchy uniqueName="[CB - Location HIER].[Location Level 07 Name - Description]" caption="Location Level 07 Name - Description" attribute="1" defaultMemberUniqueName="[CB - Location HIER].[Location Level 07 Name - Description].[All]" allUniqueName="[CB - Location HIER].[Location Level 07 Name - Description].[All]" dimensionUniqueName="[CB - Location HIER]" displayFolder="" count="0" unbalanced="0"/>
    <cacheHierarchy uniqueName="[CB - Location HIER].[Location Parent Description]" caption="Location Parent Description" attribute="1" defaultMemberUniqueName="[CB - Location HIER].[Location Parent Description].[All]" allUniqueName="[CB - Location HIER].[Location Parent Description].[All]" dimensionUniqueName="[CB - Location HIER]" displayFolder="" count="0" unbalanced="0"/>
    <cacheHierarchy uniqueName="[CB - Location HIER].[Location Parent Name]" caption="Location Parent Name" attribute="1" defaultMemberUniqueName="[CB - Location HIER].[Location Parent Name].[All]" allUniqueName="[CB - Location HIER].[Location Parent Name].[All]" dimensionUniqueName="[CB - Location HIER]" displayFolder="" count="0" unbalanced="0"/>
    <cacheHierarchy uniqueName="[CB - Operating Unit].[Operating Unit CB]" caption="Operating Unit CB" attribute="1" keyAttribute="1" defaultMemberUniqueName="[CB - Operating Unit].[Operating Unit CB].[All]" allUniqueName="[CB - Operating Unit].[Operating Unit CB].[All]" dimensionUniqueName="[CB - Operating Unit]" displayFolder="" count="0" unbalanced="0"/>
    <cacheHierarchy uniqueName="[CB - Operating Unit].[Operating Unit CB - Description]" caption="Operating Unit CB - Description" attribute="1" defaultMemberUniqueName="[CB - Operating Unit].[Operating Unit CB - Description].[All]" allUniqueName="[CB - Operating Unit].[Operating Unit CB - Description].[All]" dimensionUniqueName="[CB - Operating Unit]" displayFolder="" count="0" unbalanced="0"/>
    <cacheHierarchy uniqueName="[CB - Operating Unit].[Operating Unit CB Budget Only Indicator]" caption="Operating Unit CB Budget Only Indicator" attribute="1" defaultMemberUniqueName="[CB - Operating Unit].[Operating Unit CB Budget Only Indicator].[All]" allUniqueName="[CB - Operating Unit].[Operating Unit CB Budget Only Indicator].[All]" dimensionUniqueName="[CB - Operating Unit]" displayFolder="" count="0" unbalanced="0"/>
    <cacheHierarchy uniqueName="[CB - Operating Unit].[Operating Unit CB Description Long]" caption="Operating Unit CB Description Long" attribute="1" defaultMemberUniqueName="[CB - Operating Unit].[Operating Unit CB Description Long].[All]" allUniqueName="[CB - Operating Unit].[Operating Unit CB Description Long].[All]" dimensionUniqueName="[CB - Operating Unit]" displayFolder="" count="0" unbalanced="0"/>
    <cacheHierarchy uniqueName="[CB - Operating Unit].[Operating Unit CB Description Short]" caption="Operating Unit CB Description Short" attribute="1" defaultMemberUniqueName="[CB - Operating Unit].[Operating Unit CB Description Short].[All]" allUniqueName="[CB - Operating Unit].[Operating Unit CB Description Short].[All]" dimensionUniqueName="[CB - Operating Unit]" displayFolder="" count="0" unbalanced="0"/>
    <cacheHierarchy uniqueName="[CB - Operating Unit].[Operating Unit CB Group]" caption="Operating Unit CB Group" attribute="1" defaultMemberUniqueName="[CB - Operating Unit].[Operating Unit CB Group].[All]" allUniqueName="[CB - Operating Unit].[Operating Unit CB Group].[All]" dimensionUniqueName="[CB - Operating Unit]" displayFolder="" count="0" unbalanced="0"/>
    <cacheHierarchy uniqueName="[CB - Operating Unit].[Operating Unit CB Type Set ID]" caption="Operating Unit CB Type Set ID" attribute="1" defaultMemberUniqueName="[CB - Operating Unit].[Operating Unit CB Type Set ID].[All]" allUniqueName="[CB - Operating Unit].[Operating Unit CB Type Set ID].[All]" dimensionUniqueName="[CB - Operating Unit]" displayFolder="" count="0" unbalanced="0"/>
    <cacheHierarchy uniqueName="[CB - Operating Unit HIER].[Operating Unit Effective Date]" caption="Operating Unit Effective Date" attribute="1" defaultMemberUniqueName="[CB - Operating Unit HIER].[Operating Unit Effective Date].[All]" allUniqueName="[CB - Operating Unit HIER].[Operating Unit Effective Date].[All]" dimensionUniqueName="[CB - Operating Unit HIER]" displayFolder="" count="0" unbalanced="0"/>
    <cacheHierarchy uniqueName="[CB - Operating Unit HIER].[Operating Unit HIER]" caption="Operating Unit HIER" attribute="1" keyAttribute="1" defaultMemberUniqueName="[CB - Operating Unit HIER].[Operating Unit HIER].[All]" allUniqueName="[CB - Operating Unit HIER].[Operating Unit HIER].[All]" dimensionUniqueName="[CB - Operating Unit HIER]" displayFolder="" count="0" unbalanced="0"/>
    <cacheHierarchy uniqueName="[CB - Operating Unit HIER].[Operating Unit HIER Description Long]" caption="Operating Unit HIER Description Long" attribute="1" defaultMemberUniqueName="[CB - Operating Unit HIER].[Operating Unit HIER Description Long].[All]" allUniqueName="[CB - Operating Unit HIER].[Operating Unit HIER Description Long].[All]" dimensionUniqueName="[CB - Operating Unit HIER]" displayFolder="" count="0" unbalanced="0"/>
    <cacheHierarchy uniqueName="[CB - Operating Unit HIER].[Operating Unit HIER Description Short]" caption="Operating Unit HIER Description Short" attribute="1" defaultMemberUniqueName="[CB - Operating Unit HIER].[Operating Unit HIER Description Short].[All]" allUniqueName="[CB - Operating Unit HIER].[Operating Unit HIER Description Short].[All]" dimensionUniqueName="[CB - Operating Unit HIER]" displayFolder="" count="0" unbalanced="0"/>
    <cacheHierarchy uniqueName="[CB - Operating Unit HIER].[Operating Unit HIER Type Set ID]" caption="Operating Unit HIER Type Set ID" attribute="1" defaultMemberUniqueName="[CB - Operating Unit HIER].[Operating Unit HIER Type Set ID].[All]" allUniqueName="[CB - Operating Unit HIER].[Operating Unit HIER Type Set ID].[All]" dimensionUniqueName="[CB - Operating Unit HIER]" displayFolder="" count="0" unbalanced="0"/>
    <cacheHierarchy uniqueName="[CB - Operating Unit HIER].[Operating Unit Hierarchy]" caption="Operating Unit Hierarchy" defaultMemberUniqueName="[CB - Operating Unit HIER].[Operating Unit Hierarchy].[All]" allUniqueName="[CB - Operating Unit HIER].[Operating Unit Hierarchy].[All]" dimensionUniqueName="[CB - Operating Unit HIER]" displayFolder="" count="0" unbalanced="0"/>
    <cacheHierarchy uniqueName="[CB - Operating Unit HIER].[Operating Unit Hierarchy Name]" caption="Operating Unit Hierarchy Name" attribute="1" defaultMemberUniqueName="[CB - Operating Unit HIER].[Operating Unit Hierarchy Name].[All]" allUniqueName="[CB - Operating Unit HIER].[Operating Unit Hierarchy Name].[All]" dimensionUniqueName="[CB - Operating Unit HIER]" displayFolder="" count="0" unbalanced="0"/>
    <cacheHierarchy uniqueName="[CB - Operating Unit HIER].[Operating Unit Level 01 Description]" caption="Operating Unit Level 01 Description" attribute="1" defaultMemberUniqueName="[CB - Operating Unit HIER].[Operating Unit Level 01 Description].[All]" allUniqueName="[CB - Operating Unit HIER].[Operating Unit Level 01 Description].[All]" dimensionUniqueName="[CB - Operating Unit HIER]" displayFolder="" count="0" unbalanced="0"/>
    <cacheHierarchy uniqueName="[CB - Operating Unit HIER].[Operating Unit Level 01 Name]" caption="Operating Unit Level 01 Name" attribute="1" defaultMemberUniqueName="[CB - Operating Unit HIER].[Operating Unit Level 01 Name].[All]" allUniqueName="[CB - Operating Unit HIER].[Operating Unit Level 01 Name].[All]" dimensionUniqueName="[CB - Operating Unit HIER]" displayFolder="" count="0" unbalanced="0"/>
    <cacheHierarchy uniqueName="[CB - Operating Unit HIER].[Operating Unit Level 01 Name - Description]" caption="Operating Unit Level 01 Name - Description" attribute="1" defaultMemberUniqueName="[CB - Operating Unit HIER].[Operating Unit Level 01 Name - Description].[All]" allUniqueName="[CB - Operating Unit HIER].[Operating Unit Level 01 Name - Description].[All]" dimensionUniqueName="[CB - Operating Unit HIER]" displayFolder="" count="0" unbalanced="0"/>
    <cacheHierarchy uniqueName="[CB - Operating Unit HIER].[Operating Unit Level 02 Description]" caption="Operating Unit Level 02 Description" attribute="1" defaultMemberUniqueName="[CB - Operating Unit HIER].[Operating Unit Level 02 Description].[All]" allUniqueName="[CB - Operating Unit HIER].[Operating Unit Level 02 Description].[All]" dimensionUniqueName="[CB - Operating Unit HIER]" displayFolder="" count="0" unbalanced="0"/>
    <cacheHierarchy uniqueName="[CB - Operating Unit HIER].[Operating Unit Level 02 Name]" caption="Operating Unit Level 02 Name" attribute="1" defaultMemberUniqueName="[CB - Operating Unit HIER].[Operating Unit Level 02 Name].[All]" allUniqueName="[CB - Operating Unit HIER].[Operating Unit Level 02 Name].[All]" dimensionUniqueName="[CB - Operating Unit HIER]" displayFolder="" count="0" unbalanced="0"/>
    <cacheHierarchy uniqueName="[CB - Operating Unit HIER].[Operating Unit Level 02 Name - Description]" caption="Operating Unit Level 02 Name - Description" attribute="1" defaultMemberUniqueName="[CB - Operating Unit HIER].[Operating Unit Level 02 Name - Description].[All]" allUniqueName="[CB - Operating Unit HIER].[Operating Unit Level 02 Name - Description].[All]" dimensionUniqueName="[CB - Operating Unit HIER]" displayFolder="" count="0" unbalanced="0"/>
    <cacheHierarchy uniqueName="[CB - Operating Unit HIER].[Operating Unit Level 03 Description]" caption="Operating Unit Level 03 Description" attribute="1" defaultMemberUniqueName="[CB - Operating Unit HIER].[Operating Unit Level 03 Description].[All]" allUniqueName="[CB - Operating Unit HIER].[Operating Unit Level 03 Description].[All]" dimensionUniqueName="[CB - Operating Unit HIER]" displayFolder="" count="0" unbalanced="0"/>
    <cacheHierarchy uniqueName="[CB - Operating Unit HIER].[Operating Unit Level 03 Name]" caption="Operating Unit Level 03 Name" attribute="1" defaultMemberUniqueName="[CB - Operating Unit HIER].[Operating Unit Level 03 Name].[All]" allUniqueName="[CB - Operating Unit HIER].[Operating Unit Level 03 Name].[All]" dimensionUniqueName="[CB - Operating Unit HIER]" displayFolder="" count="0" unbalanced="0"/>
    <cacheHierarchy uniqueName="[CB - Operating Unit HIER].[Operating Unit Level 03 Name - Description]" caption="Operating Unit Level 03 Name - Description" attribute="1" defaultMemberUniqueName="[CB - Operating Unit HIER].[Operating Unit Level 03 Name - Description].[All]" allUniqueName="[CB - Operating Unit HIER].[Operating Unit Level 03 Name - Description].[All]" dimensionUniqueName="[CB - Operating Unit HIER]" displayFolder="" count="0" unbalanced="0"/>
    <cacheHierarchy uniqueName="[CB - Operating Unit HIER].[Operating Unit Level 04 Description]" caption="Operating Unit Level 04 Description" attribute="1" defaultMemberUniqueName="[CB - Operating Unit HIER].[Operating Unit Level 04 Description].[All]" allUniqueName="[CB - Operating Unit HIER].[Operating Unit Level 04 Description].[All]" dimensionUniqueName="[CB - Operating Unit HIER]" displayFolder="" count="0" unbalanced="0"/>
    <cacheHierarchy uniqueName="[CB - Operating Unit HIER].[Operating Unit Level 04 Name]" caption="Operating Unit Level 04 Name" attribute="1" defaultMemberUniqueName="[CB - Operating Unit HIER].[Operating Unit Level 04 Name].[All]" allUniqueName="[CB - Operating Unit HIER].[Operating Unit Level 04 Name].[All]" dimensionUniqueName="[CB - Operating Unit HIER]" displayFolder="" count="0" unbalanced="0"/>
    <cacheHierarchy uniqueName="[CB - Operating Unit HIER].[Operating Unit Level 04 Name - Description]" caption="Operating Unit Level 04 Name - Description" attribute="1" defaultMemberUniqueName="[CB - Operating Unit HIER].[Operating Unit Level 04 Name - Description].[All]" allUniqueName="[CB - Operating Unit HIER].[Operating Unit Level 04 Name - Description].[All]" dimensionUniqueName="[CB - Operating Unit HIER]" displayFolder="" count="0" unbalanced="0"/>
    <cacheHierarchy uniqueName="[CB - Operating Unit HIER].[Operating Unit Level 05 Description]" caption="Operating Unit Level 05 Description" attribute="1" defaultMemberUniqueName="[CB - Operating Unit HIER].[Operating Unit Level 05 Description].[All]" allUniqueName="[CB - Operating Unit HIER].[Operating Unit Level 05 Description].[All]" dimensionUniqueName="[CB - Operating Unit HIER]" displayFolder="" count="0" unbalanced="0"/>
    <cacheHierarchy uniqueName="[CB - Operating Unit HIER].[Operating Unit Level 05 Name]" caption="Operating Unit Level 05 Name" attribute="1" defaultMemberUniqueName="[CB - Operating Unit HIER].[Operating Unit Level 05 Name].[All]" allUniqueName="[CB - Operating Unit HIER].[Operating Unit Level 05 Name].[All]" dimensionUniqueName="[CB - Operating Unit HIER]" displayFolder="" count="0" unbalanced="0"/>
    <cacheHierarchy uniqueName="[CB - Operating Unit HIER].[Operating Unit Level 05 Name - Description]" caption="Operating Unit Level 05 Name - Description" attribute="1" defaultMemberUniqueName="[CB - Operating Unit HIER].[Operating Unit Level 05 Name - Description].[All]" allUniqueName="[CB - Operating Unit HIER].[Operating Unit Level 05 Name - Description].[All]" dimensionUniqueName="[CB - Operating Unit HIER]" displayFolder="" count="0" unbalanced="0"/>
    <cacheHierarchy uniqueName="[CB - Operating Unit HIER].[Operating Unit Level 06 Description]" caption="Operating Unit Level 06 Description" attribute="1" defaultMemberUniqueName="[CB - Operating Unit HIER].[Operating Unit Level 06 Description].[All]" allUniqueName="[CB - Operating Unit HIER].[Operating Unit Level 06 Description].[All]" dimensionUniqueName="[CB - Operating Unit HIER]" displayFolder="" count="0" unbalanced="0"/>
    <cacheHierarchy uniqueName="[CB - Operating Unit HIER].[Operating Unit Level 06 Name]" caption="Operating Unit Level 06 Name" attribute="1" defaultMemberUniqueName="[CB - Operating Unit HIER].[Operating Unit Level 06 Name].[All]" allUniqueName="[CB - Operating Unit HIER].[Operating Unit Level 06 Name].[All]" dimensionUniqueName="[CB - Operating Unit HIER]" displayFolder="" count="0" unbalanced="0"/>
    <cacheHierarchy uniqueName="[CB - Operating Unit HIER].[Operating Unit Level 06 Name - Description]" caption="Operating Unit Level 06 Name - Description" attribute="1" defaultMemberUniqueName="[CB - Operating Unit HIER].[Operating Unit Level 06 Name - Description].[All]" allUniqueName="[CB - Operating Unit HIER].[Operating Unit Level 06 Name - Description].[All]" dimensionUniqueName="[CB - Operating Unit HIER]" displayFolder="" count="0" unbalanced="0"/>
    <cacheHierarchy uniqueName="[CB - Operating Unit HIER].[Operating Unit Level 07 Description]" caption="Operating Unit Level 07 Description" attribute="1" defaultMemberUniqueName="[CB - Operating Unit HIER].[Operating Unit Level 07 Description].[All]" allUniqueName="[CB - Operating Unit HIER].[Operating Unit Level 07 Description].[All]" dimensionUniqueName="[CB - Operating Unit HIER]" displayFolder="" count="0" unbalanced="0"/>
    <cacheHierarchy uniqueName="[CB - Operating Unit HIER].[Operating Unit Level 07 Name]" caption="Operating Unit Level 07 Name" attribute="1" defaultMemberUniqueName="[CB - Operating Unit HIER].[Operating Unit Level 07 Name].[All]" allUniqueName="[CB - Operating Unit HIER].[Operating Unit Level 07 Name].[All]" dimensionUniqueName="[CB - Operating Unit HIER]" displayFolder="" count="0" unbalanced="0"/>
    <cacheHierarchy uniqueName="[CB - Operating Unit HIER].[Operating Unit Level 07 Name - Description]" caption="Operating Unit Level 07 Name - Description" attribute="1" defaultMemberUniqueName="[CB - Operating Unit HIER].[Operating Unit Level 07 Name - Description].[All]" allUniqueName="[CB - Operating Unit HIER].[Operating Unit Level 07 Name - Description].[All]" dimensionUniqueName="[CB - Operating Unit HIER]" displayFolder="" count="0" unbalanced="0"/>
    <cacheHierarchy uniqueName="[CB - Operating Unit HIER].[Operating Unit Level 08 Description]" caption="Operating Unit Level 08 Description" attribute="1" defaultMemberUniqueName="[CB - Operating Unit HIER].[Operating Unit Level 08 Description].[All]" allUniqueName="[CB - Operating Unit HIER].[Operating Unit Level 08 Description].[All]" dimensionUniqueName="[CB - Operating Unit HIER]" displayFolder="" count="0" unbalanced="0"/>
    <cacheHierarchy uniqueName="[CB - Operating Unit HIER].[Operating Unit Level 08 Name]" caption="Operating Unit Level 08 Name" attribute="1" defaultMemberUniqueName="[CB - Operating Unit HIER].[Operating Unit Level 08 Name].[All]" allUniqueName="[CB - Operating Unit HIER].[Operating Unit Level 08 Name].[All]" dimensionUniqueName="[CB - Operating Unit HIER]" displayFolder="" count="0" unbalanced="0"/>
    <cacheHierarchy uniqueName="[CB - Operating Unit HIER].[Operating Unit Level 08 Name - Description]" caption="Operating Unit Level 08 Name - Description" attribute="1" defaultMemberUniqueName="[CB - Operating Unit HIER].[Operating Unit Level 08 Name - Description].[All]" allUniqueName="[CB - Operating Unit HIER].[Operating Unit Level 08 Name - Description].[All]" dimensionUniqueName="[CB - Operating Unit HIER]" displayFolder="" count="0" unbalanced="0"/>
    <cacheHierarchy uniqueName="[CB - Operating Unit HIER].[Operating Unit Level 09 Description]" caption="Operating Unit Level 09 Description" attribute="1" defaultMemberUniqueName="[CB - Operating Unit HIER].[Operating Unit Level 09 Description].[All]" allUniqueName="[CB - Operating Unit HIER].[Operating Unit Level 09 Description].[All]" dimensionUniqueName="[CB - Operating Unit HIER]" displayFolder="" count="0" unbalanced="0"/>
    <cacheHierarchy uniqueName="[CB - Operating Unit HIER].[Operating Unit Level 09 Name]" caption="Operating Unit Level 09 Name" attribute="1" defaultMemberUniqueName="[CB - Operating Unit HIER].[Operating Unit Level 09 Name].[All]" allUniqueName="[CB - Operating Unit HIER].[Operating Unit Level 09 Name].[All]" dimensionUniqueName="[CB - Operating Unit HIER]" displayFolder="" count="0" unbalanced="0"/>
    <cacheHierarchy uniqueName="[CB - Operating Unit HIER].[Operating Unit Level 09 Name - Description]" caption="Operating Unit Level 09 Name - Description" attribute="1" defaultMemberUniqueName="[CB - Operating Unit HIER].[Operating Unit Level 09 Name - Description].[All]" allUniqueName="[CB - Operating Unit HIER].[Operating Unit Level 09 Name - Description].[All]" dimensionUniqueName="[CB - Operating Unit HIER]" displayFolder="" count="0" unbalanced="0"/>
    <cacheHierarchy uniqueName="[CB - Operating Unit HIER].[Operating Unit Level 10 Description]" caption="Operating Unit Level 10 Description" attribute="1" defaultMemberUniqueName="[CB - Operating Unit HIER].[Operating Unit Level 10 Description].[All]" allUniqueName="[CB - Operating Unit HIER].[Operating Unit Level 10 Description].[All]" dimensionUniqueName="[CB - Operating Unit HIER]" displayFolder="" count="0" unbalanced="0"/>
    <cacheHierarchy uniqueName="[CB - Operating Unit HIER].[Operating Unit Level 10 Name]" caption="Operating Unit Level 10 Name" attribute="1" defaultMemberUniqueName="[CB - Operating Unit HIER].[Operating Unit Level 10 Name].[All]" allUniqueName="[CB - Operating Unit HIER].[Operating Unit Level 10 Name].[All]" dimensionUniqueName="[CB - Operating Unit HIER]" displayFolder="" count="0" unbalanced="0"/>
    <cacheHierarchy uniqueName="[CB - Operating Unit HIER].[Operating Unit Level 10 Name - Description]" caption="Operating Unit Level 10 Name - Description" attribute="1" defaultMemberUniqueName="[CB - Operating Unit HIER].[Operating Unit Level 10 Name - Description].[All]" allUniqueName="[CB - Operating Unit HIER].[Operating Unit Level 10 Name - Description].[All]" dimensionUniqueName="[CB - Operating Unit HIER]" displayFolder="" count="0" unbalanced="0"/>
    <cacheHierarchy uniqueName="[CB - Operating Unit HIER].[Operating Unit Parent Description]" caption="Operating Unit Parent Description" attribute="1" defaultMemberUniqueName="[CB - Operating Unit HIER].[Operating Unit Parent Description].[All]" allUniqueName="[CB - Operating Unit HIER].[Operating Unit Parent Description].[All]" dimensionUniqueName="[CB - Operating Unit HIER]" displayFolder="" count="0" unbalanced="0"/>
    <cacheHierarchy uniqueName="[CB - Operating Unit HIER].[Operating Unit Parent Name]" caption="Operating Unit Parent Name" attribute="1" defaultMemberUniqueName="[CB - Operating Unit HIER].[Operating Unit Parent Name].[All]" allUniqueName="[CB - Operating Unit HIER].[Operating Unit Parent Name].[All]" dimensionUniqueName="[CB - Operating Unit HIER]" displayFolder="" count="0" unbalanced="0"/>
    <cacheHierarchy uniqueName="[CB - Process].[Process CB]" caption="Process CB" attribute="1" defaultMemberUniqueName="[CB - Process].[Process CB].[All]" allUniqueName="[CB - Process].[Process CB].[All]" dimensionUniqueName="[CB - Process]" displayFolder="" count="0" unbalanced="0"/>
    <cacheHierarchy uniqueName="[CB - Process].[Process CB - Description]" caption="Process CB - Description" attribute="1" defaultMemberUniqueName="[CB - Process].[Process CB - Description].[All]" allUniqueName="[CB - Process].[Process CB - Description].[All]" dimensionUniqueName="[CB - Process]" displayFolder="" count="0" unbalanced="0"/>
    <cacheHierarchy uniqueName="[CB - Process].[Process CB Category]" caption="Process CB Category" attribute="1" defaultMemberUniqueName="[CB - Process].[Process CB Category].[All]" allUniqueName="[CB - Process].[Process CB Category].[All]" dimensionUniqueName="[CB - Process]" displayFolder="" count="0" unbalanced="0"/>
    <cacheHierarchy uniqueName="[CB - Process].[Process CB Category Description]" caption="Process CB Category Description" attribute="1" defaultMemberUniqueName="[CB - Process].[Process CB Category Description].[All]" allUniqueName="[CB - Process].[Process CB Category Description].[All]" dimensionUniqueName="[CB - Process]" displayFolder="" count="0" unbalanced="0"/>
    <cacheHierarchy uniqueName="[CB - Process].[Process CB Description Long]" caption="Process CB Description Long" attribute="1" defaultMemberUniqueName="[CB - Process].[Process CB Description Long].[All]" allUniqueName="[CB - Process].[Process CB Description Long].[All]" dimensionUniqueName="[CB - Process]" displayFolder="" count="0" unbalanced="0"/>
    <cacheHierarchy uniqueName="[CB - Process].[Process CB Description Short]" caption="Process CB Description Short" attribute="1" defaultMemberUniqueName="[CB - Process].[Process CB Description Short].[All]" allUniqueName="[CB - Process].[Process CB Description Short].[All]" dimensionUniqueName="[CB - Process]" displayFolder="" count="0" unbalanced="0"/>
    <cacheHierarchy uniqueName="[CB - Process].[Process CB Set ID]" caption="Process CB Set ID" attribute="1" defaultMemberUniqueName="[CB - Process].[Process CB Set ID].[All]" allUniqueName="[CB - Process].[Process CB Set ID].[All]" dimensionUniqueName="[CB - Process]" displayFolder="" count="0" unbalanced="0"/>
    <cacheHierarchy uniqueName="[CB - Process HIER].[Process HIER]" caption="Process HIER" attribute="1" keyAttribute="1" defaultMemberUniqueName="[CB - Process HIER].[Process HIER].[All]" allUniqueName="[CB - Process HIER].[Process HIER].[All]" dimensionUniqueName="[CB - Process HIER]" displayFolder="" count="0" unbalanced="0"/>
    <cacheHierarchy uniqueName="[CB - Process HIER].[Process HIER Description Long]" caption="Process HIER Description Long" attribute="1" defaultMemberUniqueName="[CB - Process HIER].[Process HIER Description Long].[All]" allUniqueName="[CB - Process HIER].[Process HIER Description Long].[All]" dimensionUniqueName="[CB - Process HIER]" displayFolder="" count="0" unbalanced="0"/>
    <cacheHierarchy uniqueName="[CB - Process HIER].[Process HIER Description Short]" caption="Process HIER Description Short" attribute="1" defaultMemberUniqueName="[CB - Process HIER].[Process HIER Description Short].[All]" allUniqueName="[CB - Process HIER].[Process HIER Description Short].[All]" dimensionUniqueName="[CB - Process HIER]" displayFolder="" count="0" unbalanced="0"/>
    <cacheHierarchy uniqueName="[CB - Process HIER].[Process HIER Set ID]" caption="Process HIER Set ID" attribute="1" defaultMemberUniqueName="[CB - Process HIER].[Process HIER Set ID].[All]" allUniqueName="[CB - Process HIER].[Process HIER Set ID].[All]" dimensionUniqueName="[CB - Process HIER]" displayFolder="" count="0" unbalanced="0"/>
    <cacheHierarchy uniqueName="[CB - Process HIER].[Process Hierarchy]" caption="Process Hierarchy" defaultMemberUniqueName="[CB - Process HIER].[Process Hierarchy].[All]" allUniqueName="[CB - Process HIER].[Process Hierarchy].[All]" dimensionUniqueName="[CB - Process HIER]" displayFolder="" count="0" unbalanced="0"/>
    <cacheHierarchy uniqueName="[CB - Process HIER].[Process Hierarchy Name]" caption="Process Hierarchy Name" attribute="1" defaultMemberUniqueName="[CB - Process HIER].[Process Hierarchy Name].[All]" allUniqueName="[CB - Process HIER].[Process Hierarchy Name].[All]" dimensionUniqueName="[CB - Process HIER]" displayFolder="" count="0" unbalanced="0"/>
    <cacheHierarchy uniqueName="[CB - Process HIER].[Process Level 01 Description]" caption="Process Level 01 Description" attribute="1" defaultMemberUniqueName="[CB - Process HIER].[Process Level 01 Description].[All]" allUniqueName="[CB - Process HIER].[Process Level 01 Description].[All]" dimensionUniqueName="[CB - Process HIER]" displayFolder="" count="0" unbalanced="0"/>
    <cacheHierarchy uniqueName="[CB - Process HIER].[Process Level 01 Name]" caption="Process Level 01 Name" attribute="1" defaultMemberUniqueName="[CB - Process HIER].[Process Level 01 Name].[All]" allUniqueName="[CB - Process HIER].[Process Level 01 Name].[All]" dimensionUniqueName="[CB - Process HIER]" displayFolder="" count="0" unbalanced="0"/>
    <cacheHierarchy uniqueName="[CB - Process HIER].[Process Level 01 Name - Description]" caption="Process Level 01 Name - Description" attribute="1" defaultMemberUniqueName="[CB - Process HIER].[Process Level 01 Name - Description].[All]" allUniqueName="[CB - Process HIER].[Process Level 01 Name - Description].[All]" dimensionUniqueName="[CB - Process HIER]" displayFolder="" count="0" unbalanced="0"/>
    <cacheHierarchy uniqueName="[CB - Process HIER].[Process Level 02 Description]" caption="Process Level 02 Description" attribute="1" defaultMemberUniqueName="[CB - Process HIER].[Process Level 02 Description].[All]" allUniqueName="[CB - Process HIER].[Process Level 02 Description].[All]" dimensionUniqueName="[CB - Process HIER]" displayFolder="" count="0" unbalanced="0"/>
    <cacheHierarchy uniqueName="[CB - Process HIER].[Process Level 02 Name]" caption="Process Level 02 Name" attribute="1" defaultMemberUniqueName="[CB - Process HIER].[Process Level 02 Name].[All]" allUniqueName="[CB - Process HIER].[Process Level 02 Name].[All]" dimensionUniqueName="[CB - Process HIER]" displayFolder="" count="0" unbalanced="0"/>
    <cacheHierarchy uniqueName="[CB - Process HIER].[Process Level 02 Name - Description]" caption="Process Level 02 Name - Description" attribute="1" defaultMemberUniqueName="[CB - Process HIER].[Process Level 02 Name - Description].[All]" allUniqueName="[CB - Process HIER].[Process Level 02 Name - Description].[All]" dimensionUniqueName="[CB - Process HIER]" displayFolder="" count="0" unbalanced="0"/>
    <cacheHierarchy uniqueName="[CB - Process HIER].[Process Level 03 Description]" caption="Process Level 03 Description" attribute="1" defaultMemberUniqueName="[CB - Process HIER].[Process Level 03 Description].[All]" allUniqueName="[CB - Process HIER].[Process Level 03 Description].[All]" dimensionUniqueName="[CB - Process HIER]" displayFolder="" count="0" unbalanced="0"/>
    <cacheHierarchy uniqueName="[CB - Process HIER].[Process Level 03 Name]" caption="Process Level 03 Name" attribute="1" defaultMemberUniqueName="[CB - Process HIER].[Process Level 03 Name].[All]" allUniqueName="[CB - Process HIER].[Process Level 03 Name].[All]" dimensionUniqueName="[CB - Process HIER]" displayFolder="" count="0" unbalanced="0"/>
    <cacheHierarchy uniqueName="[CB - Process HIER].[Process Level 03 Name - Description]" caption="Process Level 03 Name - Description" attribute="1" defaultMemberUniqueName="[CB - Process HIER].[Process Level 03 Name - Description].[All]" allUniqueName="[CB - Process HIER].[Process Level 03 Name - Description].[All]" dimensionUniqueName="[CB - Process HIER]" displayFolder="" count="0" unbalanced="0"/>
    <cacheHierarchy uniqueName="[CB - Process HIER].[Process Level 04 Description]" caption="Process Level 04 Description" attribute="1" defaultMemberUniqueName="[CB - Process HIER].[Process Level 04 Description].[All]" allUniqueName="[CB - Process HIER].[Process Level 04 Description].[All]" dimensionUniqueName="[CB - Process HIER]" displayFolder="" count="0" unbalanced="0"/>
    <cacheHierarchy uniqueName="[CB - Process HIER].[Process Level 04 Name]" caption="Process Level 04 Name" attribute="1" defaultMemberUniqueName="[CB - Process HIER].[Process Level 04 Name].[All]" allUniqueName="[CB - Process HIER].[Process Level 04 Name].[All]" dimensionUniqueName="[CB - Process HIER]" displayFolder="" count="0" unbalanced="0"/>
    <cacheHierarchy uniqueName="[CB - Process HIER].[Process Level 04 Name - Description]" caption="Process Level 04 Name - Description" attribute="1" defaultMemberUniqueName="[CB - Process HIER].[Process Level 04 Name - Description].[All]" allUniqueName="[CB - Process HIER].[Process Level 04 Name - Description].[All]" dimensionUniqueName="[CB - Process HIER]" displayFolder="" count="0" unbalanced="0"/>
    <cacheHierarchy uniqueName="[CB - Process HIER].[Process Level 05 Description]" caption="Process Level 05 Description" attribute="1" defaultMemberUniqueName="[CB - Process HIER].[Process Level 05 Description].[All]" allUniqueName="[CB - Process HIER].[Process Level 05 Description].[All]" dimensionUniqueName="[CB - Process HIER]" displayFolder="" count="0" unbalanced="0"/>
    <cacheHierarchy uniqueName="[CB - Process HIER].[Process Level 05 Name]" caption="Process Level 05 Name" attribute="1" defaultMemberUniqueName="[CB - Process HIER].[Process Level 05 Name].[All]" allUniqueName="[CB - Process HIER].[Process Level 05 Name].[All]" dimensionUniqueName="[CB - Process HIER]" displayFolder="" count="0" unbalanced="0"/>
    <cacheHierarchy uniqueName="[CB - Process HIER].[Process Level 05 Name - Description]" caption="Process Level 05 Name - Description" attribute="1" defaultMemberUniqueName="[CB - Process HIER].[Process Level 05 Name - Description].[All]" allUniqueName="[CB - Process HIER].[Process Level 05 Name - Description].[All]" dimensionUniqueName="[CB - Process HIER]" displayFolder="" count="0" unbalanced="0"/>
    <cacheHierarchy uniqueName="[CB - Process HIER].[Process Level 06 Description]" caption="Process Level 06 Description" attribute="1" defaultMemberUniqueName="[CB - Process HIER].[Process Level 06 Description].[All]" allUniqueName="[CB - Process HIER].[Process Level 06 Description].[All]" dimensionUniqueName="[CB - Process HIER]" displayFolder="" count="0" unbalanced="0"/>
    <cacheHierarchy uniqueName="[CB - Process HIER].[Process Level 06 Name]" caption="Process Level 06 Name" attribute="1" defaultMemberUniqueName="[CB - Process HIER].[Process Level 06 Name].[All]" allUniqueName="[CB - Process HIER].[Process Level 06 Name].[All]" dimensionUniqueName="[CB - Process HIER]" displayFolder="" count="0" unbalanced="0"/>
    <cacheHierarchy uniqueName="[CB - Process HIER].[Process Level 06 Name - Description]" caption="Process Level 06 Name - Description" attribute="1" defaultMemberUniqueName="[CB - Process HIER].[Process Level 06 Name - Description].[All]" allUniqueName="[CB - Process HIER].[Process Level 06 Name - Description].[All]" dimensionUniqueName="[CB - Process HIER]" displayFolder="" count="0" unbalanced="0"/>
    <cacheHierarchy uniqueName="[CB - Process HIER].[Process Level 07 Description]" caption="Process Level 07 Description" attribute="1" defaultMemberUniqueName="[CB - Process HIER].[Process Level 07 Description].[All]" allUniqueName="[CB - Process HIER].[Process Level 07 Description].[All]" dimensionUniqueName="[CB - Process HIER]" displayFolder="" count="0" unbalanced="0"/>
    <cacheHierarchy uniqueName="[CB - Process HIER].[Process Level 07 Name]" caption="Process Level 07 Name" attribute="1" defaultMemberUniqueName="[CB - Process HIER].[Process Level 07 Name].[All]" allUniqueName="[CB - Process HIER].[Process Level 07 Name].[All]" dimensionUniqueName="[CB - Process HIER]" displayFolder="" count="0" unbalanced="0"/>
    <cacheHierarchy uniqueName="[CB - Process HIER].[Process Level 07 Name - Description]" caption="Process Level 07 Name - Description" attribute="1" defaultMemberUniqueName="[CB - Process HIER].[Process Level 07 Name - Description].[All]" allUniqueName="[CB - Process HIER].[Process Level 07 Name - Description].[All]" dimensionUniqueName="[CB - Process HIER]" displayFolder="" count="0" unbalanced="0"/>
    <cacheHierarchy uniqueName="[CB - Process HIER].[Process Level 08 Description]" caption="Process Level 08 Description" attribute="1" defaultMemberUniqueName="[CB - Process HIER].[Process Level 08 Description].[All]" allUniqueName="[CB - Process HIER].[Process Level 08 Description].[All]" dimensionUniqueName="[CB - Process HIER]" displayFolder="" count="0" unbalanced="0"/>
    <cacheHierarchy uniqueName="[CB - Process HIER].[Process Level 08 Name]" caption="Process Level 08 Name" attribute="1" defaultMemberUniqueName="[CB - Process HIER].[Process Level 08 Name].[All]" allUniqueName="[CB - Process HIER].[Process Level 08 Name].[All]" dimensionUniqueName="[CB - Process HIER]" displayFolder="" count="0" unbalanced="0"/>
    <cacheHierarchy uniqueName="[CB - Process HIER].[Process Level 08 Name - Description]" caption="Process Level 08 Name - Description" attribute="1" defaultMemberUniqueName="[CB - Process HIER].[Process Level 08 Name - Description].[All]" allUniqueName="[CB - Process HIER].[Process Level 08 Name - Description].[All]" dimensionUniqueName="[CB - Process HIER]" displayFolder="" count="0" unbalanced="0"/>
    <cacheHierarchy uniqueName="[CB - Process HIER].[Process Level 09 Description]" caption="Process Level 09 Description" attribute="1" defaultMemberUniqueName="[CB - Process HIER].[Process Level 09 Description].[All]" allUniqueName="[CB - Process HIER].[Process Level 09 Description].[All]" dimensionUniqueName="[CB - Process HIER]" displayFolder="" count="0" unbalanced="0"/>
    <cacheHierarchy uniqueName="[CB - Process HIER].[Process Level 09 Name]" caption="Process Level 09 Name" attribute="1" defaultMemberUniqueName="[CB - Process HIER].[Process Level 09 Name].[All]" allUniqueName="[CB - Process HIER].[Process Level 09 Name].[All]" dimensionUniqueName="[CB - Process HIER]" displayFolder="" count="0" unbalanced="0"/>
    <cacheHierarchy uniqueName="[CB - Process HIER].[Process Level 09 Name - Description]" caption="Process Level 09 Name - Description" attribute="1" defaultMemberUniqueName="[CB - Process HIER].[Process Level 09 Name - Description].[All]" allUniqueName="[CB - Process HIER].[Process Level 09 Name - Description].[All]" dimensionUniqueName="[CB - Process HIER]" displayFolder="" count="0" unbalanced="0"/>
    <cacheHierarchy uniqueName="[CB - Process HIER].[Process Level 10 Description]" caption="Process Level 10 Description" attribute="1" defaultMemberUniqueName="[CB - Process HIER].[Process Level 10 Description].[All]" allUniqueName="[CB - Process HIER].[Process Level 10 Description].[All]" dimensionUniqueName="[CB - Process HIER]" displayFolder="" count="0" unbalanced="0"/>
    <cacheHierarchy uniqueName="[CB - Process HIER].[Process Level 10 Name]" caption="Process Level 10 Name" attribute="1" defaultMemberUniqueName="[CB - Process HIER].[Process Level 10 Name].[All]" allUniqueName="[CB - Process HIER].[Process Level 10 Name].[All]" dimensionUniqueName="[CB - Process HIER]" displayFolder="" count="0" unbalanced="0"/>
    <cacheHierarchy uniqueName="[CB - Process HIER].[Process Level 10 Name - Description]" caption="Process Level 10 Name - Description" attribute="1" defaultMemberUniqueName="[CB - Process HIER].[Process Level 10 Name - Description].[All]" allUniqueName="[CB - Process HIER].[Process Level 10 Name - Description].[All]" dimensionUniqueName="[CB - Process HIER]" displayFolder="" count="0" unbalanced="0"/>
    <cacheHierarchy uniqueName="[CB - Process HIER].[Process Parent Description]" caption="Process Parent Description" attribute="1" defaultMemberUniqueName="[CB - Process HIER].[Process Parent Description].[All]" allUniqueName="[CB - Process HIER].[Process Parent Description].[All]" dimensionUniqueName="[CB - Process HIER]" displayFolder="" count="0" unbalanced="0"/>
    <cacheHierarchy uniqueName="[CB - Process HIER].[Process Parent Name]" caption="Process Parent Name" attribute="1" defaultMemberUniqueName="[CB - Process HIER].[Process Parent Name].[All]" allUniqueName="[CB - Process HIER].[Process Parent Name].[All]" dimensionUniqueName="[CB - Process HIER]" displayFolder="" count="0" unbalanced="0"/>
    <cacheHierarchy uniqueName="[CB - Product].[Product CB]" caption="Product CB" attribute="1" keyAttribute="1" defaultMemberUniqueName="[CB - Product].[Product CB].[All]" allUniqueName="[CB - Product].[Product CB].[All]" dimensionUniqueName="[CB - Product]" displayFolder="" count="0" unbalanced="0"/>
    <cacheHierarchy uniqueName="[CB - Product].[Product CB - Description]" caption="Product CB - Description" attribute="1" defaultMemberUniqueName="[CB - Product].[Product CB - Description].[All]" allUniqueName="[CB - Product].[Product CB - Description].[All]" dimensionUniqueName="[CB - Product]" displayFolder="" count="0" unbalanced="0"/>
    <cacheHierarchy uniqueName="[CB - Product].[Product CB Description Long]" caption="Product CB Description Long" attribute="1" defaultMemberUniqueName="[CB - Product].[Product CB Description Long].[All]" allUniqueName="[CB - Product].[Product CB Description Long].[All]" dimensionUniqueName="[CB - Product]" displayFolder="" count="0" unbalanced="0"/>
    <cacheHierarchy uniqueName="[CB - Product].[Product CB Description Short]" caption="Product CB Description Short" attribute="1" defaultMemberUniqueName="[CB - Product].[Product CB Description Short].[All]" allUniqueName="[CB - Product].[Product CB Description Short].[All]" dimensionUniqueName="[CB - Product]" displayFolder="" count="0" unbalanced="0"/>
    <cacheHierarchy uniqueName="[CB - Product HIER].[Product HIER]" caption="Product HIER" attribute="1" keyAttribute="1" defaultMemberUniqueName="[CB - Product HIER].[Product HIER].[All]" allUniqueName="[CB - Product HIER].[Product HIER].[All]" dimensionUniqueName="[CB - Product HIER]" displayFolder="" count="0" unbalanced="0"/>
    <cacheHierarchy uniqueName="[CB - Product HIER].[Product HIER Description Long]" caption="Product HIER Description Long" attribute="1" defaultMemberUniqueName="[CB - Product HIER].[Product HIER Description Long].[All]" allUniqueName="[CB - Product HIER].[Product HIER Description Long].[All]" dimensionUniqueName="[CB - Product HIER]" displayFolder="" count="0" unbalanced="0"/>
    <cacheHierarchy uniqueName="[CB - Product HIER].[Product HIER Description Short]" caption="Product HIER Description Short" attribute="1" defaultMemberUniqueName="[CB - Product HIER].[Product HIER Description Short].[All]" allUniqueName="[CB - Product HIER].[Product HIER Description Short].[All]" dimensionUniqueName="[CB - Product HIER]" displayFolder="" count="0" unbalanced="0"/>
    <cacheHierarchy uniqueName="[CB - Product HIER].[Product HIER Set ID]" caption="Product HIER Set ID" attribute="1" defaultMemberUniqueName="[CB - Product HIER].[Product HIER Set ID].[All]" allUniqueName="[CB - Product HIER].[Product HIER Set ID].[All]" dimensionUniqueName="[CB - Product HIER]" displayFolder="" count="0" unbalanced="0"/>
    <cacheHierarchy uniqueName="[CB - Product HIER].[Product Hierarchy]" caption="Product Hierarchy" defaultMemberUniqueName="[CB - Product HIER].[Product Hierarchy].[All]" allUniqueName="[CB - Product HIER].[Product Hierarchy].[All]" dimensionUniqueName="[CB - Product HIER]" displayFolder="" count="0" unbalanced="0"/>
    <cacheHierarchy uniqueName="[CB - Product HIER].[Product Hierarchy Name]" caption="Product Hierarchy Name" attribute="1" defaultMemberUniqueName="[CB - Product HIER].[Product Hierarchy Name].[All]" allUniqueName="[CB - Product HIER].[Product Hierarchy Name].[All]" dimensionUniqueName="[CB - Product HIER]" displayFolder="" count="0" unbalanced="0"/>
    <cacheHierarchy uniqueName="[CB - Product HIER].[Product Level 01 Description]" caption="Product Level 01 Description" attribute="1" defaultMemberUniqueName="[CB - Product HIER].[Product Level 01 Description].[All]" allUniqueName="[CB - Product HIER].[Product Level 01 Description].[All]" dimensionUniqueName="[CB - Product HIER]" displayFolder="" count="0" unbalanced="0"/>
    <cacheHierarchy uniqueName="[CB - Product HIER].[Product Level 01 Name]" caption="Product Level 01 Name" attribute="1" defaultMemberUniqueName="[CB - Product HIER].[Product Level 01 Name].[All]" allUniqueName="[CB - Product HIER].[Product Level 01 Name].[All]" dimensionUniqueName="[CB - Product HIER]" displayFolder="" count="0" unbalanced="0"/>
    <cacheHierarchy uniqueName="[CB - Product HIER].[Product Level 01 Name - Description]" caption="Product Level 01 Name - Description" attribute="1" defaultMemberUniqueName="[CB - Product HIER].[Product Level 01 Name - Description].[All]" allUniqueName="[CB - Product HIER].[Product Level 01 Name - Description].[All]" dimensionUniqueName="[CB - Product HIER]" displayFolder="" count="0" unbalanced="0"/>
    <cacheHierarchy uniqueName="[CB - Product HIER].[Product Level 02 Description]" caption="Product Level 02 Description" attribute="1" defaultMemberUniqueName="[CB - Product HIER].[Product Level 02 Description].[All]" allUniqueName="[CB - Product HIER].[Product Level 02 Description].[All]" dimensionUniqueName="[CB - Product HIER]" displayFolder="" count="0" unbalanced="0"/>
    <cacheHierarchy uniqueName="[CB - Product HIER].[Product Level 02 Name]" caption="Product Level 02 Name" attribute="1" defaultMemberUniqueName="[CB - Product HIER].[Product Level 02 Name].[All]" allUniqueName="[CB - Product HIER].[Product Level 02 Name].[All]" dimensionUniqueName="[CB - Product HIER]" displayFolder="" count="0" unbalanced="0"/>
    <cacheHierarchy uniqueName="[CB - Product HIER].[Product Level 02 Name - Description]" caption="Product Level 02 Name - Description" attribute="1" defaultMemberUniqueName="[CB - Product HIER].[Product Level 02 Name - Description].[All]" allUniqueName="[CB - Product HIER].[Product Level 02 Name - Description].[All]" dimensionUniqueName="[CB - Product HIER]" displayFolder="" count="0" unbalanced="0"/>
    <cacheHierarchy uniqueName="[CB - Product HIER].[Product Level 03 Description]" caption="Product Level 03 Description" attribute="1" defaultMemberUniqueName="[CB - Product HIER].[Product Level 03 Description].[All]" allUniqueName="[CB - Product HIER].[Product Level 03 Description].[All]" dimensionUniqueName="[CB - Product HIER]" displayFolder="" count="0" unbalanced="0"/>
    <cacheHierarchy uniqueName="[CB - Product HIER].[Product Level 03 Name]" caption="Product Level 03 Name" attribute="1" defaultMemberUniqueName="[CB - Product HIER].[Product Level 03 Name].[All]" allUniqueName="[CB - Product HIER].[Product Level 03 Name].[All]" dimensionUniqueName="[CB - Product HIER]" displayFolder="" count="0" unbalanced="0"/>
    <cacheHierarchy uniqueName="[CB - Product HIER].[Product Level 03 Name - Description]" caption="Product Level 03 Name - Description" attribute="1" defaultMemberUniqueName="[CB - Product HIER].[Product Level 03 Name - Description].[All]" allUniqueName="[CB - Product HIER].[Product Level 03 Name - Description].[All]" dimensionUniqueName="[CB - Product HIER]" displayFolder="" count="0" unbalanced="0"/>
    <cacheHierarchy uniqueName="[CB - Product HIER].[Product Level 04 Description]" caption="Product Level 04 Description" attribute="1" defaultMemberUniqueName="[CB - Product HIER].[Product Level 04 Description].[All]" allUniqueName="[CB - Product HIER].[Product Level 04 Description].[All]" dimensionUniqueName="[CB - Product HIER]" displayFolder="" count="0" unbalanced="0"/>
    <cacheHierarchy uniqueName="[CB - Product HIER].[Product Level 04 Name]" caption="Product Level 04 Name" attribute="1" defaultMemberUniqueName="[CB - Product HIER].[Product Level 04 Name].[All]" allUniqueName="[CB - Product HIER].[Product Level 04 Name].[All]" dimensionUniqueName="[CB - Product HIER]" displayFolder="" count="0" unbalanced="0"/>
    <cacheHierarchy uniqueName="[CB - Product HIER].[Product Level 04 Name - Description]" caption="Product Level 04 Name - Description" attribute="1" defaultMemberUniqueName="[CB - Product HIER].[Product Level 04 Name - Description].[All]" allUniqueName="[CB - Product HIER].[Product Level 04 Name - Description].[All]" dimensionUniqueName="[CB - Product HIER]" displayFolder="" count="0" unbalanced="0"/>
    <cacheHierarchy uniqueName="[CB - Product HIER].[Product Level 05 Description]" caption="Product Level 05 Description" attribute="1" defaultMemberUniqueName="[CB - Product HIER].[Product Level 05 Description].[All]" allUniqueName="[CB - Product HIER].[Product Level 05 Description].[All]" dimensionUniqueName="[CB - Product HIER]" displayFolder="" count="0" unbalanced="0"/>
    <cacheHierarchy uniqueName="[CB - Product HIER].[Product Level 05 Name]" caption="Product Level 05 Name" attribute="1" defaultMemberUniqueName="[CB - Product HIER].[Product Level 05 Name].[All]" allUniqueName="[CB - Product HIER].[Product Level 05 Name].[All]" dimensionUniqueName="[CB - Product HIER]" displayFolder="" count="0" unbalanced="0"/>
    <cacheHierarchy uniqueName="[CB - Product HIER].[Product Level 05 Name - Description]" caption="Product Level 05 Name - Description" attribute="1" defaultMemberUniqueName="[CB - Product HIER].[Product Level 05 Name - Description].[All]" allUniqueName="[CB - Product HIER].[Product Level 05 Name - Description].[All]" dimensionUniqueName="[CB - Product HIER]" displayFolder="" count="0" unbalanced="0"/>
    <cacheHierarchy uniqueName="[CB - Product HIER].[Product Level 06 Description]" caption="Product Level 06 Description" attribute="1" defaultMemberUniqueName="[CB - Product HIER].[Product Level 06 Description].[All]" allUniqueName="[CB - Product HIER].[Product Level 06 Description].[All]" dimensionUniqueName="[CB - Product HIER]" displayFolder="" count="0" unbalanced="0"/>
    <cacheHierarchy uniqueName="[CB - Product HIER].[Product Level 06 Name]" caption="Product Level 06 Name" attribute="1" defaultMemberUniqueName="[CB - Product HIER].[Product Level 06 Name].[All]" allUniqueName="[CB - Product HIER].[Product Level 06 Name].[All]" dimensionUniqueName="[CB - Product HIER]" displayFolder="" count="0" unbalanced="0"/>
    <cacheHierarchy uniqueName="[CB - Product HIER].[Product Level 06 Name - Description]" caption="Product Level 06 Name - Description" attribute="1" defaultMemberUniqueName="[CB - Product HIER].[Product Level 06 Name - Description].[All]" allUniqueName="[CB - Product HIER].[Product Level 06 Name - Description].[All]" dimensionUniqueName="[CB - Product HIER]" displayFolder="" count="0" unbalanced="0"/>
    <cacheHierarchy uniqueName="[CB - Product HIER].[Product Level 07 Description]" caption="Product Level 07 Description" attribute="1" defaultMemberUniqueName="[CB - Product HIER].[Product Level 07 Description].[All]" allUniqueName="[CB - Product HIER].[Product Level 07 Description].[All]" dimensionUniqueName="[CB - Product HIER]" displayFolder="" count="0" unbalanced="0"/>
    <cacheHierarchy uniqueName="[CB - Product HIER].[Product Level 07 Name]" caption="Product Level 07 Name" attribute="1" defaultMemberUniqueName="[CB - Product HIER].[Product Level 07 Name].[All]" allUniqueName="[CB - Product HIER].[Product Level 07 Name].[All]" dimensionUniqueName="[CB - Product HIER]" displayFolder="" count="0" unbalanced="0"/>
    <cacheHierarchy uniqueName="[CB - Product HIER].[Product Level 07 Name - Description]" caption="Product Level 07 Name - Description" attribute="1" defaultMemberUniqueName="[CB - Product HIER].[Product Level 07 Name - Description].[All]" allUniqueName="[CB - Product HIER].[Product Level 07 Name - Description].[All]" dimensionUniqueName="[CB - Product HIER]" displayFolder="" count="0" unbalanced="0"/>
    <cacheHierarchy uniqueName="[CB - Product HIER].[Product Level 08 Description]" caption="Product Level 08 Description" attribute="1" defaultMemberUniqueName="[CB - Product HIER].[Product Level 08 Description].[All]" allUniqueName="[CB - Product HIER].[Product Level 08 Description].[All]" dimensionUniqueName="[CB - Product HIER]" displayFolder="" count="0" unbalanced="0"/>
    <cacheHierarchy uniqueName="[CB - Product HIER].[Product Level 08 Name]" caption="Product Level 08 Name" attribute="1" defaultMemberUniqueName="[CB - Product HIER].[Product Level 08 Name].[All]" allUniqueName="[CB - Product HIER].[Product Level 08 Name].[All]" dimensionUniqueName="[CB - Product HIER]" displayFolder="" count="0" unbalanced="0"/>
    <cacheHierarchy uniqueName="[CB - Product HIER].[Product Level 08 Name - Description]" caption="Product Level 08 Name - Description" attribute="1" defaultMemberUniqueName="[CB - Product HIER].[Product Level 08 Name - Description].[All]" allUniqueName="[CB - Product HIER].[Product Level 08 Name - Description].[All]" dimensionUniqueName="[CB - Product HIER]" displayFolder="" count="0" unbalanced="0"/>
    <cacheHierarchy uniqueName="[CB - Product HIER].[Product Level 09 Description]" caption="Product Level 09 Description" attribute="1" defaultMemberUniqueName="[CB - Product HIER].[Product Level 09 Description].[All]" allUniqueName="[CB - Product HIER].[Product Level 09 Description].[All]" dimensionUniqueName="[CB - Product HIER]" displayFolder="" count="0" unbalanced="0"/>
    <cacheHierarchy uniqueName="[CB - Product HIER].[Product Level 09 Name]" caption="Product Level 09 Name" attribute="1" defaultMemberUniqueName="[CB - Product HIER].[Product Level 09 Name].[All]" allUniqueName="[CB - Product HIER].[Product Level 09 Name].[All]" dimensionUniqueName="[CB - Product HIER]" displayFolder="" count="0" unbalanced="0"/>
    <cacheHierarchy uniqueName="[CB - Product HIER].[Product Level 09 Name - Description]" caption="Product Level 09 Name - Description" attribute="1" defaultMemberUniqueName="[CB - Product HIER].[Product Level 09 Name - Description].[All]" allUniqueName="[CB - Product HIER].[Product Level 09 Name - Description].[All]" dimensionUniqueName="[CB - Product HIER]" displayFolder="" count="0" unbalanced="0"/>
    <cacheHierarchy uniqueName="[CB - Product HIER].[Product Level 10 Description]" caption="Product Level 10 Description" attribute="1" defaultMemberUniqueName="[CB - Product HIER].[Product Level 10 Description].[All]" allUniqueName="[CB - Product HIER].[Product Level 10 Description].[All]" dimensionUniqueName="[CB - Product HIER]" displayFolder="" count="0" unbalanced="0"/>
    <cacheHierarchy uniqueName="[CB - Product HIER].[Product Level 10 Name]" caption="Product Level 10 Name" attribute="1" defaultMemberUniqueName="[CB - Product HIER].[Product Level 10 Name].[All]" allUniqueName="[CB - Product HIER].[Product Level 10 Name].[All]" dimensionUniqueName="[CB - Product HIER]" displayFolder="" count="0" unbalanced="0"/>
    <cacheHierarchy uniqueName="[CB - Product HIER].[Product Level 10 Name - Description]" caption="Product Level 10 Name - Description" attribute="1" defaultMemberUniqueName="[CB - Product HIER].[Product Level 10 Name - Description].[All]" allUniqueName="[CB - Product HIER].[Product Level 10 Name - Description].[All]" dimensionUniqueName="[CB - Product HIER]" displayFolder="" count="0" unbalanced="0"/>
    <cacheHierarchy uniqueName="[CB - Product HIER].[Product Parent Description]" caption="Product Parent Description" attribute="1" defaultMemberUniqueName="[CB - Product HIER].[Product Parent Description].[All]" allUniqueName="[CB - Product HIER].[Product Parent Description].[All]" dimensionUniqueName="[CB - Product HIER]" displayFolder="" count="0" unbalanced="0"/>
    <cacheHierarchy uniqueName="[CB - Product HIER].[Product Parent Name]" caption="Product Parent Name" attribute="1" defaultMemberUniqueName="[CB - Product HIER].[Product Parent Name].[All]" allUniqueName="[CB - Product HIER].[Product Parent Name].[All]" dimensionUniqueName="[CB - Product HIER]" displayFolder="" count="0" unbalanced="0"/>
    <cacheHierarchy uniqueName="[CB - Project].[Actual Closed Date]" caption="Actual Closed Date" attribute="1" defaultMemberUniqueName="[CB - Project].[Actual Closed Date].[All]" allUniqueName="[CB - Project].[Actual Closed Date].[All]" dimensionUniqueName="[CB - Project]" displayFolder="" count="0" unbalanced="0"/>
    <cacheHierarchy uniqueName="[CB - Project].[Actual In Service Date]" caption="Actual In Service Date" attribute="1" defaultMemberUniqueName="[CB - Project].[Actual In Service Date].[All]" allUniqueName="[CB - Project].[Actual In Service Date].[All]" dimensionUniqueName="[CB - Project]" displayFolder="" count="0" unbalanced="0"/>
    <cacheHierarchy uniqueName="[CB - Project].[Actual Start Date]" caption="Actual Start Date" attribute="1" defaultMemberUniqueName="[CB - Project].[Actual Start Date].[All]" allUniqueName="[CB - Project].[Actual Start Date].[All]" dimensionUniqueName="[CB - Project]" displayFolder="" count="0" unbalanced="0"/>
    <cacheHierarchy uniqueName="[CB - Project].[Asset Loc Long Desc PRD]" caption="Asset Loc Long Desc PRD" attribute="1" defaultMemberUniqueName="[CB - Project].[Asset Loc Long Desc PRD].[All]" allUniqueName="[CB - Project].[Asset Loc Long Desc PRD].[All]" dimensionUniqueName="[CB - Project]" displayFolder="" count="0" unbalanced="0"/>
    <cacheHierarchy uniqueName="[CB - Project].[Asset Location ID PRD]" caption="Asset Location ID PRD" attribute="1" defaultMemberUniqueName="[CB - Project].[Asset Location ID PRD].[All]" allUniqueName="[CB - Project].[Asset Location ID PRD].[All]" dimensionUniqueName="[CB - Project]" displayFolder="" count="0" unbalanced="0"/>
    <cacheHierarchy uniqueName="[CB - Project].[Blanket Code]" caption="Blanket Code" attribute="1" defaultMemberUniqueName="[CB - Project].[Blanket Code].[All]" allUniqueName="[CB - Project].[Blanket Code].[All]" dimensionUniqueName="[CB - Project]" displayFolder="" count="0" unbalanced="0"/>
    <cacheHierarchy uniqueName="[CB - Project].[Business Expansion Name]" caption="Business Expansion Name" attribute="1" defaultMemberUniqueName="[CB - Project].[Business Expansion Name].[All]" allUniqueName="[CB - Project].[Business Expansion Name].[All]" dimensionUniqueName="[CB - Project]" displayFolder="" count="0" unbalanced="0"/>
    <cacheHierarchy uniqueName="[CB - Project].[Business Program Name]" caption="Business Program Name" attribute="1" defaultMemberUniqueName="[CB - Project].[Business Program Name].[All]" allUniqueName="[CB - Project].[Business Program Name].[All]" dimensionUniqueName="[CB - Project]" displayFolder="" count="0" unbalanced="0"/>
    <cacheHierarchy uniqueName="[CB - Project].[Charge Close Date]" caption="Charge Close Date" attribute="1" defaultMemberUniqueName="[CB - Project].[Charge Close Date].[All]" allUniqueName="[CB - Project].[Charge Close Date].[All]" dimensionUniqueName="[CB - Project]" displayFolder="" count="0" unbalanced="0"/>
    <cacheHierarchy uniqueName="[CB - Project].[Estimated In Service Date]" caption="Estimated In Service Date" attribute="1" defaultMemberUniqueName="[CB - Project].[Estimated In Service Date].[All]" allUniqueName="[CB - Project].[Estimated In Service Date].[All]" dimensionUniqueName="[CB - Project]" displayFolder="" count="0" unbalanced="0"/>
    <cacheHierarchy uniqueName="[CB - Project].[FI Project Class]" caption="FI Project Class" attribute="1" defaultMemberUniqueName="[CB - Project].[FI Project Class].[All]" allUniqueName="[CB - Project].[FI Project Class].[All]" dimensionUniqueName="[CB - Project]" displayFolder="" count="0" unbalanced="0"/>
    <cacheHierarchy uniqueName="[CB - Project].[FI Project Status]" caption="FI Project Status" attribute="1" defaultMemberUniqueName="[CB - Project].[FI Project Status].[All]" allUniqueName="[CB - Project].[FI Project Status].[All]" dimensionUniqueName="[CB - Project]" displayFolder="" count="0" unbalanced="0"/>
    <cacheHierarchy uniqueName="[CB - Project].[Functional CB Class]" caption="Functional CB Class" attribute="1" defaultMemberUniqueName="[CB - Project].[Functional CB Class].[All]" allUniqueName="[CB - Project].[Functional CB Class].[All]" dimensionUniqueName="[CB - Project]" displayFolder="" count="0" unbalanced="0"/>
    <cacheHierarchy uniqueName="[CB - Project].[Funding Project]" caption="Funding Project" attribute="1" defaultMemberUniqueName="[CB - Project].[Funding Project].[All]" allUniqueName="[CB - Project].[Funding Project].[All]" dimensionUniqueName="[CB - Project]" displayFolder="" count="0" unbalanced="0"/>
    <cacheHierarchy uniqueName="[CB - Project].[Funding Project - Business Expansion Name]" caption="Funding Project - Business Expansion Name" attribute="1" defaultMemberUniqueName="[CB - Project].[Funding Project - Business Expansion Name].[All]" allUniqueName="[CB - Project].[Funding Project - Business Expansion Name].[All]" dimensionUniqueName="[CB - Project]" displayFolder="" count="0" unbalanced="0"/>
    <cacheHierarchy uniqueName="[CB - Project].[Funding Project - Business Program Name]" caption="Funding Project - Business Program Name" attribute="1" defaultMemberUniqueName="[CB - Project].[Funding Project - Business Program Name].[All]" allUniqueName="[CB - Project].[Funding Project - Business Program Name].[All]" dimensionUniqueName="[CB - Project]" displayFolder="" count="0" unbalanced="0"/>
    <cacheHierarchy uniqueName="[CB - Project].[Funding Project - Outage Number]" caption="Funding Project - Outage Number" attribute="1" defaultMemberUniqueName="[CB - Project].[Funding Project - Outage Number].[All]" allUniqueName="[CB - Project].[Funding Project - Outage Number].[All]" dimensionUniqueName="[CB - Project]" displayFolder="" count="0" unbalanced="0"/>
    <cacheHierarchy uniqueName="[CB - Project].[Funding Project - Outage Required]" caption="Funding Project - Outage Required" attribute="1" defaultMemberUniqueName="[CB - Project].[Funding Project - Outage Required].[All]" allUniqueName="[CB - Project].[Funding Project - Outage Required].[All]" dimensionUniqueName="[CB - Project]" displayFolder="" count="0" unbalanced="0"/>
    <cacheHierarchy uniqueName="[CB - Project].[Funding Project - Owner Name]" caption="Funding Project - Owner Name" attribute="1" defaultMemberUniqueName="[CB - Project].[Funding Project - Owner Name].[All]" allUniqueName="[CB - Project].[Funding Project - Owner Name].[All]" dimensionUniqueName="[CB - Project]" displayFolder="" count="0" unbalanced="0"/>
    <cacheHierarchy uniqueName="[CB - Project].[Funding Project - Project Routing]" caption="Funding Project - Project Routing" attribute="1" defaultMemberUniqueName="[CB - Project].[Funding Project - Project Routing].[All]" allUniqueName="[CB - Project].[Funding Project - Project Routing].[All]" dimensionUniqueName="[CB - Project]" displayFolder="" count="0" unbalanced="0"/>
    <cacheHierarchy uniqueName="[CB - Project].[Funding Project Description]" caption="Funding Project Description" attribute="1" defaultMemberUniqueName="[CB - Project].[Funding Project Description].[All]" allUniqueName="[CB - Project].[Funding Project Description].[All]" dimensionUniqueName="[CB - Project]" displayFolder="" count="0" unbalanced="0"/>
    <cacheHierarchy uniqueName="[CB - Project].[Funding Project Indicator]" caption="Funding Project Indicator" attribute="1" defaultMemberUniqueName="[CB - Project].[Funding Project Indicator].[All]" allUniqueName="[CB - Project].[Funding Project Indicator].[All]" dimensionUniqueName="[CB - Project]" displayFolder="" count="0" unbalanced="0"/>
    <cacheHierarchy uniqueName="[CB - Project].[Funding Project Substation]" caption="Funding Project Substation" attribute="1" defaultMemberUniqueName="[CB - Project].[Funding Project Substation].[All]" allUniqueName="[CB - Project].[Funding Project Substation].[All]" dimensionUniqueName="[CB - Project]" displayFolder="" count="0" unbalanced="0"/>
    <cacheHierarchy uniqueName="[CB - Project].[Investment Identifier]" caption="Investment Identifier" attribute="1" defaultMemberUniqueName="[CB - Project].[Investment Identifier].[All]" allUniqueName="[CB - Project].[Investment Identifier].[All]" dimensionUniqueName="[CB - Project]" displayFolder="" count="0" unbalanced="0"/>
    <cacheHierarchy uniqueName="[CB - Project].[IT Project Classification]" caption="IT Project Classification" attribute="1" defaultMemberUniqueName="[CB - Project].[IT Project Classification].[All]" allUniqueName="[CB - Project].[IT Project Classification].[All]" dimensionUniqueName="[CB - Project]" displayFolder="" count="0" unbalanced="0"/>
    <cacheHierarchy uniqueName="[CB - Project].[Joint Owner Allocation Rate]" caption="Joint Owner Allocation Rate" attribute="1" defaultMemberUniqueName="[CB - Project].[Joint Owner Allocation Rate].[All]" allUniqueName="[CB - Project].[Joint Owner Allocation Rate].[All]" dimensionUniqueName="[CB - Project]" displayFolder="" count="0" unbalanced="0"/>
    <cacheHierarchy uniqueName="[CB - Project].[Major Location Description]" caption="Major Location Description" attribute="1" defaultMemberUniqueName="[CB - Project].[Major Location Description].[All]" allUniqueName="[CB - Project].[Major Location Description].[All]" dimensionUniqueName="[CB - Project]" displayFolder="" count="0" unbalanced="0"/>
    <cacheHierarchy uniqueName="[CB - Project].[Major Location ID]" caption="Major Location ID" attribute="1" defaultMemberUniqueName="[CB - Project].[Major Location ID].[All]" allUniqueName="[CB - Project].[Major Location ID].[All]" dimensionUniqueName="[CB - Project]" displayFolder="" count="0" unbalanced="0"/>
    <cacheHierarchy uniqueName="[CB - Project].[Major Location State]" caption="Major Location State" attribute="1" defaultMemberUniqueName="[CB - Project].[Major Location State].[All]" allUniqueName="[CB - Project].[Major Location State].[All]" dimensionUniqueName="[CB - Project]" displayFolder="" count="0" unbalanced="0"/>
    <cacheHierarchy uniqueName="[CB - Project].[Outage Number]" caption="Outage Number" attribute="1" defaultMemberUniqueName="[CB - Project].[Outage Number].[All]" allUniqueName="[CB - Project].[Outage Number].[All]" dimensionUniqueName="[CB - Project]" displayFolder="" count="0" unbalanced="0"/>
    <cacheHierarchy uniqueName="[CB - Project].[Post In Service Carrying Charge]" caption="Post In Service Carrying Charge" attribute="1" defaultMemberUniqueName="[CB - Project].[Post In Service Carrying Charge].[All]" allUniqueName="[CB - Project].[Post In Service Carrying Charge].[All]" dimensionUniqueName="[CB - Project]" displayFolder="" count="0" unbalanced="0"/>
    <cacheHierarchy uniqueName="[CB - Project].[Project CB]" caption="Project CB" attribute="1" defaultMemberUniqueName="[CB - Project].[Project CB].[All]" allUniqueName="[CB - Project].[Project CB].[All]" dimensionUniqueName="[CB - Project]" displayFolder="" count="0" unbalanced="0"/>
    <cacheHierarchy uniqueName="[CB - Project].[Project CB - Description]" caption="Project CB - Description" attribute="1" defaultMemberUniqueName="[CB - Project].[Project CB - Description].[All]" allUniqueName="[CB - Project].[Project CB - Description].[All]" dimensionUniqueName="[CB - Project]" displayFolder="" count="0" unbalanced="0"/>
    <cacheHierarchy uniqueName="[CB - Project].[Project CB Class]" caption="Project CB Class" attribute="1" defaultMemberUniqueName="[CB - Project].[Project CB Class].[All]" allUniqueName="[CB - Project].[Project CB Class].[All]" dimensionUniqueName="[CB - Project]" displayFolder="" count="0" unbalanced="0"/>
    <cacheHierarchy uniqueName="[CB - Project].[Project CB Class – Description]" caption="Project CB Class – Description" attribute="1" defaultMemberUniqueName="[CB - Project].[Project CB Class – Description].[All]" allUniqueName="[CB - Project].[Project CB Class – Description].[All]" dimensionUniqueName="[CB - Project]" displayFolder="" count="0" unbalanced="0"/>
    <cacheHierarchy uniqueName="[CB - Project].[Project CB Description]" caption="Project CB Description" attribute="1" defaultMemberUniqueName="[CB - Project].[Project CB Description].[All]" allUniqueName="[CB - Project].[Project CB Description].[All]" dimensionUniqueName="[CB - Project]" displayFolder="" count="0" unbalanced="0"/>
    <cacheHierarchy uniqueName="[CB - Project].[Project CB Grouping]" caption="Project CB Grouping" defaultMemberUniqueName="[CB - Project].[Project CB Grouping].[All]" allUniqueName="[CB - Project].[Project CB Grouping].[All]" dimensionUniqueName="[CB - Project]" displayFolder="" count="0" unbalanced="0"/>
    <cacheHierarchy uniqueName="[CB - Project].[Project CB Prefix]" caption="Project CB Prefix" attribute="1" defaultMemberUniqueName="[CB - Project].[Project CB Prefix].[All]" allUniqueName="[CB - Project].[Project CB Prefix].[All]" dimensionUniqueName="[CB - Project]" displayFolder="" count="0" unbalanced="0"/>
    <cacheHierarchy uniqueName="[CB - Resource Type].[Resource Type CB]" caption="Resource Type CB" attribute="1" keyAttribute="1" defaultMemberUniqueName="[CB - Resource Type].[Resource Type CB].[All]" allUniqueName="[CB - Resource Type].[Resource Type CB].[All]" dimensionUniqueName="[CB - Resource Type]" displayFolder="" count="0" unbalanced="0"/>
    <cacheHierarchy uniqueName="[CB - Resource Type].[Resource Type CB - Description]" caption="Resource Type CB - Description" attribute="1" defaultMemberUniqueName="[CB - Resource Type].[Resource Type CB - Description].[All]" allUniqueName="[CB - Resource Type].[Resource Type CB - Description].[All]" dimensionUniqueName="[CB - Resource Type]" displayFolder="" count="2" unbalanced="0">
      <fieldsUsage count="2">
        <fieldUsage x="-1"/>
        <fieldUsage x="2"/>
      </fieldsUsage>
    </cacheHierarchy>
    <cacheHierarchy uniqueName="[CB - Resource Type].[Resource Type CB Description Long]" caption="Resource Type CB Description Long" attribute="1" defaultMemberUniqueName="[CB - Resource Type].[Resource Type CB Description Long].[All]" allUniqueName="[CB - Resource Type].[Resource Type CB Description Long].[All]" dimensionUniqueName="[CB - Resource Type]" displayFolder="" count="0" unbalanced="0"/>
    <cacheHierarchy uniqueName="[CB - Resource Type].[Resource Type CB Description Short]" caption="Resource Type CB Description Short" attribute="1" defaultMemberUniqueName="[CB - Resource Type].[Resource Type CB Description Short].[All]" allUniqueName="[CB - Resource Type].[Resource Type CB Description Short].[All]" dimensionUniqueName="[CB - Resource Type]" displayFolder="" count="0" unbalanced="0"/>
    <cacheHierarchy uniqueName="[CB - Resource Type].[Resource Type CB Set ID]" caption="Resource Type CB Set ID" attribute="1" defaultMemberUniqueName="[CB - Resource Type].[Resource Type CB Set ID].[All]" allUniqueName="[CB - Resource Type].[Resource Type CB Set ID].[All]" dimensionUniqueName="[CB - Resource Type]" displayFolder="" count="0" unbalanced="0"/>
    <cacheHierarchy uniqueName="[CB - Resource Type HIER].[Resource Type HIER]" caption="Resource Type HIER" attribute="1" keyAttribute="1" defaultMemberUniqueName="[CB - Resource Type HIER].[Resource Type HIER].[All]" allUniqueName="[CB - Resource Type HIER].[Resource Type HIER].[All]" dimensionUniqueName="[CB - Resource Type HIER]" displayFolder="" count="0" unbalanced="0"/>
    <cacheHierarchy uniqueName="[CB - Resource Type HIER].[Resource Type HIER Description Long]" caption="Resource Type HIER Description Long" attribute="1" defaultMemberUniqueName="[CB - Resource Type HIER].[Resource Type HIER Description Long].[All]" allUniqueName="[CB - Resource Type HIER].[Resource Type HIER Description Long].[All]" dimensionUniqueName="[CB - Resource Type HIER]" displayFolder="" count="0" unbalanced="0"/>
    <cacheHierarchy uniqueName="[CB - Resource Type HIER].[Resource Type HIER Description Short]" caption="Resource Type HIER Description Short" attribute="1" defaultMemberUniqueName="[CB - Resource Type HIER].[Resource Type HIER Description Short].[All]" allUniqueName="[CB - Resource Type HIER].[Resource Type HIER Description Short].[All]" dimensionUniqueName="[CB - Resource Type HIER]" displayFolder="" count="0" unbalanced="0"/>
    <cacheHierarchy uniqueName="[CB - Resource Type HIER].[Resource Type HIER Set ID]" caption="Resource Type HIER Set ID" attribute="1" defaultMemberUniqueName="[CB - Resource Type HIER].[Resource Type HIER Set ID].[All]" allUniqueName="[CB - Resource Type HIER].[Resource Type HIER Set ID].[All]" dimensionUniqueName="[CB - Resource Type HIER]" displayFolder="" count="0" unbalanced="0"/>
    <cacheHierarchy uniqueName="[CB - Resource Type HIER].[Resource Type Hierarchy]" caption="Resource Type Hierarchy" defaultMemberUniqueName="[CB - Resource Type HIER].[Resource Type Hierarchy].[All]" allUniqueName="[CB - Resource Type HIER].[Resource Type Hierarchy].[All]" dimensionUniqueName="[CB - Resource Type HIER]" displayFolder="" count="0" unbalanced="0"/>
    <cacheHierarchy uniqueName="[CB - Resource Type HIER].[Resource Type Hierarchy Name]" caption="Resource Type Hierarchy Name" attribute="1" defaultMemberUniqueName="[CB - Resource Type HIER].[Resource Type Hierarchy Name].[All]" allUniqueName="[CB - Resource Type HIER].[Resource Type Hierarchy Name].[All]" dimensionUniqueName="[CB - Resource Type HIER]" displayFolder="" count="0" unbalanced="0"/>
    <cacheHierarchy uniqueName="[CB - Resource Type HIER].[Resource Type Level 01 Description]" caption="Resource Type Level 01 Description" attribute="1" defaultMemberUniqueName="[CB - Resource Type HIER].[Resource Type Level 01 Description].[All]" allUniqueName="[CB - Resource Type HIER].[Resource Type Level 01 Description].[All]" dimensionUniqueName="[CB - Resource Type HIER]" displayFolder="" count="0" unbalanced="0"/>
    <cacheHierarchy uniqueName="[CB - Resource Type HIER].[Resource Type Level 01 Name]" caption="Resource Type Level 01 Name" attribute="1" defaultMemberUniqueName="[CB - Resource Type HIER].[Resource Type Level 01 Name].[All]" allUniqueName="[CB - Resource Type HIER].[Resource Type Level 01 Name].[All]" dimensionUniqueName="[CB - Resource Type HIER]" displayFolder="" count="0" unbalanced="0"/>
    <cacheHierarchy uniqueName="[CB - Resource Type HIER].[Resource Type Level 01 Name - Description]" caption="Resource Type Level 01 Name - Description" attribute="1" defaultMemberUniqueName="[CB - Resource Type HIER].[Resource Type Level 01 Name - Description].[All]" allUniqueName="[CB - Resource Type HIER].[Resource Type Level 01 Name - Description].[All]" dimensionUniqueName="[CB - Resource Type HIER]" displayFolder="" count="0" unbalanced="0"/>
    <cacheHierarchy uniqueName="[CB - Resource Type HIER].[Resource Type Level 02 Description]" caption="Resource Type Level 02 Description" attribute="1" defaultMemberUniqueName="[CB - Resource Type HIER].[Resource Type Level 02 Description].[All]" allUniqueName="[CB - Resource Type HIER].[Resource Type Level 02 Description].[All]" dimensionUniqueName="[CB - Resource Type HIER]" displayFolder="" count="0" unbalanced="0"/>
    <cacheHierarchy uniqueName="[CB - Resource Type HIER].[Resource Type Level 02 Name]" caption="Resource Type Level 02 Name" attribute="1" defaultMemberUniqueName="[CB - Resource Type HIER].[Resource Type Level 02 Name].[All]" allUniqueName="[CB - Resource Type HIER].[Resource Type Level 02 Name].[All]" dimensionUniqueName="[CB - Resource Type HIER]" displayFolder="" count="0" unbalanced="0"/>
    <cacheHierarchy uniqueName="[CB - Resource Type HIER].[Resource Type Level 02 Name - Description]" caption="Resource Type Level 02 Name - Description" attribute="1" defaultMemberUniqueName="[CB - Resource Type HIER].[Resource Type Level 02 Name - Description].[All]" allUniqueName="[CB - Resource Type HIER].[Resource Type Level 02 Name - Description].[All]" dimensionUniqueName="[CB - Resource Type HIER]" displayFolder="" count="0" unbalanced="0"/>
    <cacheHierarchy uniqueName="[CB - Resource Type HIER].[Resource Type Level 03 Description]" caption="Resource Type Level 03 Description" attribute="1" defaultMemberUniqueName="[CB - Resource Type HIER].[Resource Type Level 03 Description].[All]" allUniqueName="[CB - Resource Type HIER].[Resource Type Level 03 Description].[All]" dimensionUniqueName="[CB - Resource Type HIER]" displayFolder="" count="0" unbalanced="0"/>
    <cacheHierarchy uniqueName="[CB - Resource Type HIER].[Resource Type Level 03 Name]" caption="Resource Type Level 03 Name" attribute="1" defaultMemberUniqueName="[CB - Resource Type HIER].[Resource Type Level 03 Name].[All]" allUniqueName="[CB - Resource Type HIER].[Resource Type Level 03 Name].[All]" dimensionUniqueName="[CB - Resource Type HIER]" displayFolder="" count="0" unbalanced="0"/>
    <cacheHierarchy uniqueName="[CB - Resource Type HIER].[Resource Type Level 03 Name - Description]" caption="Resource Type Level 03 Name - Description" attribute="1" defaultMemberUniqueName="[CB - Resource Type HIER].[Resource Type Level 03 Name - Description].[All]" allUniqueName="[CB - Resource Type HIER].[Resource Type Level 03 Name - Description].[All]" dimensionUniqueName="[CB - Resource Type HIER]" displayFolder="" count="0" unbalanced="0"/>
    <cacheHierarchy uniqueName="[CB - Resource Type HIER].[Resource Type Level 04 Description]" caption="Resource Type Level 04 Description" attribute="1" defaultMemberUniqueName="[CB - Resource Type HIER].[Resource Type Level 04 Description].[All]" allUniqueName="[CB - Resource Type HIER].[Resource Type Level 04 Description].[All]" dimensionUniqueName="[CB - Resource Type HIER]" displayFolder="" count="0" unbalanced="0"/>
    <cacheHierarchy uniqueName="[CB - Resource Type HIER].[Resource Type Level 04 Name]" caption="Resource Type Level 04 Name" attribute="1" defaultMemberUniqueName="[CB - Resource Type HIER].[Resource Type Level 04 Name].[All]" allUniqueName="[CB - Resource Type HIER].[Resource Type Level 04 Name].[All]" dimensionUniqueName="[CB - Resource Type HIER]" displayFolder="" count="0" unbalanced="0"/>
    <cacheHierarchy uniqueName="[CB - Resource Type HIER].[Resource Type Level 04 Name - Description]" caption="Resource Type Level 04 Name - Description" attribute="1" defaultMemberUniqueName="[CB - Resource Type HIER].[Resource Type Level 04 Name - Description].[All]" allUniqueName="[CB - Resource Type HIER].[Resource Type Level 04 Name - Description].[All]" dimensionUniqueName="[CB - Resource Type HIER]" displayFolder="" count="0" unbalanced="0"/>
    <cacheHierarchy uniqueName="[CB - Resource Type HIER].[Resource Type Level 05 Description]" caption="Resource Type Level 05 Description" attribute="1" defaultMemberUniqueName="[CB - Resource Type HIER].[Resource Type Level 05 Description].[All]" allUniqueName="[CB - Resource Type HIER].[Resource Type Level 05 Description].[All]" dimensionUniqueName="[CB - Resource Type HIER]" displayFolder="" count="0" unbalanced="0"/>
    <cacheHierarchy uniqueName="[CB - Resource Type HIER].[Resource Type Level 05 Name]" caption="Resource Type Level 05 Name" attribute="1" defaultMemberUniqueName="[CB - Resource Type HIER].[Resource Type Level 05 Name].[All]" allUniqueName="[CB - Resource Type HIER].[Resource Type Level 05 Name].[All]" dimensionUniqueName="[CB - Resource Type HIER]" displayFolder="" count="0" unbalanced="0"/>
    <cacheHierarchy uniqueName="[CB - Resource Type HIER].[Resource Type Level 05 Name - Description]" caption="Resource Type Level 05 Name - Description" attribute="1" defaultMemberUniqueName="[CB - Resource Type HIER].[Resource Type Level 05 Name - Description].[All]" allUniqueName="[CB - Resource Type HIER].[Resource Type Level 05 Name - Description].[All]" dimensionUniqueName="[CB - Resource Type HIER]" displayFolder="" count="0" unbalanced="0"/>
    <cacheHierarchy uniqueName="[CB - Resource Type HIER].[Resource Type Level 06 Description]" caption="Resource Type Level 06 Description" attribute="1" defaultMemberUniqueName="[CB - Resource Type HIER].[Resource Type Level 06 Description].[All]" allUniqueName="[CB - Resource Type HIER].[Resource Type Level 06 Description].[All]" dimensionUniqueName="[CB - Resource Type HIER]" displayFolder="" count="0" unbalanced="0"/>
    <cacheHierarchy uniqueName="[CB - Resource Type HIER].[Resource Type Level 06 Name]" caption="Resource Type Level 06 Name" attribute="1" defaultMemberUniqueName="[CB - Resource Type HIER].[Resource Type Level 06 Name].[All]" allUniqueName="[CB - Resource Type HIER].[Resource Type Level 06 Name].[All]" dimensionUniqueName="[CB - Resource Type HIER]" displayFolder="" count="0" unbalanced="0"/>
    <cacheHierarchy uniqueName="[CB - Resource Type HIER].[Resource Type Level 06 Name - Description]" caption="Resource Type Level 06 Name - Description" attribute="1" defaultMemberUniqueName="[CB - Resource Type HIER].[Resource Type Level 06 Name - Description].[All]" allUniqueName="[CB - Resource Type HIER].[Resource Type Level 06 Name - Description].[All]" dimensionUniqueName="[CB - Resource Type HIER]" displayFolder="" count="0" unbalanced="0"/>
    <cacheHierarchy uniqueName="[CB - Resource Type HIER].[Resource Type Level 07 Description]" caption="Resource Type Level 07 Description" attribute="1" defaultMemberUniqueName="[CB - Resource Type HIER].[Resource Type Level 07 Description].[All]" allUniqueName="[CB - Resource Type HIER].[Resource Type Level 07 Description].[All]" dimensionUniqueName="[CB - Resource Type HIER]" displayFolder="" count="0" unbalanced="0"/>
    <cacheHierarchy uniqueName="[CB - Resource Type HIER].[Resource Type Level 07 Name]" caption="Resource Type Level 07 Name" attribute="1" defaultMemberUniqueName="[CB - Resource Type HIER].[Resource Type Level 07 Name].[All]" allUniqueName="[CB - Resource Type HIER].[Resource Type Level 07 Name].[All]" dimensionUniqueName="[CB - Resource Type HIER]" displayFolder="" count="0" unbalanced="0"/>
    <cacheHierarchy uniqueName="[CB - Resource Type HIER].[Resource Type Level 07 Name - Description]" caption="Resource Type Level 07 Name - Description" attribute="1" defaultMemberUniqueName="[CB - Resource Type HIER].[Resource Type Level 07 Name - Description].[All]" allUniqueName="[CB - Resource Type HIER].[Resource Type Level 07 Name - Description].[All]" dimensionUniqueName="[CB - Resource Type HIER]" displayFolder="" count="0" unbalanced="0"/>
    <cacheHierarchy uniqueName="[CB - Resource Type HIER].[Resource Type Level 08 Description]" caption="Resource Type Level 08 Description" attribute="1" defaultMemberUniqueName="[CB - Resource Type HIER].[Resource Type Level 08 Description].[All]" allUniqueName="[CB - Resource Type HIER].[Resource Type Level 08 Description].[All]" dimensionUniqueName="[CB - Resource Type HIER]" displayFolder="" count="0" unbalanced="0"/>
    <cacheHierarchy uniqueName="[CB - Resource Type HIER].[Resource Type Level 08 Name]" caption="Resource Type Level 08 Name" attribute="1" defaultMemberUniqueName="[CB - Resource Type HIER].[Resource Type Level 08 Name].[All]" allUniqueName="[CB - Resource Type HIER].[Resource Type Level 08 Name].[All]" dimensionUniqueName="[CB - Resource Type HIER]" displayFolder="" count="0" unbalanced="0"/>
    <cacheHierarchy uniqueName="[CB - Resource Type HIER].[Resource Type Level 08 Name - Description]" caption="Resource Type Level 08 Name - Description" attribute="1" defaultMemberUniqueName="[CB - Resource Type HIER].[Resource Type Level 08 Name - Description].[All]" allUniqueName="[CB - Resource Type HIER].[Resource Type Level 08 Name - Description].[All]" dimensionUniqueName="[CB - Resource Type HIER]" displayFolder="" count="0" unbalanced="0"/>
    <cacheHierarchy uniqueName="[CB - Resource Type HIER].[Resource Type Level 09 Description]" caption="Resource Type Level 09 Description" attribute="1" defaultMemberUniqueName="[CB - Resource Type HIER].[Resource Type Level 09 Description].[All]" allUniqueName="[CB - Resource Type HIER].[Resource Type Level 09 Description].[All]" dimensionUniqueName="[CB - Resource Type HIER]" displayFolder="" count="0" unbalanced="0"/>
    <cacheHierarchy uniqueName="[CB - Resource Type HIER].[Resource Type Level 09 Name]" caption="Resource Type Level 09 Name" attribute="1" defaultMemberUniqueName="[CB - Resource Type HIER].[Resource Type Level 09 Name].[All]" allUniqueName="[CB - Resource Type HIER].[Resource Type Level 09 Name].[All]" dimensionUniqueName="[CB - Resource Type HIER]" displayFolder="" count="0" unbalanced="0"/>
    <cacheHierarchy uniqueName="[CB - Resource Type HIER].[Resource Type Level 09 Name - Description]" caption="Resource Type Level 09 Name - Description" attribute="1" defaultMemberUniqueName="[CB - Resource Type HIER].[Resource Type Level 09 Name - Description].[All]" allUniqueName="[CB - Resource Type HIER].[Resource Type Level 09 Name - Description].[All]" dimensionUniqueName="[CB - Resource Type HIER]" displayFolder="" count="0" unbalanced="0"/>
    <cacheHierarchy uniqueName="[CB - Resource Type HIER].[Resource Type Parent Description]" caption="Resource Type Parent Description" attribute="1" defaultMemberUniqueName="[CB - Resource Type HIER].[Resource Type Parent Description].[All]" allUniqueName="[CB - Resource Type HIER].[Resource Type Parent Description].[All]" dimensionUniqueName="[CB - Resource Type HIER]" displayFolder="" count="0" unbalanced="0"/>
    <cacheHierarchy uniqueName="[CB - Resource Type HIER].[Resource Type Parent Name]" caption="Resource Type Parent Name" attribute="1" defaultMemberUniqueName="[CB - Resource Type HIER].[Resource Type Parent Name].[All]" allUniqueName="[CB - Resource Type HIER].[Resource Type Parent Name].[All]" dimensionUniqueName="[CB - Resource Type HIER]" displayFolder="" count="0" unbalanced="0"/>
    <cacheHierarchy uniqueName="[CB - Responsibility Center].[Responsibility Center CB]" caption="Responsibility Center CB" attribute="1" keyAttribute="1" defaultMemberUniqueName="[CB - Responsibility Center].[Responsibility Center CB].[All]" allUniqueName="[CB - Responsibility Center].[Responsibility Center CB].[All]" dimensionUniqueName="[CB - Responsibility Center]" displayFolder="" count="0" unbalanced="0"/>
    <cacheHierarchy uniqueName="[CB - Responsibility Center].[Responsibility Center CB - Description]" caption="Responsibility Center CB - Description" attribute="1" defaultMemberUniqueName="[CB - Responsibility Center].[Responsibility Center CB - Description].[All]" allUniqueName="[CB - Responsibility Center].[Responsibility Center CB - Description].[All]" dimensionUniqueName="[CB - Responsibility Center]" displayFolder="" count="0" unbalanced="0"/>
    <cacheHierarchy uniqueName="[CB - Responsibility Center].[Responsibility Center CB Budget Only Indicator]" caption="Responsibility Center CB Budget Only Indicator" attribute="1" defaultMemberUniqueName="[CB - Responsibility Center].[Responsibility Center CB Budget Only Indicator].[All]" allUniqueName="[CB - Responsibility Center].[Responsibility Center CB Budget Only Indicator].[All]" dimensionUniqueName="[CB - Responsibility Center]" displayFolder="" count="0" unbalanced="0"/>
    <cacheHierarchy uniqueName="[CB - Responsibility Center].[Responsibility Center CB Description Long]" caption="Responsibility Center CB Description Long" attribute="1" defaultMemberUniqueName="[CB - Responsibility Center].[Responsibility Center CB Description Long].[All]" allUniqueName="[CB - Responsibility Center].[Responsibility Center CB Description Long].[All]" dimensionUniqueName="[CB - Responsibility Center]" displayFolder="" count="0" unbalanced="0"/>
    <cacheHierarchy uniqueName="[CB - Responsibility Center].[Responsibility Center CB Description Short]" caption="Responsibility Center CB Description Short" attribute="1" defaultMemberUniqueName="[CB - Responsibility Center].[Responsibility Center CB Description Short].[All]" allUniqueName="[CB - Responsibility Center].[Responsibility Center CB Description Short].[All]" dimensionUniqueName="[CB - Responsibility Center]" displayFolder="" count="0" unbalanced="0"/>
    <cacheHierarchy uniqueName="[CB - Responsibility Center].[Responsibility Center CB Manager Name]" caption="Responsibility Center CB Manager Name" attribute="1" defaultMemberUniqueName="[CB - Responsibility Center].[Responsibility Center CB Manager Name].[All]" allUniqueName="[CB - Responsibility Center].[Responsibility Center CB Manager Name].[All]" dimensionUniqueName="[CB - Responsibility Center]" displayFolder="" count="0" unbalanced="0"/>
    <cacheHierarchy uniqueName="[CB - Responsibility Center].[Responsibility Center CB Type Set ID]" caption="Responsibility Center CB Type Set ID" attribute="1" defaultMemberUniqueName="[CB - Responsibility Center].[Responsibility Center CB Type Set ID].[All]" allUniqueName="[CB - Responsibility Center].[Responsibility Center CB Type Set ID].[All]" dimensionUniqueName="[CB - Responsibility Center]" displayFolder="" count="0" unbalanced="0"/>
    <cacheHierarchy uniqueName="[CB - Responsibility Center HIER].[Responsibility Center Effective Date]" caption="Responsibility Center Effective Date" attribute="1" defaultMemberUniqueName="[CB - Responsibility Center HIER].[Responsibility Center Effective Date].[All]" allUniqueName="[CB - Responsibility Center HIER].[Responsibility Center Effective Date].[All]" dimensionUniqueName="[CB - Responsibility Center HIER]" displayFolder="" count="0" unbalanced="0"/>
    <cacheHierarchy uniqueName="[CB - Responsibility Center HIER].[Responsibility Center HIER]" caption="Responsibility Center HIER" attribute="1" keyAttribute="1" defaultMemberUniqueName="[CB - Responsibility Center HIER].[Responsibility Center HIER].[All]" allUniqueName="[CB - Responsibility Center HIER].[Responsibility Center HIER].[All]" dimensionUniqueName="[CB - Responsibility Center HIER]" displayFolder="" count="0" unbalanced="0"/>
    <cacheHierarchy uniqueName="[CB - Responsibility Center HIER].[Responsibility Center HIER Description Long]" caption="Responsibility Center HIER Description Long" attribute="1" defaultMemberUniqueName="[CB - Responsibility Center HIER].[Responsibility Center HIER Description Long].[All]" allUniqueName="[CB - Responsibility Center HIER].[Responsibility Center HIER Description Long].[All]" dimensionUniqueName="[CB - Responsibility Center HIER]" displayFolder="" count="0" unbalanced="0"/>
    <cacheHierarchy uniqueName="[CB - Responsibility Center HIER].[Responsibility Center HIER Description Short]" caption="Responsibility Center HIER Description Short" attribute="1" defaultMemberUniqueName="[CB - Responsibility Center HIER].[Responsibility Center HIER Description Short].[All]" allUniqueName="[CB - Responsibility Center HIER].[Responsibility Center HIER Description Short].[All]" dimensionUniqueName="[CB - Responsibility Center HIER]" displayFolder="" count="0" unbalanced="0"/>
    <cacheHierarchy uniqueName="[CB - Responsibility Center HIER].[Responsibility Center HIER Type Set ID]" caption="Responsibility Center HIER Type Set ID" attribute="1" defaultMemberUniqueName="[CB - Responsibility Center HIER].[Responsibility Center HIER Type Set ID].[All]" allUniqueName="[CB - Responsibility Center HIER].[Responsibility Center HIER Type Set ID].[All]" dimensionUniqueName="[CB - Responsibility Center HIER]" displayFolder="" count="0" unbalanced="0"/>
    <cacheHierarchy uniqueName="[CB - Responsibility Center HIER].[Responsibility Center Hierarchy]" caption="Responsibility Center Hierarchy" defaultMemberUniqueName="[CB - Responsibility Center HIER].[Responsibility Center Hierarchy].[All]" allUniqueName="[CB - Responsibility Center HIER].[Responsibility Center Hierarchy].[All]" dimensionUniqueName="[CB - Responsibility Center HIER]" displayFolder="" count="0" unbalanced="0"/>
    <cacheHierarchy uniqueName="[CB - Responsibility Center HIER].[Responsibility Center Hierarchy Name]" caption="Responsibility Center Hierarchy Name" attribute="1" defaultMemberUniqueName="[CB - Responsibility Center HIER].[Responsibility Center Hierarchy Name].[All]" allUniqueName="[CB - Responsibility Center HIER].[Responsibility Center Hierarchy Name].[All]" dimensionUniqueName="[CB - Responsibility Center HIER]" displayFolder="" count="0" unbalanced="0"/>
    <cacheHierarchy uniqueName="[CB - Responsibility Center HIER].[Responsibility Center Level 01 Description]" caption="Responsibility Center Level 01 Description" attribute="1" defaultMemberUniqueName="[CB - Responsibility Center HIER].[Responsibility Center Level 01 Description].[All]" allUniqueName="[CB - Responsibility Center HIER].[Responsibility Center Level 01 Description].[All]" dimensionUniqueName="[CB - Responsibility Center HIER]" displayFolder="" count="0" unbalanced="0"/>
    <cacheHierarchy uniqueName="[CB - Responsibility Center HIER].[Responsibility Center Level 01 Name]" caption="Responsibility Center Level 01 Name" attribute="1" defaultMemberUniqueName="[CB - Responsibility Center HIER].[Responsibility Center Level 01 Name].[All]" allUniqueName="[CB - Responsibility Center HIER].[Responsibility Center Level 01 Name].[All]" dimensionUniqueName="[CB - Responsibility Center HIER]" displayFolder="" count="2" unbalanced="0"/>
    <cacheHierarchy uniqueName="[CB - Responsibility Center HIER].[Responsibility Center Level 01 Name - Description]" caption="Responsibility Center Level 01 Name - Description" attribute="1" defaultMemberUniqueName="[CB - Responsibility Center HIER].[Responsibility Center Level 01 Name - Description].[All]" allUniqueName="[CB - Responsibility Center HIER].[Responsibility Center Level 01 Name - Description].[All]" dimensionUniqueName="[CB - Responsibility Center HIER]" displayFolder="" count="2" unbalanced="0"/>
    <cacheHierarchy uniqueName="[CB - Responsibility Center HIER].[Responsibility Center Level 02 Description]" caption="Responsibility Center Level 02 Description" attribute="1" defaultMemberUniqueName="[CB - Responsibility Center HIER].[Responsibility Center Level 02 Description].[All]" allUniqueName="[CB - Responsibility Center HIER].[Responsibility Center Level 02 Description].[All]" dimensionUniqueName="[CB - Responsibility Center HIER]" displayFolder="" count="2" unbalanced="0"/>
    <cacheHierarchy uniqueName="[CB - Responsibility Center HIER].[Responsibility Center Level 02 Name]" caption="Responsibility Center Level 02 Name" attribute="1" defaultMemberUniqueName="[CB - Responsibility Center HIER].[Responsibility Center Level 02 Name].[All]" allUniqueName="[CB - Responsibility Center HIER].[Responsibility Center Level 02 Name].[All]" dimensionUniqueName="[CB - Responsibility Center HIER]" displayFolder="" count="2" unbalanced="0">
      <fieldsUsage count="2">
        <fieldUsage x="-1"/>
        <fieldUsage x="11"/>
      </fieldsUsage>
    </cacheHierarchy>
    <cacheHierarchy uniqueName="[CB - Responsibility Center HIER].[Responsibility Center Level 02 Name - Description]" caption="Responsibility Center Level 02 Name - Description" attribute="1" defaultMemberUniqueName="[CB - Responsibility Center HIER].[Responsibility Center Level 02 Name - Description].[All]" allUniqueName="[CB - Responsibility Center HIER].[Responsibility Center Level 02 Name - Description].[All]" dimensionUniqueName="[CB - Responsibility Center HIER]" displayFolder="" count="2" unbalanced="0"/>
    <cacheHierarchy uniqueName="[CB - Responsibility Center HIER].[Responsibility Center Level 03 Description]" caption="Responsibility Center Level 03 Description" attribute="1" defaultMemberUniqueName="[CB - Responsibility Center HIER].[Responsibility Center Level 03 Description].[All]" allUniqueName="[CB - Responsibility Center HIER].[Responsibility Center Level 03 Description].[All]" dimensionUniqueName="[CB - Responsibility Center HIER]" displayFolder="" count="2" unbalanced="0"/>
    <cacheHierarchy uniqueName="[CB - Responsibility Center HIER].[Responsibility Center Level 03 Name]" caption="Responsibility Center Level 03 Name" attribute="1" defaultMemberUniqueName="[CB - Responsibility Center HIER].[Responsibility Center Level 03 Name].[All]" allUniqueName="[CB - Responsibility Center HIER].[Responsibility Center Level 03 Name].[All]" dimensionUniqueName="[CB - Responsibility Center HIER]" displayFolder="" count="0" unbalanced="0"/>
    <cacheHierarchy uniqueName="[CB - Responsibility Center HIER].[Responsibility Center Level 03 Name - Description]" caption="Responsibility Center Level 03 Name - Description" attribute="1" defaultMemberUniqueName="[CB - Responsibility Center HIER].[Responsibility Center Level 03 Name - Description].[All]" allUniqueName="[CB - Responsibility Center HIER].[Responsibility Center Level 03 Name - Description].[All]" dimensionUniqueName="[CB - Responsibility Center HIER]" displayFolder="" count="0" unbalanced="0"/>
    <cacheHierarchy uniqueName="[CB - Responsibility Center HIER].[Responsibility Center Level 04 Description]" caption="Responsibility Center Level 04 Description" attribute="1" defaultMemberUniqueName="[CB - Responsibility Center HIER].[Responsibility Center Level 04 Description].[All]" allUniqueName="[CB - Responsibility Center HIER].[Responsibility Center Level 04 Description].[All]" dimensionUniqueName="[CB - Responsibility Center HIER]" displayFolder="" count="0" unbalanced="0"/>
    <cacheHierarchy uniqueName="[CB - Responsibility Center HIER].[Responsibility Center Level 04 Name]" caption="Responsibility Center Level 04 Name" attribute="1" defaultMemberUniqueName="[CB - Responsibility Center HIER].[Responsibility Center Level 04 Name].[All]" allUniqueName="[CB - Responsibility Center HIER].[Responsibility Center Level 04 Name].[All]" dimensionUniqueName="[CB - Responsibility Center HIER]" displayFolder="" count="0" unbalanced="0"/>
    <cacheHierarchy uniqueName="[CB - Responsibility Center HIER].[Responsibility Center Level 04 Name - Description]" caption="Responsibility Center Level 04 Name - Description" attribute="1" defaultMemberUniqueName="[CB - Responsibility Center HIER].[Responsibility Center Level 04 Name - Description].[All]" allUniqueName="[CB - Responsibility Center HIER].[Responsibility Center Level 04 Name - Description].[All]" dimensionUniqueName="[CB - Responsibility Center HIER]" displayFolder="" count="0" unbalanced="0"/>
    <cacheHierarchy uniqueName="[CB - Responsibility Center HIER].[Responsibility Center Level 05 Description]" caption="Responsibility Center Level 05 Description" attribute="1" defaultMemberUniqueName="[CB - Responsibility Center HIER].[Responsibility Center Level 05 Description].[All]" allUniqueName="[CB - Responsibility Center HIER].[Responsibility Center Level 05 Description].[All]" dimensionUniqueName="[CB - Responsibility Center HIER]" displayFolder="" count="0" unbalanced="0"/>
    <cacheHierarchy uniqueName="[CB - Responsibility Center HIER].[Responsibility Center Level 05 Name]" caption="Responsibility Center Level 05 Name" attribute="1" defaultMemberUniqueName="[CB - Responsibility Center HIER].[Responsibility Center Level 05 Name].[All]" allUniqueName="[CB - Responsibility Center HIER].[Responsibility Center Level 05 Name].[All]" dimensionUniqueName="[CB - Responsibility Center HIER]" displayFolder="" count="0" unbalanced="0"/>
    <cacheHierarchy uniqueName="[CB - Responsibility Center HIER].[Responsibility Center Level 05 Name - Description]" caption="Responsibility Center Level 05 Name - Description" attribute="1" defaultMemberUniqueName="[CB - Responsibility Center HIER].[Responsibility Center Level 05 Name - Description].[All]" allUniqueName="[CB - Responsibility Center HIER].[Responsibility Center Level 05 Name - Description].[All]" dimensionUniqueName="[CB - Responsibility Center HIER]" displayFolder="" count="0" unbalanced="0"/>
    <cacheHierarchy uniqueName="[CB - Responsibility Center HIER].[Responsibility Center Level 06 Description]" caption="Responsibility Center Level 06 Description" attribute="1" defaultMemberUniqueName="[CB - Responsibility Center HIER].[Responsibility Center Level 06 Description].[All]" allUniqueName="[CB - Responsibility Center HIER].[Responsibility Center Level 06 Description].[All]" dimensionUniqueName="[CB - Responsibility Center HIER]" displayFolder="" count="0" unbalanced="0"/>
    <cacheHierarchy uniqueName="[CB - Responsibility Center HIER].[Responsibility Center Level 06 Name]" caption="Responsibility Center Level 06 Name" attribute="1" defaultMemberUniqueName="[CB - Responsibility Center HIER].[Responsibility Center Level 06 Name].[All]" allUniqueName="[CB - Responsibility Center HIER].[Responsibility Center Level 06 Name].[All]" dimensionUniqueName="[CB - Responsibility Center HIER]" displayFolder="" count="0" unbalanced="0"/>
    <cacheHierarchy uniqueName="[CB - Responsibility Center HIER].[Responsibility Center Level 06 Name - Description]" caption="Responsibility Center Level 06 Name - Description" attribute="1" defaultMemberUniqueName="[CB - Responsibility Center HIER].[Responsibility Center Level 06 Name - Description].[All]" allUniqueName="[CB - Responsibility Center HIER].[Responsibility Center Level 06 Name - Description].[All]" dimensionUniqueName="[CB - Responsibility Center HIER]" displayFolder="" count="0" unbalanced="0"/>
    <cacheHierarchy uniqueName="[CB - Responsibility Center HIER].[Responsibility Center Level 07 Description]" caption="Responsibility Center Level 07 Description" attribute="1" defaultMemberUniqueName="[CB - Responsibility Center HIER].[Responsibility Center Level 07 Description].[All]" allUniqueName="[CB - Responsibility Center HIER].[Responsibility Center Level 07 Description].[All]" dimensionUniqueName="[CB - Responsibility Center HIER]" displayFolder="" count="0" unbalanced="0"/>
    <cacheHierarchy uniqueName="[CB - Responsibility Center HIER].[Responsibility Center Level 07 Name]" caption="Responsibility Center Level 07 Name" attribute="1" defaultMemberUniqueName="[CB - Responsibility Center HIER].[Responsibility Center Level 07 Name].[All]" allUniqueName="[CB - Responsibility Center HIER].[Responsibility Center Level 07 Name].[All]" dimensionUniqueName="[CB - Responsibility Center HIER]" displayFolder="" count="0" unbalanced="0"/>
    <cacheHierarchy uniqueName="[CB - Responsibility Center HIER].[Responsibility Center Level 07 Name - Description]" caption="Responsibility Center Level 07 Name - Description" attribute="1" defaultMemberUniqueName="[CB - Responsibility Center HIER].[Responsibility Center Level 07 Name - Description].[All]" allUniqueName="[CB - Responsibility Center HIER].[Responsibility Center Level 07 Name - Description].[All]" dimensionUniqueName="[CB - Responsibility Center HIER]" displayFolder="" count="0" unbalanced="0"/>
    <cacheHierarchy uniqueName="[CB - Responsibility Center HIER].[Responsibility Center Level 08 Description]" caption="Responsibility Center Level 08 Description" attribute="1" defaultMemberUniqueName="[CB - Responsibility Center HIER].[Responsibility Center Level 08 Description].[All]" allUniqueName="[CB - Responsibility Center HIER].[Responsibility Center Level 08 Description].[All]" dimensionUniqueName="[CB - Responsibility Center HIER]" displayFolder="" count="0" unbalanced="0"/>
    <cacheHierarchy uniqueName="[CB - Responsibility Center HIER].[Responsibility Center Level 08 Name]" caption="Responsibility Center Level 08 Name" attribute="1" defaultMemberUniqueName="[CB - Responsibility Center HIER].[Responsibility Center Level 08 Name].[All]" allUniqueName="[CB - Responsibility Center HIER].[Responsibility Center Level 08 Name].[All]" dimensionUniqueName="[CB - Responsibility Center HIER]" displayFolder="" count="0" unbalanced="0"/>
    <cacheHierarchy uniqueName="[CB - Responsibility Center HIER].[Responsibility Center Level 08 Name - Description]" caption="Responsibility Center Level 08 Name - Description" attribute="1" defaultMemberUniqueName="[CB - Responsibility Center HIER].[Responsibility Center Level 08 Name - Description].[All]" allUniqueName="[CB - Responsibility Center HIER].[Responsibility Center Level 08 Name - Description].[All]" dimensionUniqueName="[CB - Responsibility Center HIER]" displayFolder="" count="0" unbalanced="0"/>
    <cacheHierarchy uniqueName="[CB - Responsibility Center HIER].[Responsibility Center Level 09 Description]" caption="Responsibility Center Level 09 Description" attribute="1" defaultMemberUniqueName="[CB - Responsibility Center HIER].[Responsibility Center Level 09 Description].[All]" allUniqueName="[CB - Responsibility Center HIER].[Responsibility Center Level 09 Description].[All]" dimensionUniqueName="[CB - Responsibility Center HIER]" displayFolder="" count="0" unbalanced="0"/>
    <cacheHierarchy uniqueName="[CB - Responsibility Center HIER].[Responsibility Center Level 09 Name]" caption="Responsibility Center Level 09 Name" attribute="1" defaultMemberUniqueName="[CB - Responsibility Center HIER].[Responsibility Center Level 09 Name].[All]" allUniqueName="[CB - Responsibility Center HIER].[Responsibility Center Level 09 Name].[All]" dimensionUniqueName="[CB - Responsibility Center HIER]" displayFolder="" count="0" unbalanced="0"/>
    <cacheHierarchy uniqueName="[CB - Responsibility Center HIER].[Responsibility Center Level 09 Name - Description]" caption="Responsibility Center Level 09 Name - Description" attribute="1" defaultMemberUniqueName="[CB - Responsibility Center HIER].[Responsibility Center Level 09 Name - Description].[All]" allUniqueName="[CB - Responsibility Center HIER].[Responsibility Center Level 09 Name - Description].[All]" dimensionUniqueName="[CB - Responsibility Center HIER]" displayFolder="" count="0" unbalanced="0"/>
    <cacheHierarchy uniqueName="[CB - Responsibility Center HIER].[Responsibility Center Level 10 Description]" caption="Responsibility Center Level 10 Description" attribute="1" defaultMemberUniqueName="[CB - Responsibility Center HIER].[Responsibility Center Level 10 Description].[All]" allUniqueName="[CB - Responsibility Center HIER].[Responsibility Center Level 10 Description].[All]" dimensionUniqueName="[CB - Responsibility Center HIER]" displayFolder="" count="0" unbalanced="0"/>
    <cacheHierarchy uniqueName="[CB - Responsibility Center HIER].[Responsibility Center Level 10 Name]" caption="Responsibility Center Level 10 Name" attribute="1" defaultMemberUniqueName="[CB - Responsibility Center HIER].[Responsibility Center Level 10 Name].[All]" allUniqueName="[CB - Responsibility Center HIER].[Responsibility Center Level 10 Name].[All]" dimensionUniqueName="[CB - Responsibility Center HIER]" displayFolder="" count="0" unbalanced="0"/>
    <cacheHierarchy uniqueName="[CB - Responsibility Center HIER].[Responsibility Center Level 10 Name - Description]" caption="Responsibility Center Level 10 Name - Description" attribute="1" defaultMemberUniqueName="[CB - Responsibility Center HIER].[Responsibility Center Level 10 Name - Description].[All]" allUniqueName="[CB - Responsibility Center HIER].[Responsibility Center Level 10 Name - Description].[All]" dimensionUniqueName="[CB - Responsibility Center HIER]" displayFolder="" count="0" unbalanced="0"/>
    <cacheHierarchy uniqueName="[CB - Responsibility Center HIER].[Responsibility Center Level 11 Description]" caption="Responsibility Center Level 11 Description" attribute="1" defaultMemberUniqueName="[CB - Responsibility Center HIER].[Responsibility Center Level 11 Description].[All]" allUniqueName="[CB - Responsibility Center HIER].[Responsibility Center Level 11 Description].[All]" dimensionUniqueName="[CB - Responsibility Center HIER]" displayFolder="" count="0" unbalanced="0"/>
    <cacheHierarchy uniqueName="[CB - Responsibility Center HIER].[Responsibility Center Level 11 Name]" caption="Responsibility Center Level 11 Name" attribute="1" defaultMemberUniqueName="[CB - Responsibility Center HIER].[Responsibility Center Level 11 Name].[All]" allUniqueName="[CB - Responsibility Center HIER].[Responsibility Center Level 11 Name].[All]" dimensionUniqueName="[CB - Responsibility Center HIER]" displayFolder="" count="0" unbalanced="0"/>
    <cacheHierarchy uniqueName="[CB - Responsibility Center HIER].[Responsibility Center Level 11 Name - Description]" caption="Responsibility Center Level 11 Name - Description" attribute="1" defaultMemberUniqueName="[CB - Responsibility Center HIER].[Responsibility Center Level 11 Name - Description].[All]" allUniqueName="[CB - Responsibility Center HIER].[Responsibility Center Level 11 Name - Description].[All]" dimensionUniqueName="[CB - Responsibility Center HIER]" displayFolder="" count="0" unbalanced="0"/>
    <cacheHierarchy uniqueName="[CB - Responsibility Center HIER].[Responsibility Center Level 12 Description]" caption="Responsibility Center Level 12 Description" attribute="1" defaultMemberUniqueName="[CB - Responsibility Center HIER].[Responsibility Center Level 12 Description].[All]" allUniqueName="[CB - Responsibility Center HIER].[Responsibility Center Level 12 Description].[All]" dimensionUniqueName="[CB - Responsibility Center HIER]" displayFolder="" count="0" unbalanced="0"/>
    <cacheHierarchy uniqueName="[CB - Responsibility Center HIER].[Responsibility Center Level 12 Name]" caption="Responsibility Center Level 12 Name" attribute="1" defaultMemberUniqueName="[CB - Responsibility Center HIER].[Responsibility Center Level 12 Name].[All]" allUniqueName="[CB - Responsibility Center HIER].[Responsibility Center Level 12 Name].[All]" dimensionUniqueName="[CB - Responsibility Center HIER]" displayFolder="" count="0" unbalanced="0"/>
    <cacheHierarchy uniqueName="[CB - Responsibility Center HIER].[Responsibility Center Level 12 Name - Description]" caption="Responsibility Center Level 12 Name - Description" attribute="1" defaultMemberUniqueName="[CB - Responsibility Center HIER].[Responsibility Center Level 12 Name - Description].[All]" allUniqueName="[CB - Responsibility Center HIER].[Responsibility Center Level 12 Name - Description].[All]" dimensionUniqueName="[CB - Responsibility Center HIER]" displayFolder="" count="0" unbalanced="0"/>
    <cacheHierarchy uniqueName="[CB - Responsibility Center HIER].[Responsibility Center Parent Description]" caption="Responsibility Center Parent Description" attribute="1" defaultMemberUniqueName="[CB - Responsibility Center HIER].[Responsibility Center Parent Description].[All]" allUniqueName="[CB - Responsibility Center HIER].[Responsibility Center Parent Description].[All]" dimensionUniqueName="[CB - Responsibility Center HIER]" displayFolder="" count="0" unbalanced="0"/>
    <cacheHierarchy uniqueName="[CB - Responsibility Center HIER].[Responsibility Center Parent Name]" caption="Responsibility Center Parent Name" attribute="1" defaultMemberUniqueName="[CB - Responsibility Center HIER].[Responsibility Center Parent Name].[All]" allUniqueName="[CB - Responsibility Center HIER].[Responsibility Center Parent Name].[All]" dimensionUniqueName="[CB - Responsibility Center HIER]" displayFolder="" count="0" unbalanced="0"/>
    <cacheHierarchy uniqueName="[GL Scenario].[GL Scenario]" caption="GL Scenario" attribute="1" keyAttribute="1" defaultMemberUniqueName="[GL Scenario].[GL Scenario].[All]" allUniqueName="[GL Scenario].[GL Scenario].[All]" dimensionUniqueName="[GL Scenario]" displayFolder="" count="0" unbalanced="0"/>
    <cacheHierarchy uniqueName="[GL Scenario].[Is Current]" caption="Is Current" attribute="1" defaultMemberUniqueName="[GL Scenario].[Is Current].[All]" allUniqueName="[GL Scenario].[Is Current].[All]" dimensionUniqueName="[GL Scenario]" displayFolder="" count="0" unbalanced="0"/>
    <cacheHierarchy uniqueName="[GL Scenario].[Is Future]" caption="Is Future" attribute="1" defaultMemberUniqueName="[GL Scenario].[Is Future].[All]" allUniqueName="[GL Scenario].[Is Future].[All]" dimensionUniqueName="[GL Scenario]" displayFolder="" count="0" unbalanced="0"/>
    <cacheHierarchy uniqueName="[GL Scenario].[Is Previous]" caption="Is Previous" attribute="1" defaultMemberUniqueName="[GL Scenario].[Is Previous].[All]" allUniqueName="[GL Scenario].[Is Previous].[All]" dimensionUniqueName="[GL Scenario]" displayFolder="" count="0" unbalanced="0"/>
    <cacheHierarchy uniqueName="[GL Statistics Code].[GL Statistics Code]" caption="GL Statistics Code" attribute="1" keyAttribute="1" defaultMemberUniqueName="[GL Statistics Code].[GL Statistics Code].[All]" allUniqueName="[GL Statistics Code].[GL Statistics Code].[All]" dimensionUniqueName="[GL Statistics Code]" displayFolder="" count="0" unbalanced="0"/>
    <cacheHierarchy uniqueName="[GL Statistics Code].[GL Statistics Code Descr]" caption="GL Statistics Code Descr" attribute="1" defaultMemberUniqueName="[GL Statistics Code].[GL Statistics Code Descr].[All]" allUniqueName="[GL Statistics Code].[GL Statistics Code Descr].[All]" dimensionUniqueName="[GL Statistics Code]" displayFolder="" count="0" unbalanced="0"/>
    <cacheHierarchy uniqueName="[GL Statistics Code].[GL Statistics Code Unit Of Measure]" caption="GL Statistics Code Unit Of Measure" attribute="1" defaultMemberUniqueName="[GL Statistics Code].[GL Statistics Code Unit Of Measure].[All]" allUniqueName="[GL Statistics Code].[GL Statistics Code Unit Of Measure].[All]" dimensionUniqueName="[GL Statistics Code]" displayFolder="" count="0" unbalanced="0"/>
    <cacheHierarchy uniqueName="[Refresh Date Time].[Refresh Date Time]" caption="Refresh Date Time" attribute="1" keyAttribute="1" defaultMemberUniqueName="[Refresh Date Time].[Refresh Date Time].[All]" allUniqueName="[Refresh Date Time].[Refresh Date Time].[All]" dimensionUniqueName="[Refresh Date Time]" displayFolder="" count="0" unbalanced="0"/>
    <cacheHierarchy uniqueName="[Source Activity].[Source Activity]" caption="Source Activity" attribute="1" keyAttribute="1" defaultMemberUniqueName="[Source Activity].[Source Activity].[All]" allUniqueName="[Source Activity].[Source Activity].[All]" dimensionUniqueName="[Source Activity]" displayFolder="" count="0" unbalanced="0"/>
    <cacheHierarchy uniqueName="[Time].[Time Hierarchy Y-Q-M]" caption="Time Hierarchy Y-Q-M" time="1" defaultMemberUniqueName="[Time].[Time Hierarchy Y-Q-M].[All]" allUniqueName="[Time].[Time Hierarchy Y-Q-M].[All]" dimensionUniqueName="[Time]" displayFolder="" count="5" unbalanced="0">
      <fieldsUsage count="5">
        <fieldUsage x="-1"/>
        <fieldUsage x="3"/>
        <fieldUsage x="4"/>
        <fieldUsage x="5"/>
        <fieldUsage x="6"/>
      </fieldsUsage>
    </cacheHierarchy>
    <cacheHierarchy uniqueName="[Business Rule].[MD5 DIM KEY]" caption="MD5 DIM KEY" attribute="1" keyAttribute="1" defaultMemberUniqueName="[Business Rule].[MD5 DIM KEY].[All]" allUniqueName="[Business Rule].[MD5 DIM KEY].[All]" dimensionUniqueName="[Business Rule]" displayFolder="" count="0" unbalanced="0" hidden="1"/>
    <cacheHierarchy uniqueName="[BUSINESS RULE DIM].[MD5 BRIDGE KEY]" caption="MD5 BRIDGE KEY" attribute="1" keyAttribute="1" defaultMemberUniqueName="[BUSINESS RULE DIM].[MD5 BRIDGE KEY].[All]" allUniqueName="[BUSINESS RULE DIM].[MD5 BRIDGE KEY].[All]" dimensionUniqueName="[BUSINESS RULE DIM]" displayFolder="" count="0" unbalanced="0" hidden="1"/>
    <cacheHierarchy uniqueName="[Business Unit Security Group].[Authorized User Security Class]" caption="Authorized User Security Class" attribute="1" defaultMemberUniqueName="[Business Unit Security Group].[Authorized User Security Class].[All]" allUniqueName="[Business Unit Security Group].[Authorized User Security Class].[All]" dimensionUniqueName="[Business Unit Security Group]" displayFolder="" count="0" unbalanced="0" hidden="1"/>
    <cacheHierarchy uniqueName="[Business Unit Security Group].[Business Unit]" caption="Business Unit" attribute="1" defaultMemberUniqueName="[Business Unit Security Group].[Business Unit].[All]" allUniqueName="[Business Unit Security Group].[Business Unit].[All]" dimensionUniqueName="[Business Unit Security Group]" displayFolder="" count="0" unbalanced="0" hidden="1"/>
    <cacheHierarchy uniqueName="[Business Unit Security Group].[Business Unit Group Key]" caption="Business Unit Group Key" attribute="1" keyAttribute="1" defaultMemberUniqueName="[Business Unit Security Group].[Business Unit Group Key].[All]" allUniqueName="[Business Unit Security Group].[Business Unit Group Key].[All]" dimensionUniqueName="[Business Unit Security Group]" displayFolder="" count="0" unbalanced="0" hidden="1"/>
    <cacheHierarchy uniqueName="[CB - Process].[Process CB Origl ID]" caption="Process CB Origl ID" attribute="1" keyAttribute="1" defaultMemberUniqueName="[CB - Process].[Process CB Origl ID].[All]" allUniqueName="[CB - Process].[Process CB Origl ID].[All]" dimensionUniqueName="[CB - Process]" displayFolder="" count="0" unbalanced="0" hidden="1"/>
    <cacheHierarchy uniqueName="[CB - Project].[Project CB Detail]" caption="Project CB Detail" attribute="1" keyAttribute="1" defaultMemberUniqueName="[CB - Project].[Project CB Detail].[All]" allUniqueName="[CB - Project].[Project CB Detail].[All]" dimensionUniqueName="[CB - Project]" displayFolder="" count="0" unbalanced="0" hidden="1"/>
    <cacheHierarchy uniqueName="[Time].[Accounting Period]" caption="Accounting Period" attribute="1" time="1" defaultMemberUniqueName="[Time].[Accounting Period].[All]" allUniqueName="[Time].[Accounting Period].[All]" dimensionUniqueName="[Time]" displayFolder="" count="0" unbalanced="0" hidden="1"/>
    <cacheHierarchy uniqueName="[Time].[Accounting Period Number]" caption="Accounting Period Number" attribute="1" time="1" defaultMemberUniqueName="[Time].[Accounting Period Number].[All]" allUniqueName="[Time].[Accounting Period Number].[All]" dimensionUniqueName="[Time]" displayFolder="" count="0" unbalanced="0" hidden="1"/>
    <cacheHierarchy uniqueName="[Time].[Calendar Quarter]" caption="Calendar Quarter" attribute="1" time="1" defaultMemberUniqueName="[Time].[Calendar Quarter].[All]" allUniqueName="[Time].[Calendar Quarter].[All]" dimensionUniqueName="[Time]" displayFolder="" count="0" unbalanced="0" hidden="1"/>
    <cacheHierarchy uniqueName="[Time].[Current Reporting Month]" caption="Current Reporting Month" attribute="1" time="1" keyAttribute="1" defaultMemberUniqueName="[Time].[Current Reporting Month].[All]" allUniqueName="[Time].[Current Reporting Month].[All]" dimensionUniqueName="[Time]" displayFolder="" count="0" memberValueDatatype="130" unbalanced="0" hidden="1"/>
    <cacheHierarchy uniqueName="[Time].[Fiscal Year]" caption="Fiscal Year" attribute="1" time="1" defaultMemberUniqueName="[Time].[Fiscal Year].[All]" allUniqueName="[Time].[Fiscal Year].[All]" dimensionUniqueName="[Time]" displayFolder="" count="0" unbalanced="0" hidden="1"/>
    <cacheHierarchy uniqueName="[Measures].[MTD Actual Amount]" caption="MTD Actual Amount" measure="1" displayFolder="" measureGroup="Ledger AvB" count="0"/>
    <cacheHierarchy uniqueName="[Measures].[MTD Budget Amount]" caption="MTD Budget Amount" measure="1" displayFolder="" measureGroup="Ledger AvB" count="0"/>
    <cacheHierarchy uniqueName="[Measures].[MTD Original Budget Amount]" caption="MTD Original Budget Amount" measure="1" displayFolder="" measureGroup="Ledger AvB" count="0"/>
    <cacheHierarchy uniqueName="[Measures].[MTD Working Revised Budget Amount]" caption="MTD Working Revised Budget Amount" measure="1" displayFolder="" measureGroup="Ledger AvB" count="0"/>
    <cacheHierarchy uniqueName="[Measures].[MTD Projection Amount]" caption="MTD Projection Amount" measure="1" displayFolder="" measureGroup="Ledger AvB" count="0"/>
    <cacheHierarchy uniqueName="[Measures].[Actual Statistics Amount]" caption="Actual Statistics Amount" measure="1" displayFolder="" measureGroup="Ledger AvB" count="0"/>
    <cacheHierarchy uniqueName="[Measures].[Budget Statistics Amount]" caption="Budget Statistics Amount" measure="1" displayFolder="" measureGroup="Ledger AvB" count="0"/>
    <cacheHierarchy uniqueName="[Measures].[MTD Info Budget Amount]" caption="MTD Info Budget Amount" measure="1" displayFolder="" measureGroup="Ledger AvB" count="0"/>
    <cacheHierarchy uniqueName="[Measures].[YTD Actual Amount]" caption="YTD Actual Amount" measure="1" displayFolder="" measureGroup="Ledger AvB" count="0" oneField="1">
      <fieldsUsage count="1">
        <fieldUsage x="13"/>
      </fieldsUsage>
    </cacheHierarchy>
    <cacheHierarchy uniqueName="[Measures].[QTD Actual Amount]" caption="QTD Actual Amount" measure="1" displayFolder="" measureGroup="Ledger AvB" count="0"/>
    <cacheHierarchy uniqueName="[Measures].[YTD Budget Amount]" caption="YTD Budget Amount" measure="1" displayFolder="" measureGroup="Ledger AvB" count="0"/>
    <cacheHierarchy uniqueName="[Measures].[YTD Info Budget Amount]" caption="YTD Info Budget Amount" measure="1" displayFolder="" measureGroup="Ledger AvB" count="0"/>
    <cacheHierarchy uniqueName="[Measures].[YTD Original Budget Amount]" caption="YTD Original Budget Amount" measure="1" displayFolder="" measureGroup="Ledger AvB" count="0"/>
    <cacheHierarchy uniqueName="[Measures].[YTD Projection Amount]" caption="YTD Projection Amount" measure="1" displayFolder="" measureGroup="Ledger AvB" count="0"/>
    <cacheHierarchy uniqueName="[Measures].[YTD Working Revised Budget Amount]" caption="YTD Working Revised Budget Amount" measure="1" displayFolder="" measureGroup="Ledger AvB" count="0"/>
    <cacheHierarchy uniqueName="[Measures].[QTD Budget Amount]" caption="QTD Budget Amount" measure="1" displayFolder="" measureGroup="Ledger AvB" count="0"/>
    <cacheHierarchy uniqueName="[Measures].[QTD Info Budget Amount]" caption="QTD Info Budget Amount" measure="1" displayFolder="" measureGroup="Ledger AvB" count="0"/>
    <cacheHierarchy uniqueName="[Measures].[QTD Original Budget Amount]" caption="QTD Original Budget Amount" measure="1" displayFolder="" measureGroup="Ledger AvB" count="0"/>
    <cacheHierarchy uniqueName="[Measures].[QTD Projection Amount]" caption="QTD Projection Amount" measure="1" displayFolder="" measureGroup="Ledger AvB" count="0"/>
    <cacheHierarchy uniqueName="[Measures].[QTD Working Revised Budget Amount]" caption="QTD Working Revised Budget Amount" measure="1" displayFolder="" measureGroup="Ledger AvB" count="0"/>
    <cacheHierarchy uniqueName="[Measures].[TTD Actual Amount]" caption="TTD Actual Amount" measure="1" displayFolder="" measureGroup="Ledger AvB" count="0"/>
    <cacheHierarchy uniqueName="[Measures].[TTD Budget Amount]" caption="TTD Budget Amount" measure="1" displayFolder="" measureGroup="Ledger AvB" count="0"/>
    <cacheHierarchy uniqueName="[Measures].[TTD Info Budget Amount]" caption="TTD Info Budget Amount" measure="1" displayFolder="" measureGroup="Ledger AvB" count="0"/>
    <cacheHierarchy uniqueName="[Measures].[Annual Budget Amount]" caption="Annual Budget Amount" measure="1" displayFolder="" measureGroup="Ledger AvB" count="0"/>
    <cacheHierarchy uniqueName="[Measures].[Annual Info Budget Amount]" caption="Annual Info Budget Amount" measure="1" displayFolder="" measureGroup="Ledger AvB" count="0"/>
    <cacheHierarchy uniqueName="[Measures].[Annual Projection Amount]" caption="Annual Projection Amount" measure="1" displayFolder="" measureGroup="Ledger AvB" count="0"/>
    <cacheHierarchy uniqueName="[Measures].[Annual AvP Variance]" caption="Annual AvP Variance" measure="1" displayFolder="" measureGroup="Ledger AvB" count="0"/>
    <cacheHierarchy uniqueName="[Measures].[Annual Original Budget Amount]" caption="Annual Original Budget Amount" measure="1" displayFolder="" measureGroup="Ledger AvB" count="0"/>
    <cacheHierarchy uniqueName="[Measures].[Annual Working Revised Budget Amount]" caption="Annual Working Revised Budget Amount" measure="1" displayFolder="" measureGroup="Ledger AvB" count="0"/>
    <cacheHierarchy uniqueName="[Measures].[MTD AvB Variance]" caption="MTD AvB Variance" measure="1" displayFolder="" measureGroup="Ledger AvB" count="0"/>
    <cacheHierarchy uniqueName="[Measures].[QTD AvB Variance]" caption="QTD AvB Variance" measure="1" displayFolder="" measureGroup="Ledger AvB" count="0"/>
    <cacheHierarchy uniqueName="[Measures].[YTD AvB Variance]" caption="YTD AvB Variance" measure="1" displayFolder="" measureGroup="Ledger AvB" count="0"/>
    <cacheHierarchy uniqueName="[Measures].[Prior Year MTD Actual Amount]" caption="Prior Year MTD Actual Amount" measure="1" displayFolder="" measureGroup="Ledger AvB" count="0"/>
    <cacheHierarchy uniqueName="[Measures].[Prior Year Annual Actual Amount]" caption="Prior Year Annual Actual Amount" measure="1" displayFolder="" measureGroup="Ledger AvB" count="0"/>
    <cacheHierarchy uniqueName="[Measures].[MTD AvA Variance]" caption="MTD AvA Variance" measure="1" displayFolder="" measureGroup="Ledger AvB" count="0"/>
    <cacheHierarchy uniqueName="[Measures].[Prior Year QTD Actual Amount]" caption="Prior Year QTD Actual Amount" measure="1" displayFolder="" measureGroup="Ledger AvB" count="0"/>
    <cacheHierarchy uniqueName="[Measures].[QTD AvA Variance]" caption="QTD AvA Variance" measure="1" displayFolder="" measureGroup="Ledger AvB" count="0"/>
    <cacheHierarchy uniqueName="[Measures].[Prior Year YTD Actual Amount]" caption="Prior Year YTD Actual Amount" measure="1" displayFolder="" measureGroup="Ledger AvB" count="0"/>
    <cacheHierarchy uniqueName="[Measures].[Prior Year Actual Statistics Amount]" caption="Prior Year Actual Statistics Amount" measure="1" displayFolder="" measureGroup="Ledger AvB" count="0"/>
    <cacheHierarchy uniqueName="[Measures].[Actual Statistics Amount AvA Variance]" caption="Actual Statistics Amount AvA Variance" measure="1" displayFolder="" measureGroup="Ledger AvB" count="0"/>
    <cacheHierarchy uniqueName="[Measures].[YTD AvA Variance]" caption="YTD AvA Variance" measure="1" displayFolder="" measureGroup="Ledger AvB" count="0"/>
    <cacheHierarchy uniqueName="[Measures].[Prior Year TTD Actual Amount]" caption="Prior Year TTD Actual Amount" measure="1" displayFolder="" measureGroup="Ledger AvB" count="0"/>
    <cacheHierarchy uniqueName="[Measures].[TTD AvA Variance]" caption="TTD AvA Variance" measure="1" displayFolder="" measureGroup="Ledger AvB" count="0"/>
    <cacheHierarchy uniqueName="[Measures].[BUSINESS RULE BRIDGE Count]" caption="BUSINESS RULE BRIDGE Count" measure="1" displayFolder="" measureGroup="Business Rule Bridge" count="0" hidden="1"/>
    <cacheHierarchy uniqueName="[Measures].[BU Tree Bridge Count]" caption="BU Tree Bridge Count" measure="1" displayFolder="" measureGroup="BU Tree Bridge" count="0" hidden="1"/>
    <cacheHierarchy uniqueName="[Measures].[Acct Tree Bridge Count]" caption="Acct Tree Bridge Count" measure="1" displayFolder="" measureGroup="Acct Tree Bridge" count="0" hidden="1"/>
    <cacheHierarchy uniqueName="[Measures].[Oper Unit Tree Bridge Count]" caption="Oper Unit Tree Bridge Count" measure="1" displayFolder="" measureGroup="Oper Unit Tree Bridge" count="0" hidden="1"/>
    <cacheHierarchy uniqueName="[Measures].[Resp Center Tree Bridge Count]" caption="Resp Center Tree Bridge Count" measure="1" displayFolder="" measureGroup="Resp Center Tree Bridge" count="0" hidden="1"/>
    <cacheHierarchy uniqueName="[Measures].[Rsrc Type Tree Bridge Count]" caption="Rsrc Type Tree Bridge Count" measure="1" displayFolder="" measureGroup="Rsrc Type Tree Bridge" count="0" hidden="1"/>
    <cacheHierarchy uniqueName="[Measures].[Alloc Pool Tree Bridge Count]" caption="Alloc Pool Tree Bridge Count" measure="1" displayFolder="" measureGroup="Alloc Pool Tree Bridge" count="0" hidden="1"/>
    <cacheHierarchy uniqueName="[Measures].[Product Tree Bridge Count]" caption="Product Tree Bridge Count" measure="1" displayFolder="" measureGroup="Product Tree Bridge" count="0" hidden="1"/>
    <cacheHierarchy uniqueName="[Measures].[Location Tree Bridge Count]" caption="Location Tree Bridge Count" measure="1" displayFolder="" measureGroup="Location Tree Bridge" count="0" hidden="1"/>
    <cacheHierarchy uniqueName="[Measures].[PROCESS TREE BRIDGE Count]" caption="PROCESS TREE BRIDGE Count" measure="1" displayFolder="" measureGroup="Process Tree Bridge" count="0" hidden="1"/>
    <cacheHierarchy uniqueName="[Measures].[Standard Calendar Actual Amount]" caption="Standard Calendar Actual Amount" measure="1" displayFolder="" count="0" hidden="1"/>
    <cacheHierarchy uniqueName="[Measures].[Non Standard Calendar YTD]" caption="Non Standard Calendar YTD" measure="1" displayFolder="" count="0" hidden="1"/>
  </cacheHierarchies>
  <kpis count="0"/>
  <dimensions count="27">
    <dimension name="Business Rule" uniqueName="[Business Rule]" caption="Business Rule"/>
    <dimension name="CB - Account" uniqueName="[CB - Account]" caption="CB - Account"/>
    <dimension name="CB - Account HIER" uniqueName="[CB - Account HIER]" caption="CB - Account HIER"/>
    <dimension name="CB - Affiliate" uniqueName="[CB - Affiliate]" caption="CB - Affiliate"/>
    <dimension name="CB - Allocation Pool" uniqueName="[CB - Allocation Pool]" caption="CB - Allocation Pool"/>
    <dimension name="CB - Allocation Pool HIER" uniqueName="[CB - Allocation Pool HIER]" caption="CB - Allocation Pool HIER"/>
    <dimension name="CB - Business Unit" uniqueName="[CB - Business Unit]" caption="CB - Business Unit"/>
    <dimension name="CB - Business Unit HIER" uniqueName="[CB - Business Unit HIER]" caption="CB - Business Unit HIER"/>
    <dimension name="CB - Location" uniqueName="[CB - Location]" caption="CB - Location"/>
    <dimension name="CB - Location HIER" uniqueName="[CB - Location HIER]" caption="CB - Location HIER"/>
    <dimension name="CB - Operating Unit" uniqueName="[CB - Operating Unit]" caption="CB - Operating Unit"/>
    <dimension name="CB - Operating Unit HIER" uniqueName="[CB - Operating Unit HIER]" caption="CB - Operating Unit HIER"/>
    <dimension name="CB - Process" uniqueName="[CB - Process]" caption="CB - Process"/>
    <dimension name="CB - Process HIER" uniqueName="[CB - Process HIER]" caption="CB - Process HIER"/>
    <dimension name="CB - Product" uniqueName="[CB - Product]" caption="CB - Product"/>
    <dimension name="CB - Product HIER" uniqueName="[CB - Product HIER]" caption="CB - Product HIER"/>
    <dimension name="CB - Project" uniqueName="[CB - Project]" caption="CB - Project"/>
    <dimension name="CB - Resource Type" uniqueName="[CB - Resource Type]" caption="CB - Resource Type"/>
    <dimension name="CB - Resource Type HIER" uniqueName="[CB - Resource Type HIER]" caption="CB - Resource Type HIER"/>
    <dimension name="CB - Responsibility Center" uniqueName="[CB - Responsibility Center]" caption="CB - Responsibility Center"/>
    <dimension name="CB - Responsibility Center HIER" uniqueName="[CB - Responsibility Center HIER]" caption="CB - Responsibility Center HIER"/>
    <dimension name="GL Scenario" uniqueName="[GL Scenario]" caption="GL Scenario"/>
    <dimension name="GL Statistics Code" uniqueName="[GL Statistics Code]" caption="GL Statistics Code"/>
    <dimension measure="1" name="Measures" uniqueName="[Measures]" caption="Measures"/>
    <dimension name="Refresh Date Time" uniqueName="[Refresh Date Time]" caption="Refresh Date Time"/>
    <dimension name="Source Activity" uniqueName="[Source Activity]" caption="Source Activity"/>
    <dimension name="Time" uniqueName="[Time]" caption="Time"/>
  </dimensions>
  <measureGroups count="11">
    <measureGroup name="Acct Tree Bridge" caption="Acct Tree Bridge"/>
    <measureGroup name="Alloc Pool Tree Bridge" caption="Alloc Pool Tree Bridge"/>
    <measureGroup name="BU Tree Bridge" caption="BU Tree Bridge"/>
    <measureGroup name="Business Rule Bridge" caption="Business Rule Bridge"/>
    <measureGroup name="Ledger AvB" caption="Ledger AvB"/>
    <measureGroup name="Location Tree Bridge" caption="Location Tree Bridge"/>
    <measureGroup name="Oper Unit Tree Bridge" caption="Oper Unit Tree Bridge"/>
    <measureGroup name="Process Tree Bridge" caption="Process Tree Bridge"/>
    <measureGroup name="Product Tree Bridge" caption="Product Tree Bridge"/>
    <measureGroup name="Resp Center Tree Bridge" caption="Resp Center Tree Bridge"/>
    <measureGroup name="Rsrc Type Tree Bridge" caption="Rsrc Type Tree Bridge"/>
  </measureGroups>
  <maps count="44">
    <map measureGroup="0" dimension="1"/>
    <map measureGroup="0" dimension="2"/>
    <map measureGroup="1" dimension="4"/>
    <map measureGroup="1" dimension="5"/>
    <map measureGroup="2" dimension="6"/>
    <map measureGroup="2" dimension="7"/>
    <map measureGroup="3" dimension="0"/>
    <map measureGroup="4" dimension="0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4" dimension="13"/>
    <map measureGroup="4" dimension="14"/>
    <map measureGroup="4" dimension="15"/>
    <map measureGroup="4" dimension="16"/>
    <map measureGroup="4" dimension="17"/>
    <map measureGroup="4" dimension="18"/>
    <map measureGroup="4" dimension="19"/>
    <map measureGroup="4" dimension="20"/>
    <map measureGroup="4" dimension="21"/>
    <map measureGroup="4" dimension="22"/>
    <map measureGroup="4" dimension="25"/>
    <map measureGroup="4" dimension="26"/>
    <map measureGroup="5" dimension="8"/>
    <map measureGroup="5" dimension="9"/>
    <map measureGroup="6" dimension="10"/>
    <map measureGroup="6" dimension="11"/>
    <map measureGroup="7" dimension="12"/>
    <map measureGroup="7" dimension="13"/>
    <map measureGroup="8" dimension="14"/>
    <map measureGroup="8" dimension="15"/>
    <map measureGroup="9" dimension="19"/>
    <map measureGroup="9" dimension="20"/>
    <map measureGroup="10" dimension="17"/>
    <map measureGroup="10" dimension="18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5CCE0F-A311-4411-8732-6CB0800E944B}" name="PivotTable1" cacheId="0" applyNumberFormats="0" applyBorderFormats="0" applyFontFormats="0" applyPatternFormats="0" applyAlignmentFormats="0" applyWidthHeightFormats="1" dataCaption="Values" updatedVersion="7" minRefreshableVersion="3" useAutoFormatting="1" subtotalHiddenItems="1" colGrandTotals="0" itemPrintTitles="1" createdVersion="6" indent="0" compact="0" compactData="0" gridDropZones="1" multipleFieldFilters="0" fieldListSortAscending="1">
  <location ref="F23:H32" firstHeaderRow="1" firstDataRow="2" firstDataCol="1" rowPageCount="4" colPageCount="1"/>
  <pivotFields count="15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>
      <items count="1">
        <item s="1" x="0"/>
      </items>
    </pivotField>
    <pivotField axis="axisPage" compact="0" allDrilled="1" outline="0" subtotalTop="0" showAll="0" dataSourceSort="1" defaultAttributeDrillState="1">
      <items count="5">
        <item s="1" x="0"/>
        <item s="1" x="1"/>
        <item x="2"/>
        <item x="3"/>
        <item t="default"/>
      </items>
    </pivotField>
    <pivotField axis="axisCol" compact="0" allDrilled="1" outline="0" subtotalTop="0" showAll="0" dataSourceSort="1" defaultSubtotal="0">
      <items count="2">
        <item s="1" c="1" x="0"/>
        <item s="1" c="1" x="1"/>
      </items>
    </pivotField>
    <pivotField axis="axisCol" compact="0" outline="0" subtotalTop="0" showAll="0" dataSourceSort="1" defaultSubtotal="0"/>
    <pivotField axis="axisCol" compact="0" outline="0" subtotalTop="0" showAll="0" dataSourceSort="1" defaultSubtotal="0"/>
    <pivotField axis="axisCol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 defaultAttributeDrillState="1">
      <items count="1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</items>
    </pivotField>
    <pivotField dataField="1" compact="0" outline="0" subtotalTop="0" showAll="0" defaultSubtotal="0"/>
    <pivotField compact="0" allDrilled="1" outline="0" subtotalTop="0" showAll="0" dataSourceSort="1" defaultSubtotal="0" defaultAttributeDrillState="1">
      <items count="19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</items>
    </pivotField>
    <pivotField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2">
    <i>
      <x/>
    </i>
    <i>
      <x v="1"/>
    </i>
  </colItems>
  <pageFields count="4">
    <pageField fld="0" hier="1" name="[Business Rule].[_Rule Year].[All]" cap="All"/>
    <pageField fld="1" hier="48" name="[Business Rule].[ENT Jurisdiction].&amp;[Duke Energy Florida]" cap="Duke Energy Florida"/>
    <pageField fld="11" hier="532" name="[CB - Responsibility Center HIER].[Responsibility Center Level 02 Name].[All]" cap="All"/>
    <pageField fld="2" hier="475" name="[CB - Resource Type].[Resource Type CB - Description].[All]" cap="All"/>
  </pageFields>
  <dataFields count="1">
    <dataField fld="12" baseField="0" baseItem="0"/>
  </dataFields>
  <formats count="28">
    <format dxfId="27">
      <pivotArea grandRow="1" outline="0" collapsedLevelsAreSubtotals="1" fieldPosition="0"/>
    </format>
    <format dxfId="26">
      <pivotArea outline="0" fieldPosition="0">
        <references count="1">
          <reference field="2" count="1" selected="0" defaultSubtotal="1">
            <x v="2"/>
          </reference>
        </references>
      </pivotArea>
    </format>
    <format dxfId="25">
      <pivotArea outline="0" fieldPosition="0">
        <references count="1">
          <reference field="2" count="1" selected="0" defaultSubtotal="1">
            <x v="3"/>
          </reference>
        </references>
      </pivotArea>
    </format>
    <format dxfId="24">
      <pivotArea type="all" dataOnly="0" outline="0" fieldPosition="0"/>
    </format>
    <format dxfId="23">
      <pivotArea type="all" dataOnly="0" outline="0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type="origin" dataOnly="0" labelOnly="1" outline="0" fieldPosition="0"/>
    </format>
    <format dxfId="19">
      <pivotArea field="3" type="button" dataOnly="0" labelOnly="1" outline="0" axis="axisCol" fieldPosition="0"/>
    </format>
    <format dxfId="18">
      <pivotArea type="topRight" dataOnly="0" labelOnly="1" outline="0" fieldPosition="0"/>
    </format>
    <format dxfId="17">
      <pivotArea field="2" type="button" dataOnly="0" labelOnly="1" outline="0" axis="axisPage" fieldPosition="3"/>
    </format>
    <format dxfId="16">
      <pivotArea field="11" type="button" dataOnly="0" labelOnly="1" outline="0" axis="axisPage" fieldPosition="2"/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2" count="0" defaultSubtotal="1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3" count="0"/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3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2" type="button" dataOnly="0" labelOnly="1" outline="0" axis="axisPage" fieldPosition="3"/>
    </format>
    <format dxfId="5">
      <pivotArea field="11" type="button" dataOnly="0" labelOnly="1" outline="0" axis="axisPage" fieldPosition="2"/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dataOnly="0" labelOnly="1" outline="0" fieldPosition="0">
        <references count="1">
          <reference field="2" count="0" defaultSubtotal="1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3" count="0"/>
        </references>
      </pivotArea>
    </format>
    <format dxfId="0">
      <pivotArea type="origin" dataOnly="0" labelOnly="1" outline="0" offset="A1" fieldPosition="0"/>
    </format>
  </formats>
  <pivotHierarchies count="643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26" level="1">
        <member name="[CB - Account].[Account CB GL FERC Account].&amp;[]"/>
        <member name="[CB - Account].[Account CB GL FERC Account].&amp;[100]"/>
        <member name="[CB - Account].[Account CB GL FERC Account].&amp;[101]"/>
        <member name="[CB - Account].[Account CB GL FERC Account].&amp;[102]"/>
        <member name="[CB - Account].[Account CB GL FERC Account].&amp;[105]"/>
        <member name="[CB - Account].[Account CB GL FERC Account].&amp;[106]"/>
        <member name=""/>
        <member name=""/>
        <member name="[CB - Account].[Account CB GL FERC Account].&amp;[111]"/>
        <member name="[CB - Account].[Account CB GL FERC Account].&amp;[114]"/>
        <member name="[CB - Account].[Account CB GL FERC Account].&amp;[115]"/>
        <member name="[CB - Account].[Account CB GL FERC Account].&amp;[116]"/>
        <member name="[CB - Account].[Account CB GL FERC Account].&amp;[118]"/>
        <member name="[CB - Account].[Account CB GL FERC Account].&amp;[119]"/>
        <member name="[CB - Account].[Account CB GL FERC Account].&amp;[120]"/>
        <member name=""/>
        <member name="[CB - Account].[Account CB GL FERC Account].&amp;[122]"/>
        <member name="[CB - Account].[Account CB GL FERC Account].&amp;[123]"/>
        <member name="[CB - Account].[Account CB GL FERC Account].&amp;[124]"/>
        <member name="[CB - Account].[Account CB GL FERC Account].&amp;[128]"/>
        <member name="[CB - Account].[Account CB GL FERC Account].&amp;[129]"/>
        <member name="[CB - Account].[Account CB GL FERC Account].&amp;[131]"/>
        <member name="[CB - Account].[Account CB GL FERC Account].&amp;[134]"/>
        <member name="[CB - Account].[Account CB GL FERC Account].&amp;[135]"/>
        <member name="[CB - Account].[Account CB GL FERC Account].&amp;[136]"/>
        <member name="[CB - Account].[Account CB GL FERC Account].&amp;[141]"/>
        <member name="[CB - Account].[Account CB GL FERC Account].&amp;[142]"/>
        <member name="[CB - Account].[Account CB GL FERC Account].&amp;[143]"/>
        <member name="[CB - Account].[Account CB GL FERC Account].&amp;[144]"/>
        <member name="[CB - Account].[Account CB GL FERC Account].&amp;[145]"/>
        <member name="[CB - Account].[Account CB GL FERC Account].&amp;[146]"/>
        <member name="[CB - Account].[Account CB GL FERC Account].&amp;[149]"/>
        <member name="[CB - Account].[Account CB GL FERC Account].&amp;[151]"/>
        <member name="[CB - Account].[Account CB GL FERC Account].&amp;[153]"/>
        <member name="[CB - Account].[Account CB GL FERC Account].&amp;[154]"/>
        <member name="[CB - Account].[Account CB GL FERC Account].&amp;[155]"/>
        <member name="[CB - Account].[Account CB GL FERC Account].&amp;[156]"/>
        <member name="[CB - Account].[Account CB GL FERC Account].&amp;[158]"/>
        <member name=""/>
        <member name="[CB - Account].[Account CB GL FERC Account].&amp;[164]"/>
        <member name="[CB - Account].[Account CB GL FERC Account].&amp;[165]"/>
        <member name="[CB - Account].[Account CB GL FERC Account].&amp;[171]"/>
        <member name="[CB - Account].[Account CB GL FERC Account].&amp;[172]"/>
        <member name="[CB - Account].[Account CB GL FERC Account].&amp;[173]"/>
        <member name="[CB - Account].[Account CB GL FERC Account].&amp;[174]"/>
        <member name="[CB - Account].[Account CB GL FERC Account].&amp;[175]"/>
        <member name="[CB - Account].[Account CB GL FERC Account].&amp;[176]"/>
        <member name="[CB - Account].[Account CB GL FERC Account].&amp;[181]"/>
        <member name=""/>
        <member name="[CB - Account].[Account CB GL FERC Account].&amp;[184]"/>
        <member name=""/>
        <member name=""/>
        <member name="[CB - Account].[Account CB GL FERC Account].&amp;[188]"/>
        <member name="[CB - Account].[Account CB GL FERC Account].&amp;[189]"/>
        <member name="[CB - Account].[Account CB GL FERC Account].&amp;[190]"/>
        <member name="[CB - Account].[Account CB GL FERC Account].&amp;[195]"/>
        <member name="[CB - Account].[Account CB GL FERC Account].&amp;[196]"/>
        <member name="[CB - Account].[Account CB GL FERC Account].&amp;[200]"/>
        <member name="[CB - Account].[Account CB GL FERC Account].&amp;[201]"/>
        <member name="[CB - Account].[Account CB GL FERC Account].&amp;[204]"/>
        <member name="[CB - Account].[Account CB GL FERC Account].&amp;[207]"/>
        <member name="[CB - Account].[Account CB GL FERC Account].&amp;[208]"/>
        <member name="[CB - Account].[Account CB GL FERC Account].&amp;[210]"/>
        <member name="[CB - Account].[Account CB GL FERC Account].&amp;[211]"/>
        <member name="[CB - Account].[Account CB GL FERC Account].&amp;[212]"/>
        <member name="[CB - Account].[Account CB GL FERC Account].&amp;[214]"/>
        <member name="[CB - Account].[Account CB GL FERC Account].&amp;[216]"/>
        <member name="[CB - Account].[Account CB GL FERC Account].&amp;[217]"/>
        <member name="[CB - Account].[Account CB GL FERC Account].&amp;[218]"/>
        <member name="[CB - Account].[Account CB GL FERC Account].&amp;[219]"/>
        <member name="[CB - Account].[Account CB GL FERC Account].&amp;[221]"/>
        <member name="[CB - Account].[Account CB GL FERC Account].&amp;[222]"/>
        <member name="[CB - Account].[Account CB GL FERC Account].&amp;[223]"/>
        <member name="[CB - Account].[Account CB GL FERC Account].&amp;[224]"/>
        <member name="[CB - Account].[Account CB GL FERC Account].&amp;[225]"/>
        <member name="[CB - Account].[Account CB GL FERC Account].&amp;[226]"/>
        <member name="[CB - Account].[Account CB GL FERC Account].&amp;[227]"/>
        <member name="[CB - Account].[Account CB GL FERC Account].&amp;[228]"/>
        <member name="[CB - Account].[Account CB GL FERC Account].&amp;[229]"/>
        <member name="[CB - Account].[Account CB GL FERC Account].&amp;[230]"/>
        <member name="[CB - Account].[Account CB GL FERC Account].&amp;[231]"/>
        <member name="[CB - Account].[Account CB GL FERC Account].&amp;[232]"/>
        <member name="[CB - Account].[Account CB GL FERC Account].&amp;[233]"/>
        <member name="[CB - Account].[Account CB GL FERC Account].&amp;[234]"/>
        <member name="[CB - Account].[Account CB GL FERC Account].&amp;[235]"/>
        <member name="[CB - Account].[Account CB GL FERC Account].&amp;[236]"/>
        <member name="[CB - Account].[Account CB GL FERC Account].&amp;[237]"/>
        <member name="[CB - Account].[Account CB GL FERC Account].&amp;[238]"/>
        <member name="[CB - Account].[Account CB GL FERC Account].&amp;[241]"/>
        <member name=""/>
        <member name="[CB - Account].[Account CB GL FERC Account].&amp;[243]"/>
        <member name="[CB - Account].[Account CB GL FERC Account].&amp;[244]"/>
        <member name="[CB - Account].[Account CB GL FERC Account].&amp;[245]"/>
        <member name="[CB - Account].[Account CB GL FERC Account].&amp;[252]"/>
        <member name="[CB - Account].[Account CB GL FERC Account].&amp;[253]"/>
        <member name="[CB - Account].[Account CB GL FERC Account].&amp;[254]"/>
        <member name="[CB - Account].[Account CB GL FERC Account].&amp;[255]"/>
        <member name="[CB - Account].[Account CB GL FERC Account].&amp;[256]"/>
        <member name="[CB - Account].[Account CB GL FERC Account].&amp;[257]"/>
        <member name="[CB - Account].[Account CB GL FERC Account].&amp;[266]"/>
        <member name="[CB - Account].[Account CB GL FERC Account].&amp;[281]"/>
        <member name="[CB - Account].[Account CB GL FERC Account].&amp;[282]"/>
        <member name="[CB - Account].[Account CB GL FERC Account].&amp;[283]"/>
        <member name="[CB - Account].[Account CB GL FERC Account].&amp;[301]"/>
        <member name="[CB - Account].[Account CB GL FERC Account].&amp;[302]"/>
        <member name="[CB - Account].[Account CB GL FERC Account].&amp;[330]"/>
        <member name="[CB - Account].[Account CB GL FERC Account].&amp;[341]"/>
        <member name="[CB - Account].[Account CB GL FERC Account].&amp;[400]"/>
        <member name="[CB - Account].[Account CB GL FERC Account].&amp;[401]"/>
        <member name="[CB - Account].[Account CB GL FERC Account].&amp;[402]"/>
        <member name="[CB - Account].[Account CB GL FERC Account].&amp;[403]"/>
        <member name="[CB - Account].[Account CB GL FERC Account].&amp;[404]"/>
        <member name="[CB - Account].[Account CB GL FERC Account].&amp;[405]"/>
        <member name="[CB - Account].[Account CB GL FERC Account].&amp;[406]"/>
        <member name="[CB - Account].[Account CB GL FERC Account].&amp;[407]"/>
        <member name="[CB - Account].[Account CB GL FERC Account].&amp;[410]"/>
        <member name="[CB - Account].[Account CB GL FERC Account].&amp;[411]"/>
        <member name="[CB - Account].[Account CB GL FERC Account].&amp;[412]"/>
        <member name="[CB - Account].[Account CB GL FERC Account].&amp;[414]"/>
        <member name="[CB - Account].[Account CB GL FERC Account].&amp;[415]"/>
        <member name="[CB - Account].[Account CB GL FERC Account].&amp;[416]"/>
        <member name="[CB - Account].[Account CB GL FERC Account].&amp;[418]"/>
        <member name="[CB - Account].[Account CB GL FERC Account].&amp;[419]"/>
        <member name="[CB - Account].[Account CB GL FERC Account].&amp;[420]"/>
        <member name=""/>
        <member name="[CB - Account].[Account CB GL FERC Account].&amp;[425]"/>
        <member name="[CB - Account].[Account CB GL FERC Account].&amp;[427]"/>
        <member name="[CB - Account].[Account CB GL FERC Account].&amp;[428]"/>
        <member name="[CB - Account].[Account CB GL FERC Account].&amp;[429]"/>
        <member name="[CB - Account].[Account CB GL FERC Account].&amp;[430]"/>
        <member name="[CB - Account].[Account CB GL FERC Account].&amp;[431]"/>
        <member name="[CB - Account].[Account CB GL FERC Account].&amp;[432]"/>
        <member name="[CB - Account].[Account CB GL FERC Account].&amp;[433]"/>
        <member name="[CB - Account].[Account CB GL FERC Account].&amp;[434]"/>
        <member name="[CB - Account].[Account CB GL FERC Account].&amp;[435]"/>
        <member name="[CB - Account].[Account CB GL FERC Account].&amp;[436]"/>
        <member name="[CB - Account].[Account CB GL FERC Account].&amp;[437]"/>
        <member name="[CB - Account].[Account CB GL FERC Account].&amp;[438]"/>
        <member name="[CB - Account].[Account CB GL FERC Account].&amp;[439]"/>
        <member name="[CB - Account].[Account CB GL FERC Account].&amp;[440]"/>
        <member name="[CB - Account].[Account CB GL FERC Account].&amp;[442]"/>
        <member name="[CB - Account].[Account CB GL FERC Account].&amp;[444]"/>
        <member name="[CB - Account].[Account CB GL FERC Account].&amp;[445]"/>
        <member name="[CB - Account].[Account CB GL FERC Account].&amp;[447]"/>
        <member name="[CB - Account].[Account CB GL FERC Account].&amp;[448]"/>
        <member name="[CB - Account].[Account CB GL FERC Account].&amp;[449]"/>
        <member name="[CB - Account].[Account CB GL FERC Account].&amp;[450]"/>
        <member name="[CB - Account].[Account CB GL FERC Account].&amp;[451]"/>
        <member name="[CB - Account].[Account CB GL FERC Account].&amp;[453]"/>
        <member name="[CB - Account].[Account CB GL FERC Account].&amp;[454]"/>
        <member name="[CB - Account].[Account CB GL FERC Account].&amp;[455]"/>
        <member name="[CB - Account].[Account CB GL FERC Account].&amp;[456]"/>
        <member name="[CB - Account].[Account CB GL FERC Account].&amp;[470]"/>
        <member name="[CB - Account].[Account CB GL FERC Account].&amp;[471]"/>
        <member name="[CB - Account].[Account CB GL FERC Account].&amp;[480]"/>
        <member name="[CB - Account].[Account CB GL FERC Account].&amp;[481]"/>
        <member name="[CB - Account].[Account CB GL FERC Account].&amp;[482]"/>
        <member name="[CB - Account].[Account CB GL FERC Account].&amp;[483]"/>
        <member name="[CB - Account].[Account CB GL FERC Account].&amp;[484]"/>
        <member name="[CB - Account].[Account CB GL FERC Account].&amp;[485]"/>
        <member name="[CB - Account].[Account CB GL FERC Account].&amp;[487]"/>
        <member name="[CB - Account].[Account CB GL FERC Account].&amp;[488]"/>
        <member name="[CB - Account].[Account CB GL FERC Account].&amp;[489]"/>
        <member name="[CB - Account].[Account CB GL FERC Account].&amp;[490]"/>
        <member name="[CB - Account].[Account CB GL FERC Account].&amp;[491]"/>
        <member name="[CB - Account].[Account CB GL FERC Account].&amp;[492]"/>
        <member name="[CB - Account].[Account CB GL FERC Account].&amp;[493]"/>
        <member name="[CB - Account].[Account CB GL FERC Account].&amp;[494]"/>
        <member name="[CB - Account].[Account CB GL FERC Account].&amp;[495]"/>
        <member name="[CB - Account].[Account CB GL FERC Account].&amp;[496]"/>
        <member name="[CB - Account].[Account CB GL FERC Account].&amp;[500]"/>
        <member name="[CB - Account].[Account CB GL FERC Account].&amp;[501]"/>
        <member name="[CB - Account].[Account CB GL FERC Account].&amp;[502]"/>
        <member name="[CB - Account].[Account CB GL FERC Account].&amp;[504]"/>
        <member name="[CB - Account].[Account CB GL FERC Account].&amp;[505]"/>
        <member name="[CB - Account].[Account CB GL FERC Account].&amp;[506]"/>
        <member name="[CB - Account].[Account CB GL FERC Account].&amp;[507]"/>
        <member name="[CB - Account].[Account CB GL FERC Account].&amp;[509]"/>
        <member name="[CB - Account].[Account CB GL FERC Account].&amp;[510]"/>
        <member name="[CB - Account].[Account CB GL FERC Account].&amp;[511]"/>
        <member name="[CB - Account].[Account CB GL FERC Account].&amp;[512]"/>
        <member name="[CB - Account].[Account CB GL FERC Account].&amp;[513]"/>
        <member name="[CB - Account].[Account CB GL FERC Account].&amp;[514]"/>
        <member name="[CB - Account].[Account CB GL FERC Account].&amp;[515]"/>
        <member name="[CB - Account].[Account CB GL FERC Account].&amp;[517]"/>
        <member name="[CB - Account].[Account CB GL FERC Account].&amp;[518]"/>
        <member name="[CB - Account].[Account CB GL FERC Account].&amp;[519]"/>
        <member name="[CB - Account].[Account CB GL FERC Account].&amp;[520]"/>
        <member name="[CB - Account].[Account CB GL FERC Account].&amp;[523]"/>
        <member name="[CB - Account].[Account CB GL FERC Account].&amp;[524]"/>
        <member name="[CB - Account].[Account CB GL FERC Account].&amp;[525]"/>
        <member name="[CB - Account].[Account CB GL FERC Account].&amp;[528]"/>
        <member name="[CB - Account].[Account CB GL FERC Account].&amp;[529]"/>
        <member name="[CB - Account].[Account CB GL FERC Account].&amp;[530]"/>
        <member name="[CB - Account].[Account CB GL FERC Account].&amp;[531]"/>
        <member name="[CB - Account].[Account CB GL FERC Account].&amp;[532]"/>
        <member name="[CB - Account].[Account CB GL FERC Account].&amp;[535]"/>
        <member name="[CB - Account].[Account CB GL FERC Account].&amp;[536]"/>
        <member name="[CB - Account].[Account CB GL FERC Account].&amp;[537]"/>
        <member name="[CB - Account].[Account CB GL FERC Account].&amp;[538]"/>
        <member name="[CB - Account].[Account CB GL FERC Account].&amp;[539]"/>
        <member name="[CB - Account].[Account CB GL FERC Account].&amp;[540]"/>
        <member name="[CB - Account].[Account CB GL FERC Account].&amp;[541]"/>
        <member name="[CB - Account].[Account CB GL FERC Account].&amp;[542]"/>
        <member name="[CB - Account].[Account CB GL FERC Account].&amp;[543]"/>
        <member name="[CB - Account].[Account CB GL FERC Account].&amp;[544]"/>
        <member name="[CB - Account].[Account CB GL FERC Account].&amp;[545]"/>
        <member name="[CB - Account].[Account CB GL FERC Account].&amp;[546]"/>
        <member name="[CB - Account].[Account CB GL FERC Account].&amp;[547]"/>
        <member name="[CB - Account].[Account CB GL FERC Account].&amp;[548]"/>
        <member name="[CB - Account].[Account CB GL FERC Account].&amp;[549]"/>
        <member name="[CB - Account].[Account CB GL FERC Account].&amp;[550]"/>
        <member name="[CB - Account].[Account CB GL FERC Account].&amp;[551]"/>
        <member name="[CB - Account].[Account CB GL FERC Account].&amp;[552]"/>
        <member name="[CB - Account].[Account CB GL FERC Account].&amp;[553]"/>
        <member name="[CB - Account].[Account CB GL FERC Account].&amp;[554]"/>
        <member name="[CB - Account].[Account CB GL FERC Account].&amp;[555]"/>
        <member name="[CB - Account].[Account CB GL FERC Account].&amp;[556]"/>
        <member name="[CB - Account].[Account CB GL FERC Account].&amp;[557]"/>
        <member name="[CB - Account].[Account CB GL FERC Account].&amp;[560]"/>
        <member name="[CB - Account].[Account CB GL FERC Account].&amp;[561]"/>
        <member name="[CB - Account].[Account CB GL FERC Account].&amp;[562]"/>
        <member name="[CB - Account].[Account CB GL FERC Account].&amp;[563]"/>
        <member name="[CB - Account].[Account CB GL FERC Account].&amp;[564]"/>
        <member name="[CB - Account].[Account CB GL FERC Account].&amp;[565]"/>
        <member name="[CB - Account].[Account CB GL FERC Account].&amp;[566]"/>
        <member name="[CB - Account].[Account CB GL FERC Account].&amp;[567]"/>
        <member name="[CB - Account].[Account CB GL FERC Account].&amp;[568]"/>
        <member name="[CB - Account].[Account CB GL FERC Account].&amp;[569]"/>
        <member name="[CB - Account].[Account CB GL FERC Account].&amp;[570]"/>
        <member name="[CB - Account].[Account CB GL FERC Account].&amp;[571]"/>
        <member name="[CB - Account].[Account CB GL FERC Account].&amp;[572]"/>
        <member name="[CB - Account].[Account CB GL FERC Account].&amp;[573]"/>
        <member name="[CB - Account].[Account CB GL FERC Account].&amp;[580]"/>
        <member name="[CB - Account].[Account CB GL FERC Account].&amp;[581]"/>
        <member name="[CB - Account].[Account CB GL FERC Account].&amp;[582]"/>
        <member name="[CB - Account].[Account CB GL FERC Account].&amp;[583]"/>
        <member name=""/>
        <member name="[CB - Account].[Account CB GL FERC Account].&amp;[585]"/>
        <member name=""/>
        <member name=""/>
        <member name="[CB - Account].[Account CB GL FERC Account].&amp;[588]"/>
        <member name="[CB - Account].[Account CB GL FERC Account].&amp;[589]"/>
        <member name="[CB - Account].[Account CB GL FERC Account].&amp;[590]"/>
        <member name="[CB - Account].[Account CB GL FERC Account].&amp;[591]"/>
        <member name="[CB - Account].[Account CB GL FERC Account].&amp;[592]"/>
        <member name=""/>
        <member name=""/>
        <member name=""/>
        <member name="[CB - Account].[Account CB GL FERC Account].&amp;[596]"/>
        <member name="[CB - Account].[Account CB GL FERC Account].&amp;[597]"/>
        <member name=""/>
        <member name="[CB - Account].[Account CB GL FERC Account].&amp;[599]"/>
        <member name="[CB - Account].[Account CB GL FERC Account].&amp;[600]"/>
        <member name="[CB - Account].[Account CB GL FERC Account].&amp;[710]"/>
        <member name="[CB - Account].[Account CB GL FERC Account].&amp;[711]"/>
        <member name="[CB - Account].[Account CB GL FERC Account].&amp;[712]"/>
        <member name="[CB - Account].[Account CB GL FERC Account].&amp;[717]"/>
        <member name="[CB - Account].[Account CB GL FERC Account].&amp;[728]"/>
        <member name="[CB - Account].[Account CB GL FERC Account].&amp;[735]"/>
        <member name="[CB - Account].[Account CB GL FERC Account].&amp;[736]"/>
        <member name="[CB - Account].[Account CB GL FERC Account].&amp;[742]"/>
        <member name="[CB - Account].[Account CB GL FERC Account].&amp;[750]"/>
        <member name="[CB - Account].[Account CB GL FERC Account].&amp;[752]"/>
        <member name="[CB - Account].[Account CB GL FERC Account].&amp;[753]"/>
        <member name="[CB - Account].[Account CB GL FERC Account].&amp;[754]"/>
        <member name="[CB - Account].[Account CB GL FERC Account].&amp;[755]"/>
        <member name="[CB - Account].[Account CB GL FERC Account].&amp;[756]"/>
        <member name="[CB - Account].[Account CB GL FERC Account].&amp;[757]"/>
        <member name="[CB - Account].[Account CB GL FERC Account].&amp;[758]"/>
        <member name="[CB - Account].[Account CB GL FERC Account].&amp;[759]"/>
        <member name="[CB - Account].[Account CB GL FERC Account].&amp;[764]"/>
        <member name="[CB - Account].[Account CB GL FERC Account].&amp;[771]"/>
        <member name="[CB - Account].[Account CB GL FERC Account].&amp;[772]"/>
        <member name="[CB - Account].[Account CB GL FERC Account].&amp;[773]"/>
        <member name="[CB - Account].[Account CB GL FERC Account].&amp;[774]"/>
        <member name="[CB - Account].[Account CB GL FERC Account].&amp;[775]"/>
        <member name="[CB - Account].[Account CB GL FERC Account].&amp;[776]"/>
        <member name="[CB - Account].[Account CB GL FERC Account].&amp;[777]"/>
        <member name="[CB - Account].[Account CB GL FERC Account].&amp;[786]"/>
        <member name="[CB - Account].[Account CB GL FERC Account].&amp;[800]"/>
        <member name="[CB - Account].[Account CB GL FERC Account].&amp;[801]"/>
        <member name="[CB - Account].[Account CB GL FERC Account].&amp;[802]"/>
        <member name="[CB - Account].[Account CB GL FERC Account].&amp;[803]"/>
        <member name="[CB - Account].[Account CB GL FERC Account].&amp;[804]"/>
        <member name="[CB - Account].[Account CB GL FERC Account].&amp;[805]"/>
        <member name="[CB - Account].[Account CB GL FERC Account].&amp;[806]"/>
        <member name="[CB - Account].[Account CB GL FERC Account].&amp;[807]"/>
        <member name="[CB - Account].[Account CB GL FERC Account].&amp;[810]"/>
        <member name="[CB - Account].[Account CB GL FERC Account].&amp;[811]"/>
        <member name="[CB - Account].[Account CB GL FERC Account].&amp;[812]"/>
        <member name="[CB - Account].[Account CB GL FERC Account].&amp;[813]"/>
        <member name="[CB - Account].[Account CB GL FERC Account].&amp;[814]"/>
        <member name="[CB - Account].[Account CB GL FERC Account].&amp;[815]"/>
        <member name="[CB - Account].[Account CB GL FERC Account].&amp;[816]"/>
        <member name="[CB - Account].[Account CB GL FERC Account].&amp;[817]"/>
        <member name="[CB - Account].[Account CB GL FERC Account].&amp;[818]"/>
        <member name="[CB - Account].[Account CB GL FERC Account].&amp;[819]"/>
        <member name="[CB - Account].[Account CB GL FERC Account].&amp;[820]"/>
        <member name="[CB - Account].[Account CB GL FERC Account].&amp;[821]"/>
        <member name="[CB - Account].[Account CB GL FERC Account].&amp;[823]"/>
        <member name="[CB - Account].[Account CB GL FERC Account].&amp;[824]"/>
        <member name="[CB - Account].[Account CB GL FERC Account].&amp;[825]"/>
        <member name="[CB - Account].[Account CB GL FERC Account].&amp;[826]"/>
        <member name="[CB - Account].[Account CB GL FERC Account].&amp;[831]"/>
        <member name="[CB - Account].[Account CB GL FERC Account].&amp;[832]"/>
        <member name="[CB - Account].[Account CB GL FERC Account].&amp;[833]"/>
        <member name="[CB - Account].[Account CB GL FERC Account].&amp;[834]"/>
        <member name="[CB - Account].[Account CB GL FERC Account].&amp;[835]"/>
        <member name="[CB - Account].[Account CB GL FERC Account].&amp;[836]"/>
        <member name="[CB - Account].[Account CB GL FERC Account].&amp;[837]"/>
        <member name="[CB - Account].[Account CB GL FERC Account].&amp;[840]"/>
        <member name="[CB - Account].[Account CB GL FERC Account].&amp;[841]"/>
        <member name="[CB - Account].[Account CB GL FERC Account].&amp;[842]"/>
        <member name="[CB - Account].[Account CB GL FERC Account].&amp;[850]"/>
        <member name="[CB - Account].[Account CB GL FERC Account].&amp;[851]"/>
        <member name="[CB - Account].[Account CB GL FERC Account].&amp;[852]"/>
        <member name="[CB - Account].[Account CB GL FERC Account].&amp;[853]"/>
        <member name="[CB - Account].[Account CB GL FERC Account].&amp;[854]"/>
        <member name="[CB - Account].[Account CB GL FERC Account].&amp;[855]"/>
        <member name="[CB - Account].[Account CB GL FERC Account].&amp;[856]"/>
        <member name="[CB - Account].[Account CB GL FERC Account].&amp;[857]"/>
        <member name="[CB - Account].[Account CB GL FERC Account].&amp;[858]"/>
        <member name="[CB - Account].[Account CB GL FERC Account].&amp;[859]"/>
        <member name="[CB - Account].[Account CB GL FERC Account].&amp;[860]"/>
        <member name="[CB - Account].[Account CB GL FERC Account].&amp;[861]"/>
        <member name="[CB - Account].[Account CB GL FERC Account].&amp;[862]"/>
        <member name="[CB - Account].[Account CB GL FERC Account].&amp;[863]"/>
        <member name="[CB - Account].[Account CB GL FERC Account].&amp;[864]"/>
        <member name="[CB - Account].[Account CB GL FERC Account].&amp;[865]"/>
        <member name="[CB - Account].[Account CB GL FERC Account].&amp;[866]"/>
        <member name="[CB - Account].[Account CB GL FERC Account].&amp;[867]"/>
        <member name="[CB - Account].[Account CB GL FERC Account].&amp;[870]"/>
        <member name="[CB - Account].[Account CB GL FERC Account].&amp;[871]"/>
        <member name="[CB - Account].[Account CB GL FERC Account].&amp;[874]"/>
        <member name="[CB - Account].[Account CB GL FERC Account].&amp;[875]"/>
        <member name="[CB - Account].[Account CB GL FERC Account].&amp;[876]"/>
        <member name="[CB - Account].[Account CB GL FERC Account].&amp;[878]"/>
        <member name="[CB - Account].[Account CB GL FERC Account].&amp;[879]"/>
        <member name="[CB - Account].[Account CB GL FERC Account].&amp;[880]"/>
        <member name="[CB - Account].[Account CB GL FERC Account].&amp;[881]"/>
        <member name="[CB - Account].[Account CB GL FERC Account].&amp;[885]"/>
        <member name="[CB - Account].[Account CB GL FERC Account].&amp;[887]"/>
        <member name="[CB - Account].[Account CB GL FERC Account].&amp;[889]"/>
        <member name="[CB - Account].[Account CB GL FERC Account].&amp;[890]"/>
        <member name="[CB - Account].[Account CB GL FERC Account].&amp;[891]"/>
        <member name="[CB - Account].[Account CB GL FERC Account].&amp;[892]"/>
        <member name="[CB - Account].[Account CB GL FERC Account].&amp;[893]"/>
        <member name="[CB - Account].[Account CB GL FERC Account].&amp;[894]"/>
        <member name="[CB - Account].[Account CB GL FERC Account].&amp;[901]"/>
        <member name="[CB - Account].[Account CB GL FERC Account].&amp;[902]"/>
        <member name="[CB - Account].[Account CB GL FERC Account].&amp;[903]"/>
        <member name="[CB - Account].[Account CB GL FERC Account].&amp;[904]"/>
        <member name="[CB - Account].[Account CB GL FERC Account].&amp;[905]"/>
        <member name="[CB - Account].[Account CB GL FERC Account].&amp;[906]"/>
        <member name="[CB - Account].[Account CB GL FERC Account].&amp;[907]"/>
        <member name="[CB - Account].[Account CB GL FERC Account].&amp;[908]"/>
        <member name="[CB - Account].[Account CB GL FERC Account].&amp;[909]"/>
        <member name="[CB - Account].[Account CB GL FERC Account].&amp;[910]"/>
        <member name="[CB - Account].[Account CB GL FERC Account].&amp;[911]"/>
        <member name="[CB - Account].[Account CB GL FERC Account].&amp;[912]"/>
        <member name="[CB - Account].[Account CB GL FERC Account].&amp;[913]"/>
        <member name="[CB - Account].[Account CB GL FERC Account].&amp;[916]"/>
        <member name="[CB - Account].[Account CB GL FERC Account].&amp;[920]"/>
        <member name="[CB - Account].[Account CB GL FERC Account].&amp;[921]"/>
        <member name="[CB - Account].[Account CB GL FERC Account].&amp;[922]"/>
        <member name="[CB - Account].[Account CB GL FERC Account].&amp;[923]"/>
        <member name="[CB - Account].[Account CB GL FERC Account].&amp;[924]"/>
        <member name="[CB - Account].[Account CB GL FERC Account].&amp;[925]"/>
        <member name=""/>
        <member name="[CB - Account].[Account CB GL FERC Account].&amp;[927]"/>
        <member name="[CB - Account].[Account CB GL FERC Account].&amp;[928]"/>
        <member name="[CB - Account].[Account CB GL FERC Account].&amp;[929]"/>
        <member name="[CB - Account].[Account CB GL FERC Account].&amp;[931]"/>
        <member name="[CB - Account].[Account CB GL FERC Account].&amp;[935]"/>
        <member name="[CB - Account].[Account CB GL FERC Account].&amp;[NR1]"/>
        <member name="[CB - Account].[Account CB GL FERC Account].&amp;[NR2]"/>
        <member name="[CB - Account].[Account CB GL FERC Account].&amp;[NR3]"/>
        <member name="[CB - Account].[Account CB GL FERC Account].&amp;[101.0]"/>
        <member name="[CB - Account].[Account CB GL FERC Account].&amp;[101.1]"/>
        <member name="[CB - Account].[Account CB GL FERC Account].&amp;[101.2]"/>
        <member name="[CB - Account].[Account CB GL FERC Account].&amp;[101.3]"/>
        <member name="[CB - Account].[Account CB GL FERC Account].&amp;[101.4]"/>
        <member name="[CB - Account].[Account CB GL FERC Account].&amp;[101.5]"/>
        <member name="[CB - Account].[Account CB GL FERC Account].&amp;[101.6]"/>
        <member name="[CB - Account].[Account CB GL FERC Account].&amp;[101.7]"/>
        <member name="[CB - Account].[Account CB GL FERC Account].&amp;[101.9]"/>
        <member name="[CB - Account].[Account CB GL FERC Account].&amp;[108.1]"/>
        <member name="[CB - Account].[Account CB GL FERC Account].&amp;[108.6]"/>
        <member name="[CB - Account].[Account CB GL FERC Account].&amp;[117.1]"/>
        <member name="[CB - Account].[Account CB GL FERC Account].&amp;[117.2]"/>
        <member name="[CB - Account].[Account CB GL FERC Account].&amp;[120.1]"/>
        <member name="[CB - Account].[Account CB GL FERC Account].&amp;[120.2]"/>
        <member name="[CB - Account].[Account CB GL FERC Account].&amp;[120.3]"/>
        <member name="[CB - Account].[Account CB GL FERC Account].&amp;[120.4]"/>
        <member name="[CB - Account].[Account CB GL FERC Account].&amp;[120.5]"/>
        <member name="[CB - Account].[Account CB GL FERC Account].&amp;[121.3]"/>
        <member name="[CB - Account].[Account CB GL FERC Account].&amp;[121.5]"/>
        <member name="[CB - Account].[Account CB GL FERC Account].&amp;[121.7]"/>
        <member name="[CB - Account].[Account CB GL FERC Account].&amp;[121.8]"/>
        <member name="[CB - Account].[Account CB GL FERC Account].&amp;[121.9]"/>
        <member name="[CB - Account].[Account CB GL FERC Account].&amp;[122.1]"/>
        <member name="[CB - Account].[Account CB GL FERC Account].&amp;[122.3]"/>
        <member name="[CB - Account].[Account CB GL FERC Account].&amp;[123.1]"/>
        <member name="[CB - Account].[Account CB GL FERC Account].&amp;[124.1]"/>
        <member name="[CB - Account].[Account CB GL FERC Account].&amp;[124.4]"/>
        <member name="[CB - Account].[Account CB GL FERC Account].&amp;[144.1]"/>
        <member name="[CB - Account].[Account CB GL FERC Account].&amp;[144.3]"/>
        <member name="[CB - Account].[Account CB GL FERC Account].&amp;[144.4]"/>
        <member name="[CB - Account].[Account CB GL FERC Account].&amp;[158.1]"/>
        <member name="[CB - Account].[Account CB GL FERC Account].&amp;[164.1]"/>
        <member name="[CB - Account].[Account CB GL FERC Account].&amp;[164.2]"/>
        <member name="[CB - Account].[Account CB GL FERC Account].&amp;[182.1]"/>
        <member name="[CB - Account].[Account CB GL FERC Account].&amp;[182.2]"/>
        <member name="[CB - Account].[Account CB GL FERC Account].&amp;[182.3]"/>
        <member name=""/>
        <member name="[CB - Account].[Account CB GL FERC Account].&amp;[186.2]"/>
        <member name="[CB - Account].[Account CB GL FERC Account].&amp;[186.3]"/>
        <member name="[CB - Account].[Account CB GL FERC Account].&amp;[186.4]"/>
        <member name="[CB - Account].[Account CB GL FERC Account].&amp;[186.5]"/>
        <member name="[CB - Account].[Account CB GL FERC Account].&amp;[186.6]"/>
        <member name="[CB - Account].[Account CB GL FERC Account].&amp;[186.7]"/>
        <member name="[CB - Account].[Account CB GL FERC Account].&amp;[186.8]"/>
        <member name="[CB - Account].[Account CB GL FERC Account].&amp;[186.9]"/>
        <member name="[CB - Account].[Account CB GL FERC Account].&amp;[215.1]"/>
        <member name="[CB - Account].[Account CB GL FERC Account].&amp;[216.1]"/>
        <member name="[CB - Account].[Account CB GL FERC Account].&amp;[228.1]"/>
        <member name="[CB - Account].[Account CB GL FERC Account].&amp;[228.2]"/>
        <member name="[CB - Account].[Account CB GL FERC Account].&amp;[228.3]"/>
        <member name=""/>
        <member name="[CB - Account].[Account CB GL FERC Account].&amp;[232.1]"/>
        <member name="[CB - Account].[Account CB GL FERC Account].&amp;[232.2]"/>
        <member name="[CB - Account].[Account CB GL FERC Account].&amp;[232.3]"/>
        <member name="[CB - Account].[Account CB GL FERC Account].&amp;[232.4]"/>
        <member name="[CB - Account].[Account CB GL FERC Account].&amp;[232.5]"/>
        <member name="[CB - Account].[Account CB GL FERC Account].&amp;[232.6]"/>
        <member name="[CB - Account].[Account CB GL FERC Account].&amp;[241.3]"/>
        <member name="[CB - Account].[Account CB GL FERC Account].&amp;[242.1]"/>
        <member name="[CB - Account].[Account CB GL FERC Account].&amp;[242.2]"/>
        <member name="[CB - Account].[Account CB GL FERC Account].&amp;[242.4]"/>
        <member name="[CB - Account].[Account CB GL FERC Account].&amp;[242.5]"/>
        <member name="[CB - Account].[Account CB GL FERC Account].&amp;[242.6]"/>
        <member name="[CB - Account].[Account CB GL FERC Account].&amp;[242.7]"/>
        <member name="[CB - Account].[Account CB GL FERC Account].&amp;[253.1]"/>
        <member name="[CB - Account].[Account CB GL FERC Account].&amp;[253.2]"/>
        <member name="[CB - Account].[Account CB GL FERC Account].&amp;[253.3]"/>
        <member name="[CB - Account].[Account CB GL FERC Account].&amp;[253.4]"/>
        <member name="[CB - Account].[Account CB GL FERC Account].&amp;[253.5]"/>
        <member name="[CB - Account].[Account CB GL FERC Account].&amp;[253.6]"/>
        <member name="[CB - Account].[Account CB GL FERC Account].&amp;[253.7]"/>
        <member name="[CB - Account].[Account CB GL FERC Account].&amp;[253.8]"/>
        <member name="[CB - Account].[Account CB GL FERC Account].&amp;[253.9]"/>
        <member name="[CB - Account].[Account CB GL FERC Account].&amp;[403.1]"/>
        <member name="[CB - Account].[Account CB GL FERC Account].&amp;[407.3]"/>
        <member name="[CB - Account].[Account CB GL FERC Account].&amp;[407.4]"/>
        <member name="[CB - Account].[Account CB GL FERC Account].&amp;[408.1]"/>
        <member name="[CB - Account].[Account CB GL FERC Account].&amp;[408.2]"/>
        <member name="[CB - Account].[Account CB GL FERC Account].&amp;[409.1]"/>
        <member name="[CB - Account].[Account CB GL FERC Account].&amp;[409.2]"/>
        <member name="[CB - Account].[Account CB GL FERC Account].&amp;[409.3]"/>
        <member name="[CB - Account].[Account CB GL FERC Account].&amp;[410.1]"/>
        <member name="[CB - Account].[Account CB GL FERC Account].&amp;[410.2]"/>
        <member name="[CB - Account].[Account CB GL FERC Account].&amp;[411.1]"/>
        <member name="[CB - Account].[Account CB GL FERC Account].&amp;[411.2]"/>
        <member name="[CB - Account].[Account CB GL FERC Account].&amp;[411.4]"/>
        <member name="[CB - Account].[Account CB GL FERC Account].&amp;[411.6]"/>
        <member name="[CB - Account].[Account CB GL FERC Account].&amp;[411.7]"/>
        <member name="[CB - Account].[Account CB GL FERC Account].&amp;[411.8]"/>
        <member name="[CB - Account].[Account CB GL FERC Account].&amp;[411.9]"/>
        <member name="[CB - Account].[Account CB GL FERC Account].&amp;[418.1]"/>
        <member name="[CB - Account].[Account CB GL FERC Account].&amp;[419.1]"/>
        <member name="[CB - Account].[Account CB GL FERC Account].&amp;[421.1]"/>
        <member name="[CB - Account].[Account CB GL FERC Account].&amp;[421.2]"/>
        <member name="[CB - Account].[Account CB GL FERC Account].&amp;[428.1]"/>
        <member name="[CB - Account].[Account CB GL FERC Account].&amp;[449.1]"/>
        <member name="[CB - Account].[Account CB GL FERC Account].&amp;[456.1]"/>
        <member name="[CB - Account].[Account CB GL FERC Account].&amp;[457.1]"/>
        <member name="[CB - Account].[Account CB GL FERC Account].&amp;[457.2]"/>
        <member name="[CB - Account].[Account CB GL FERC Account].&amp;[489.1]"/>
        <member name="[CB - Account].[Account CB GL FERC Account].&amp;[489.2]"/>
        <member name="[CB - Account].[Account CB GL FERC Account].&amp;[489.3]"/>
        <member name="[CB - Account].[Account CB GL FERC Account].&amp;[489.4]"/>
        <member name="[CB - Account].[Account CB GL FERC Account].&amp;[548.1]"/>
        <member name="[CB - Account].[Account CB GL FERC Account].&amp;[553.1]"/>
        <member name="[CB - Account].[Account CB GL FERC Account].&amp;[555.1]"/>
        <member name="[CB - Account].[Account CB GL FERC Account].&amp;[561.6]"/>
        <member name="[CB - Account].[Account CB GL FERC Account].&amp;[561.7]"/>
        <member name="[CB - Account].[Account CB GL FERC Account].&amp;[562.1]"/>
        <member name="[CB - Account].[Account CB GL FERC Account].&amp;[569.1]"/>
        <member name="[CB - Account].[Account CB GL FERC Account].&amp;[569.2]"/>
        <member name="[CB - Account].[Account CB GL FERC Account].&amp;[569.3]"/>
        <member name="[CB - Account].[Account CB GL FERC Account].&amp;[570.1]"/>
        <member name="[CB - Account].[Account CB GL FERC Account].&amp;[584.1]"/>
        <member name="[CB - Account].[Account CB GL FERC Account].&amp;[592.2]"/>
        <member name="[CB - Account].[Account CB GL FERC Account].&amp;[800.1]"/>
        <member name="[CB - Account].[Account CB GL FERC Account].&amp;[804.1]"/>
        <member name="[CB - Account].[Account CB GL FERC Account].&amp;[805.1]"/>
        <member name="[CB - Account].[Account CB GL FERC Account].&amp;[808.1]"/>
        <member name="[CB - Account].[Account CB GL FERC Account].&amp;[808.2]"/>
        <member name="[CB - Account].[Account CB GL FERC Account].&amp;[809.1]"/>
        <member name="[CB - Account].[Account CB GL FERC Account].&amp;[809.2]"/>
        <member name="[CB - Account].[Account CB GL FERC Account].&amp;[842.2]"/>
        <member name="[CB - Account].[Account CB GL FERC Account].&amp;[843.2]"/>
        <member name="[CB - Account].[Account CB GL FERC Account].&amp;[843.3]"/>
        <member name="[CB - Account].[Account CB GL FERC Account].&amp;[843.4]"/>
        <member name="[CB - Account].[Account CB GL FERC Account].&amp;[843.5]"/>
        <member name="[CB - Account].[Account CB GL FERC Account].&amp;[843.6]"/>
        <member name="[CB - Account].[Account CB GL FERC Account].&amp;[843.7]"/>
        <member name="[CB - Account].[Account CB GL FERC Account].&amp;[843.8]"/>
        <member name="[CB - Account].[Account CB GL FERC Account].&amp;[843.9]"/>
        <member name="[CB - Account].[Account CB GL FERC Account].&amp;[844.1]"/>
        <member name="[CB - Account].[Account CB GL FERC Account].&amp;[844.2]"/>
        <member name="[CB - Account].[Account CB GL FERC Account].&amp;[844.4]"/>
        <member name="[CB - Account].[Account CB GL FERC Account].&amp;[844.6]"/>
        <member name="[CB - Account].[Account CB GL FERC Account].&amp;[844.7]"/>
        <member name="[CB - Account].[Account CB GL FERC Account].&amp;[845.2]"/>
        <member name="[CB - Account].[Account CB GL FERC Account].&amp;[846.2]"/>
        <member name="[CB - Account].[Account CB GL FERC Account].&amp;[847.1]"/>
        <member name="[CB - Account].[Account CB GL FERC Account].&amp;[847.2]"/>
        <member name="[CB - Account].[Account CB GL FERC Account].&amp;[847.3]"/>
        <member name="[CB - Account].[Account CB GL FERC Account].&amp;[847.7]"/>
        <member name="[CB - Account].[Account CB GL FERC Account].&amp;[847.8]"/>
        <member name="[CB - Account].[Account CB GL FERC Account].&amp;[930.1]"/>
        <member name="[CB - Account].[Account CB GL FERC Account].&amp;[930.2]"/>
        <member name="[CB - Account].[Account CB GL FERC Account].&amp;[101.15]"/>
        <member name="[CB - Account].[Account CB GL FERC Account].[All].UNKNOWNMEMBER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6" level="1">
        <member name=""/>
        <member name=""/>
        <member name=""/>
        <member name="[CB - Responsibility Center HIER].[Responsibility Center Level 02 Name].&amp;[GASCO]"/>
        <member name="[CB - Responsibility Center HIER].[Responsibility Center Level 02 Name].&amp;[OTHER]"/>
        <member name=""/>
        <member name=""/>
        <member name=""/>
        <member name=""/>
        <member name="[CB - Responsibility Center HIER].[Responsibility Center Level 02 Name].&amp;[600_DEI]"/>
        <member name="[CB - Responsibility Center HIER].[Responsibility Center Level 02 Name].&amp;[MOVE ME]"/>
        <member name=""/>
        <member name="[CB - Responsibility Center HIER].[Responsibility Center Level 02 Name].&amp;[PE_OTHER]"/>
        <member name=""/>
        <member name=""/>
        <member name="[CB - Responsibility Center HIER].[Responsibility Center Level 02 Name].&amp;[517_DEGS_NARROWS]"/>
        <member name="[CB - Responsibility Center HIER].[Responsibility Center Level 02 Name].&amp;[534_DEGS_TUSCOLA]"/>
        <member name="[CB - Responsibility Center HIER].[Responsibility Center Level 02 Name].[All].UNKNOWNMEMBER"/>
        <member name="[CB - Responsibility Center HIER].[Responsibility Center Level 02 Name].&amp;[531_CSGP_SE_TEXAS]"/>
        <member name="[CB - Responsibility Center HIER].[Responsibility Center Level 02 Name].&amp;[800_PE_SERVICE_CO]"/>
        <member name=""/>
        <member name="[CB - Responsibility Center HIER].[Responsibility Center Level 02 Name].&amp;[513_DEGS_ST_BERNARD]"/>
        <member name="[CB - Responsibility Center HIER].[Responsibility Center Level 02 Name].&amp;[520_DEGS_HOLDING_CO]"/>
        <member name="[CB - Responsibility Center HIER].[Responsibility Center Level 02 Name].&amp;[610_DENA_OPERATIONS]"/>
        <member name=""/>
        <member name="[CB - Responsibility Center HIER].[Responsibility Center Level 02 Name].&amp;[527_DEGS_PHILADELPHI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7"/>
        <mp field="8"/>
        <mp field="9"/>
        <mp field="1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3"/>
  </rowHierarchiesUsage>
  <colHierarchiesUsage count="1">
    <colHierarchyUsage hierarchyUsage="57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B0C754-ED7F-44A3-B87F-7768230C842E}" name="PivotTable7" cacheId="1" applyNumberFormats="0" applyBorderFormats="0" applyFontFormats="0" applyPatternFormats="0" applyAlignmentFormats="0" applyWidthHeightFormats="1" dataCaption="Values" updatedVersion="7" minRefreshableVersion="3" useAutoFormatting="1" subtotalHiddenItems="1" colGrandTotals="0" itemPrintTitles="1" createdVersion="6" indent="0" compact="0" compactData="0" gridDropZones="1" multipleFieldFilters="0" fieldListSortAscending="1">
  <location ref="A22:C31" firstHeaderRow="1" firstDataRow="2" firstDataCol="1" rowPageCount="4" colPageCount="1"/>
  <pivotFields count="15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>
      <items count="1">
        <item s="1" x="0"/>
      </items>
    </pivotField>
    <pivotField axis="axisPage" compact="0" allDrilled="1" outline="0" subtotalTop="0" showAll="0" dataSourceSort="1" defaultAttributeDrillState="1">
      <items count="5">
        <item s="1" x="0"/>
        <item s="1" x="1"/>
        <item x="2"/>
        <item x="3"/>
        <item t="default"/>
      </items>
    </pivotField>
    <pivotField axis="axisCol" compact="0" allDrilled="1" outline="0" subtotalTop="0" showAll="0" dataSourceSort="1" defaultSubtotal="0">
      <items count="2">
        <item s="1" c="1" x="0"/>
        <item s="1" c="1" x="1"/>
      </items>
    </pivotField>
    <pivotField axis="axisCol" compact="0" outline="0" subtotalTop="0" showAll="0" dataSourceSort="1" defaultSubtotal="0"/>
    <pivotField axis="axisCol" compact="0" outline="0" subtotalTop="0" showAll="0" dataSourceSort="1" defaultSubtotal="0"/>
    <pivotField axis="axisCol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 defaultAttributeDrillState="1">
      <items count="1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</items>
    </pivotField>
    <pivotField compact="0" allDrilled="1" outline="0" subtotalTop="0" showAll="0" dataSourceSort="1" defaultSubtotal="0" defaultAttributeDrillState="1">
      <items count="5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</items>
    </pivotField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2">
    <i>
      <x/>
    </i>
    <i>
      <x v="1"/>
    </i>
  </colItems>
  <pageFields count="4">
    <pageField fld="0" hier="1" name="[Business Rule].[_Rule Year].[All]" cap="All"/>
    <pageField fld="1" hier="48" name="[Business Rule].[ENT Jurisdiction].&amp;[Duke Energy Florida]" cap="Duke Energy Florida"/>
    <pageField fld="11" hier="532" name="[CB - Responsibility Center HIER].[Responsibility Center Level 02 Name].[All]" cap="All"/>
    <pageField fld="2" hier="475" name="[CB - Resource Type].[Resource Type CB - Description].[All]" cap="All"/>
  </pageFields>
  <dataFields count="1">
    <dataField fld="13" baseField="0" baseItem="0" numFmtId="164"/>
  </dataFields>
  <formats count="32">
    <format dxfId="59">
      <pivotArea grandRow="1" outline="0" collapsedLevelsAreSubtotals="1" fieldPosition="0"/>
    </format>
    <format dxfId="58">
      <pivotArea outline="0" fieldPosition="0">
        <references count="1">
          <reference field="2" count="1" selected="0" defaultSubtotal="1">
            <x v="2"/>
          </reference>
        </references>
      </pivotArea>
    </format>
    <format dxfId="57">
      <pivotArea outline="0" fieldPosition="0">
        <references count="1">
          <reference field="2" count="1" selected="0" defaultSubtotal="1">
            <x v="3"/>
          </reference>
        </references>
      </pivotArea>
    </format>
    <format dxfId="56">
      <pivotArea type="all" dataOnly="0" outline="0" fieldPosition="0"/>
    </format>
    <format dxfId="55">
      <pivotArea type="all" dataOnly="0" outline="0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type="origin" dataOnly="0" labelOnly="1" outline="0" fieldPosition="0"/>
    </format>
    <format dxfId="51">
      <pivotArea field="3" type="button" dataOnly="0" labelOnly="1" outline="0" axis="axisCol" fieldPosition="0"/>
    </format>
    <format dxfId="50">
      <pivotArea type="topRight" dataOnly="0" labelOnly="1" outline="0" fieldPosition="0"/>
    </format>
    <format dxfId="49">
      <pivotArea field="2" type="button" dataOnly="0" labelOnly="1" outline="0" axis="axisPage" fieldPosition="3"/>
    </format>
    <format dxfId="48">
      <pivotArea field="11" type="button" dataOnly="0" labelOnly="1" outline="0" axis="axisPage" fieldPosition="2"/>
    </format>
    <format dxfId="47">
      <pivotArea dataOnly="0" labelOnly="1" outline="0" fieldPosition="0">
        <references count="1">
          <reference field="2" count="0"/>
        </references>
      </pivotArea>
    </format>
    <format dxfId="46">
      <pivotArea dataOnly="0" labelOnly="1" outline="0" fieldPosition="0">
        <references count="1">
          <reference field="2" count="0" defaultSubtotal="1"/>
        </references>
      </pivotArea>
    </format>
    <format dxfId="45">
      <pivotArea dataOnly="0" labelOnly="1" grandRow="1" outline="0" fieldPosition="0"/>
    </format>
    <format dxfId="44">
      <pivotArea dataOnly="0" labelOnly="1" outline="0" fieldPosition="0">
        <references count="1">
          <reference field="3" count="0"/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3" type="button" dataOnly="0" labelOnly="1" outline="0" axis="axisCol" fieldPosition="0"/>
    </format>
    <format dxfId="39">
      <pivotArea type="topRight" dataOnly="0" labelOnly="1" outline="0" fieldPosition="0"/>
    </format>
    <format dxfId="38">
      <pivotArea field="2" type="button" dataOnly="0" labelOnly="1" outline="0" axis="axisPage" fieldPosition="3"/>
    </format>
    <format dxfId="37">
      <pivotArea field="11" type="button" dataOnly="0" labelOnly="1" outline="0" axis="axisPage" fieldPosition="2"/>
    </format>
    <format dxfId="36">
      <pivotArea dataOnly="0" labelOnly="1" outline="0" fieldPosition="0">
        <references count="1">
          <reference field="2" count="0"/>
        </references>
      </pivotArea>
    </format>
    <format dxfId="35">
      <pivotArea dataOnly="0" labelOnly="1" outline="0" fieldPosition="0">
        <references count="1">
          <reference field="2" count="0" defaultSubtotal="1"/>
        </references>
      </pivotArea>
    </format>
    <format dxfId="34">
      <pivotArea dataOnly="0" labelOnly="1" grandRow="1" outline="0" fieldPosition="0"/>
    </format>
    <format dxfId="33">
      <pivotArea dataOnly="0" labelOnly="1" outline="0" fieldPosition="0">
        <references count="1">
          <reference field="3" count="0"/>
        </references>
      </pivotArea>
    </format>
    <format dxfId="32">
      <pivotArea type="origin" dataOnly="0" labelOnly="1" outline="0" offset="A1" fieldPosition="0"/>
    </format>
    <format dxfId="31">
      <pivotArea outline="0" collapsedLevelsAreSubtotals="1" fieldPosition="0"/>
    </format>
    <format dxfId="30">
      <pivotArea field="3" type="button" dataOnly="0" labelOnly="1" outline="0" axis="axisCol" fieldPosition="0"/>
    </format>
    <format dxfId="29">
      <pivotArea type="topRight" dataOnly="0" labelOnly="1" outline="0" fieldPosition="0"/>
    </format>
    <format dxfId="28">
      <pivotArea dataOnly="0" labelOnly="1" outline="0" fieldPosition="0">
        <references count="1">
          <reference field="3" count="0"/>
        </references>
      </pivotArea>
    </format>
  </formats>
  <pivotHierarchies count="643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514" level="1">
        <member name="[CB - Account].[Account CB GL FERC Account].&amp;[]"/>
        <member name="[CB - Account].[Account CB GL FERC Account].&amp;[100]"/>
        <member name="[CB - Account].[Account CB GL FERC Account].&amp;[101]"/>
        <member name="[CB - Account].[Account CB GL FERC Account].&amp;[102]"/>
        <member name=""/>
        <member name="[CB - Account].[Account CB GL FERC Account].&amp;[106]"/>
        <member name=""/>
        <member name=""/>
        <member name="[CB - Account].[Account CB GL FERC Account].&amp;[111]"/>
        <member name="[CB - Account].[Account CB GL FERC Account].&amp;[114]"/>
        <member name="[CB - Account].[Account CB GL FERC Account].&amp;[115]"/>
        <member name="[CB - Account].[Account CB GL FERC Account].&amp;[116]"/>
        <member name="[CB - Account].[Account CB GL FERC Account].&amp;[118]"/>
        <member name="[CB - Account].[Account CB GL FERC Account].&amp;[119]"/>
        <member name="[CB - Account].[Account CB GL FERC Account].&amp;[120]"/>
        <member name="[CB - Account].[Account CB GL FERC Account].&amp;[122]"/>
        <member name="[CB - Account].[Account CB GL FERC Account].&amp;[123]"/>
        <member name="[CB - Account].[Account CB GL FERC Account].&amp;[124]"/>
        <member name="[CB - Account].[Account CB GL FERC Account].&amp;[128]"/>
        <member name="[CB - Account].[Account CB GL FERC Account].&amp;[129]"/>
        <member name="[CB - Account].[Account CB GL FERC Account].&amp;[131]"/>
        <member name="[CB - Account].[Account CB GL FERC Account].&amp;[134]"/>
        <member name="[CB - Account].[Account CB GL FERC Account].&amp;[135]"/>
        <member name="[CB - Account].[Account CB GL FERC Account].&amp;[136]"/>
        <member name="[CB - Account].[Account CB GL FERC Account].&amp;[141]"/>
        <member name=""/>
        <member name=""/>
        <member name="[CB - Account].[Account CB GL FERC Account].&amp;[144]"/>
        <member name="[CB - Account].[Account CB GL FERC Account].&amp;[145]"/>
        <member name="[CB - Account].[Account CB GL FERC Account].&amp;[146]"/>
        <member name="[CB - Account].[Account CB GL FERC Account].&amp;[149]"/>
        <member name="[CB - Account].[Account CB GL FERC Account].&amp;[151]"/>
        <member name="[CB - Account].[Account CB GL FERC Account].&amp;[153]"/>
        <member name="[CB - Account].[Account CB GL FERC Account].&amp;[154]"/>
        <member name="[CB - Account].[Account CB GL FERC Account].&amp;[155]"/>
        <member name="[CB - Account].[Account CB GL FERC Account].&amp;[156]"/>
        <member name="[CB - Account].[Account CB GL FERC Account].&amp;[158]"/>
        <member name=""/>
        <member name="[CB - Account].[Account CB GL FERC Account].&amp;[164]"/>
        <member name="[CB - Account].[Account CB GL FERC Account].&amp;[165]"/>
        <member name="[CB - Account].[Account CB GL FERC Account].&amp;[171]"/>
        <member name="[CB - Account].[Account CB GL FERC Account].&amp;[172]"/>
        <member name="[CB - Account].[Account CB GL FERC Account].&amp;[173]"/>
        <member name="[CB - Account].[Account CB GL FERC Account].&amp;[174]"/>
        <member name="[CB - Account].[Account CB GL FERC Account].&amp;[175]"/>
        <member name="[CB - Account].[Account CB GL FERC Account].&amp;[176]"/>
        <member name="[CB - Account].[Account CB GL FERC Account].&amp;[181]"/>
        <member name=""/>
        <member name=""/>
        <member name=""/>
        <member name=""/>
        <member name="[CB - Account].[Account CB GL FERC Account].&amp;[188]"/>
        <member name="[CB - Account].[Account CB GL FERC Account].&amp;[189]"/>
        <member name="[CB - Account].[Account CB GL FERC Account].&amp;[190]"/>
        <member name="[CB - Account].[Account CB GL FERC Account].&amp;[195]"/>
        <member name="[CB - Account].[Account CB GL FERC Account].&amp;[196]"/>
        <member name="[CB - Account].[Account CB GL FERC Account].&amp;[200]"/>
        <member name="[CB - Account].[Account CB GL FERC Account].&amp;[201]"/>
        <member name="[CB - Account].[Account CB GL FERC Account].&amp;[204]"/>
        <member name="[CB - Account].[Account CB GL FERC Account].&amp;[207]"/>
        <member name="[CB - Account].[Account CB GL FERC Account].&amp;[208]"/>
        <member name="[CB - Account].[Account CB GL FERC Account].&amp;[210]"/>
        <member name="[CB - Account].[Account CB GL FERC Account].&amp;[211]"/>
        <member name="[CB - Account].[Account CB GL FERC Account].&amp;[212]"/>
        <member name="[CB - Account].[Account CB GL FERC Account].&amp;[214]"/>
        <member name="[CB - Account].[Account CB GL FERC Account].&amp;[216]"/>
        <member name="[CB - Account].[Account CB GL FERC Account].&amp;[217]"/>
        <member name="[CB - Account].[Account CB GL FERC Account].&amp;[218]"/>
        <member name="[CB - Account].[Account CB GL FERC Account].&amp;[219]"/>
        <member name="[CB - Account].[Account CB GL FERC Account].&amp;[221]"/>
        <member name="[CB - Account].[Account CB GL FERC Account].&amp;[222]"/>
        <member name="[CB - Account].[Account CB GL FERC Account].&amp;[223]"/>
        <member name="[CB - Account].[Account CB GL FERC Account].&amp;[224]"/>
        <member name="[CB - Account].[Account CB GL FERC Account].&amp;[225]"/>
        <member name="[CB - Account].[Account CB GL FERC Account].&amp;[226]"/>
        <member name="[CB - Account].[Account CB GL FERC Account].&amp;[227]"/>
        <member name="[CB - Account].[Account CB GL FERC Account].&amp;[228]"/>
        <member name="[CB - Account].[Account CB GL FERC Account].&amp;[229]"/>
        <member name="[CB - Account].[Account CB GL FERC Account].&amp;[230]"/>
        <member name="[CB - Account].[Account CB GL FERC Account].&amp;[231]"/>
        <member name=""/>
        <member name="[CB - Account].[Account CB GL FERC Account].&amp;[233]"/>
        <member name="[CB - Account].[Account CB GL FERC Account].&amp;[234]"/>
        <member name="[CB - Account].[Account CB GL FERC Account].&amp;[235]"/>
        <member name="[CB - Account].[Account CB GL FERC Account].&amp;[236]"/>
        <member name="[CB - Account].[Account CB GL FERC Account].&amp;[237]"/>
        <member name="[CB - Account].[Account CB GL FERC Account].&amp;[238]"/>
        <member name="[CB - Account].[Account CB GL FERC Account].&amp;[241]"/>
        <member name=""/>
        <member name="[CB - Account].[Account CB GL FERC Account].&amp;[243]"/>
        <member name="[CB - Account].[Account CB GL FERC Account].&amp;[244]"/>
        <member name="[CB - Account].[Account CB GL FERC Account].&amp;[245]"/>
        <member name="[CB - Account].[Account CB GL FERC Account].&amp;[252]"/>
        <member name=""/>
        <member name="[CB - Account].[Account CB GL FERC Account].&amp;[254]"/>
        <member name="[CB - Account].[Account CB GL FERC Account].&amp;[255]"/>
        <member name="[CB - Account].[Account CB GL FERC Account].&amp;[256]"/>
        <member name="[CB - Account].[Account CB GL FERC Account].&amp;[257]"/>
        <member name="[CB - Account].[Account CB GL FERC Account].&amp;[266]"/>
        <member name="[CB - Account].[Account CB GL FERC Account].&amp;[281]"/>
        <member name="[CB - Account].[Account CB GL FERC Account].&amp;[282]"/>
        <member name="[CB - Account].[Account CB GL FERC Account].&amp;[283]"/>
        <member name="[CB - Account].[Account CB GL FERC Account].&amp;[301]"/>
        <member name="[CB - Account].[Account CB GL FERC Account].&amp;[302]"/>
        <member name="[CB - Account].[Account CB GL FERC Account].&amp;[330]"/>
        <member name="[CB - Account].[Account CB GL FERC Account].&amp;[341]"/>
        <member name="[CB - Account].[Account CB GL FERC Account].&amp;[400]"/>
        <member name="[CB - Account].[Account CB GL FERC Account].&amp;[401]"/>
        <member name=""/>
        <member name="[CB - Account].[Account CB GL FERC Account].&amp;[403]"/>
        <member name="[CB - Account].[Account CB GL FERC Account].&amp;[404]"/>
        <member name="[CB - Account].[Account CB GL FERC Account].&amp;[405]"/>
        <member name="[CB - Account].[Account CB GL FERC Account].&amp;[406]"/>
        <member name="[CB - Account].[Account CB GL FERC Account].&amp;[407]"/>
        <member name="[CB - Account].[Account CB GL FERC Account].&amp;[410]"/>
        <member name="[CB - Account].[Account CB GL FERC Account].&amp;[411]"/>
        <member name="[CB - Account].[Account CB GL FERC Account].&amp;[412]"/>
        <member name="[CB - Account].[Account CB GL FERC Account].&amp;[414]"/>
        <member name="[CB - Account].[Account CB GL FERC Account].&amp;[415]"/>
        <member name="[CB - Account].[Account CB GL FERC Account].&amp;[418]"/>
        <member name="[CB - Account].[Account CB GL FERC Account].&amp;[419]"/>
        <member name="[CB - Account].[Account CB GL FERC Account].&amp;[420]"/>
        <member name="[CB - Account].[Account CB GL FERC Account].&amp;[425]"/>
        <member name="[CB - Account].[Account CB GL FERC Account].&amp;[427]"/>
        <member name="[CB - Account].[Account CB GL FERC Account].&amp;[428]"/>
        <member name="[CB - Account].[Account CB GL FERC Account].&amp;[429]"/>
        <member name="[CB - Account].[Account CB GL FERC Account].&amp;[430]"/>
        <member name="[CB - Account].[Account CB GL FERC Account].&amp;[431]"/>
        <member name="[CB - Account].[Account CB GL FERC Account].&amp;[432]"/>
        <member name="[CB - Account].[Account CB GL FERC Account].&amp;[433]"/>
        <member name="[CB - Account].[Account CB GL FERC Account].&amp;[434]"/>
        <member name="[CB - Account].[Account CB GL FERC Account].&amp;[435]"/>
        <member name="[CB - Account].[Account CB GL FERC Account].&amp;[436]"/>
        <member name="[CB - Account].[Account CB GL FERC Account].&amp;[437]"/>
        <member name="[CB - Account].[Account CB GL FERC Account].&amp;[438]"/>
        <member name="[CB - Account].[Account CB GL FERC Account].&amp;[439]"/>
        <member name="[CB - Account].[Account CB GL FERC Account].&amp;[440]"/>
        <member name="[CB - Account].[Account CB GL FERC Account].&amp;[442]"/>
        <member name="[CB - Account].[Account CB GL FERC Account].&amp;[444]"/>
        <member name="[CB - Account].[Account CB GL FERC Account].&amp;[445]"/>
        <member name="[CB - Account].[Account CB GL FERC Account].&amp;[447]"/>
        <member name="[CB - Account].[Account CB GL FERC Account].&amp;[448]"/>
        <member name="[CB - Account].[Account CB GL FERC Account].&amp;[449]"/>
        <member name="[CB - Account].[Account CB GL FERC Account].&amp;[450]"/>
        <member name="[CB - Account].[Account CB GL FERC Account].&amp;[451]"/>
        <member name="[CB - Account].[Account CB GL FERC Account].&amp;[453]"/>
        <member name="[CB - Account].[Account CB GL FERC Account].&amp;[454]"/>
        <member name="[CB - Account].[Account CB GL FERC Account].&amp;[455]"/>
        <member name="[CB - Account].[Account CB GL FERC Account].&amp;[456]"/>
        <member name="[CB - Account].[Account CB GL FERC Account].&amp;[470]"/>
        <member name="[CB - Account].[Account CB GL FERC Account].&amp;[471]"/>
        <member name="[CB - Account].[Account CB GL FERC Account].&amp;[480]"/>
        <member name="[CB - Account].[Account CB GL FERC Account].&amp;[481]"/>
        <member name="[CB - Account].[Account CB GL FERC Account].&amp;[482]"/>
        <member name="[CB - Account].[Account CB GL FERC Account].&amp;[483]"/>
        <member name="[CB - Account].[Account CB GL FERC Account].&amp;[484]"/>
        <member name="[CB - Account].[Account CB GL FERC Account].&amp;[485]"/>
        <member name="[CB - Account].[Account CB GL FERC Account].&amp;[487]"/>
        <member name="[CB - Account].[Account CB GL FERC Account].&amp;[488]"/>
        <member name="[CB - Account].[Account CB GL FERC Account].&amp;[489]"/>
        <member name="[CB - Account].[Account CB GL FERC Account].&amp;[490]"/>
        <member name="[CB - Account].[Account CB GL FERC Account].&amp;[491]"/>
        <member name="[CB - Account].[Account CB GL FERC Account].&amp;[492]"/>
        <member name="[CB - Account].[Account CB GL FERC Account].&amp;[493]"/>
        <member name="[CB - Account].[Account CB GL FERC Account].&amp;[494]"/>
        <member name="[CB - Account].[Account CB GL FERC Account].&amp;[495]"/>
        <member name="[CB - Account].[Account CB GL FERC Account].&amp;[496]"/>
        <member name=""/>
        <member name="[CB - Account].[Account CB GL FERC Account].&amp;[501]"/>
        <member name="[CB - Account].[Account CB GL FERC Account].&amp;[502]"/>
        <member name="[CB - Account].[Account CB GL FERC Account].&amp;[504]"/>
        <member name="[CB - Account].[Account CB GL FERC Account].&amp;[505]"/>
        <member name="[CB - Account].[Account CB GL FERC Account].&amp;[506]"/>
        <member name="[CB - Account].[Account CB GL FERC Account].&amp;[507]"/>
        <member name="[CB - Account].[Account CB GL FERC Account].&amp;[509]"/>
        <member name=""/>
        <member name=""/>
        <member name=""/>
        <member name=""/>
        <member name="[CB - Account].[Account CB GL FERC Account].&amp;[514]"/>
        <member name="[CB - Account].[Account CB GL FERC Account].&amp;[515]"/>
        <member name="[CB - Account].[Account CB GL FERC Account].&amp;[517]"/>
        <member name="[CB - Account].[Account CB GL FERC Account].&amp;[518]"/>
        <member name="[CB - Account].[Account CB GL FERC Account].&amp;[519]"/>
        <member name="[CB - Account].[Account CB GL FERC Account].&amp;[520]"/>
        <member name="[CB - Account].[Account CB GL FERC Account].&amp;[523]"/>
        <member name="[CB - Account].[Account CB GL FERC Account].&amp;[524]"/>
        <member name="[CB - Account].[Account CB GL FERC Account].&amp;[525]"/>
        <member name="[CB - Account].[Account CB GL FERC Account].&amp;[528]"/>
        <member name="[CB - Account].[Account CB GL FERC Account].&amp;[529]"/>
        <member name="[CB - Account].[Account CB GL FERC Account].&amp;[530]"/>
        <member name="[CB - Account].[Account CB GL FERC Account].&amp;[531]"/>
        <member name="[CB - Account].[Account CB GL FERC Account].&amp;[532]"/>
        <member name="[CB - Account].[Account CB GL FERC Account].&amp;[535]"/>
        <member name="[CB - Account].[Account CB GL FERC Account].&amp;[536]"/>
        <member name="[CB - Account].[Account CB GL FERC Account].&amp;[537]"/>
        <member name="[CB - Account].[Account CB GL FERC Account].&amp;[538]"/>
        <member name="[CB - Account].[Account CB GL FERC Account].&amp;[539]"/>
        <member name="[CB - Account].[Account CB GL FERC Account].&amp;[540]"/>
        <member name="[CB - Account].[Account CB GL FERC Account].&amp;[541]"/>
        <member name="[CB - Account].[Account CB GL FERC Account].&amp;[542]"/>
        <member name="[CB - Account].[Account CB GL FERC Account].&amp;[543]"/>
        <member name="[CB - Account].[Account CB GL FERC Account].&amp;[544]"/>
        <member name="[CB - Account].[Account CB GL FERC Account].&amp;[545]"/>
        <member name="[CB - Account].[Account CB GL FERC Account].&amp;[546]"/>
        <member name="[CB - Account].[Account CB GL FERC Account].&amp;[547]"/>
        <member name="[CB - Account].[Account CB GL FERC Account].&amp;[548]"/>
        <member name=""/>
        <member name="[CB - Account].[Account CB GL FERC Account].&amp;[550]"/>
        <member name=""/>
        <member name="[CB - Account].[Account CB GL FERC Account].&amp;[552]"/>
        <member name="[CB - Account].[Account CB GL FERC Account].&amp;[553]"/>
        <member name=""/>
        <member name="[CB - Account].[Account CB GL FERC Account].&amp;[555]"/>
        <member name="[CB - Account].[Account CB GL FERC Account].&amp;[556]"/>
        <member name=""/>
        <member name="[CB - Account].[Account CB GL FERC Account].&amp;[560]"/>
        <member name=""/>
        <member name=""/>
        <member name=""/>
        <member name="[CB - Account].[Account CB GL FERC Account].&amp;[564]"/>
        <member name="[CB - Account].[Account CB GL FERC Account].&amp;[565]"/>
        <member name=""/>
        <member name="[CB - Account].[Account CB GL FERC Account].&amp;[567]"/>
        <member name="[CB - Account].[Account CB GL FERC Account].&amp;[568]"/>
        <member name=""/>
        <member name=""/>
        <member name=""/>
        <member name="[CB - Account].[Account CB GL FERC Account].&amp;[572]"/>
        <member name="[CB - Account].[Account CB GL FERC Account].&amp;[573]"/>
        <member name=""/>
        <member name="[CB - Account].[Account CB GL FERC Account].&amp;[581]"/>
        <member name=""/>
        <member name="[CB - Account].[Account CB GL FERC Account].&amp;[583]"/>
        <member name="[CB - Account].[Account CB GL FERC Account].&amp;[584]"/>
        <member name="[CB - Account].[Account CB GL FERC Account].&amp;[585]"/>
        <member name="[CB - Account].[Account CB GL FERC Account].&amp;[586]"/>
        <member name="[CB - Account].[Account CB GL FERC Account].&amp;[587]"/>
        <member name=""/>
        <member name="[CB - Account].[Account CB GL FERC Account].&amp;[589]"/>
        <member name="[CB - Account].[Account CB GL FERC Account].&amp;[590]"/>
        <member name="[CB - Account].[Account CB GL FERC Account].&amp;[591]"/>
        <member name=""/>
        <member name=""/>
        <member name=""/>
        <member name="[CB - Account].[Account CB GL FERC Account].&amp;[595]"/>
        <member name=""/>
        <member name="[CB - Account].[Account CB GL FERC Account].&amp;[597]"/>
        <member name=""/>
        <member name="[CB - Account].[Account CB GL FERC Account].&amp;[599]"/>
        <member name="[CB - Account].[Account CB GL FERC Account].&amp;[600]"/>
        <member name="[CB - Account].[Account CB GL FERC Account].&amp;[710]"/>
        <member name="[CB - Account].[Account CB GL FERC Account].&amp;[711]"/>
        <member name="[CB - Account].[Account CB GL FERC Account].&amp;[712]"/>
        <member name="[CB - Account].[Account CB GL FERC Account].&amp;[717]"/>
        <member name="[CB - Account].[Account CB GL FERC Account].&amp;[728]"/>
        <member name="[CB - Account].[Account CB GL FERC Account].&amp;[735]"/>
        <member name="[CB - Account].[Account CB GL FERC Account].&amp;[736]"/>
        <member name="[CB - Account].[Account CB GL FERC Account].&amp;[742]"/>
        <member name="[CB - Account].[Account CB GL FERC Account].&amp;[750]"/>
        <member name="[CB - Account].[Account CB GL FERC Account].&amp;[752]"/>
        <member name="[CB - Account].[Account CB GL FERC Account].&amp;[753]"/>
        <member name="[CB - Account].[Account CB GL FERC Account].&amp;[754]"/>
        <member name="[CB - Account].[Account CB GL FERC Account].&amp;[755]"/>
        <member name="[CB - Account].[Account CB GL FERC Account].&amp;[756]"/>
        <member name="[CB - Account].[Account CB GL FERC Account].&amp;[757]"/>
        <member name="[CB - Account].[Account CB GL FERC Account].&amp;[758]"/>
        <member name="[CB - Account].[Account CB GL FERC Account].&amp;[759]"/>
        <member name="[CB - Account].[Account CB GL FERC Account].&amp;[764]"/>
        <member name="[CB - Account].[Account CB GL FERC Account].&amp;[771]"/>
        <member name="[CB - Account].[Account CB GL FERC Account].&amp;[772]"/>
        <member name="[CB - Account].[Account CB GL FERC Account].&amp;[773]"/>
        <member name="[CB - Account].[Account CB GL FERC Account].&amp;[774]"/>
        <member name=""/>
        <member name="[CB - Account].[Account CB GL FERC Account].&amp;[776]"/>
        <member name="[CB - Account].[Account CB GL FERC Account].&amp;[777]"/>
        <member name="[CB - Account].[Account CB GL FERC Account].&amp;[786]"/>
        <member name="[CB - Account].[Account CB GL FERC Account].&amp;[800]"/>
        <member name="[CB - Account].[Account CB GL FERC Account].&amp;[801]"/>
        <member name="[CB - Account].[Account CB GL FERC Account].&amp;[802]"/>
        <member name="[CB - Account].[Account CB GL FERC Account].&amp;[803]"/>
        <member name="[CB - Account].[Account CB GL FERC Account].&amp;[804]"/>
        <member name="[CB - Account].[Account CB GL FERC Account].&amp;[805]"/>
        <member name="[CB - Account].[Account CB GL FERC Account].&amp;[806]"/>
        <member name="[CB - Account].[Account CB GL FERC Account].&amp;[807]"/>
        <member name="[CB - Account].[Account CB GL FERC Account].&amp;[810]"/>
        <member name="[CB - Account].[Account CB GL FERC Account].&amp;[811]"/>
        <member name="[CB - Account].[Account CB GL FERC Account].&amp;[812]"/>
        <member name="[CB - Account].[Account CB GL FERC Account].&amp;[813]"/>
        <member name="[CB - Account].[Account CB GL FERC Account].&amp;[814]"/>
        <member name="[CB - Account].[Account CB GL FERC Account].&amp;[815]"/>
        <member name="[CB - Account].[Account CB GL FERC Account].&amp;[816]"/>
        <member name="[CB - Account].[Account CB GL FERC Account].&amp;[817]"/>
        <member name="[CB - Account].[Account CB GL FERC Account].&amp;[818]"/>
        <member name="[CB - Account].[Account CB GL FERC Account].&amp;[819]"/>
        <member name="[CB - Account].[Account CB GL FERC Account].&amp;[820]"/>
        <member name="[CB - Account].[Account CB GL FERC Account].&amp;[821]"/>
        <member name="[CB - Account].[Account CB GL FERC Account].&amp;[823]"/>
        <member name="[CB - Account].[Account CB GL FERC Account].&amp;[824]"/>
        <member name="[CB - Account].[Account CB GL FERC Account].&amp;[825]"/>
        <member name="[CB - Account].[Account CB GL FERC Account].&amp;[826]"/>
        <member name="[CB - Account].[Account CB GL FERC Account].&amp;[831]"/>
        <member name="[CB - Account].[Account CB GL FERC Account].&amp;[832]"/>
        <member name="[CB - Account].[Account CB GL FERC Account].&amp;[833]"/>
        <member name="[CB - Account].[Account CB GL FERC Account].&amp;[834]"/>
        <member name="[CB - Account].[Account CB GL FERC Account].&amp;[835]"/>
        <member name="[CB - Account].[Account CB GL FERC Account].&amp;[836]"/>
        <member name="[CB - Account].[Account CB GL FERC Account].&amp;[837]"/>
        <member name="[CB - Account].[Account CB GL FERC Account].&amp;[840]"/>
        <member name="[CB - Account].[Account CB GL FERC Account].&amp;[841]"/>
        <member name="[CB - Account].[Account CB GL FERC Account].&amp;[842]"/>
        <member name="[CB - Account].[Account CB GL FERC Account].&amp;[850]"/>
        <member name="[CB - Account].[Account CB GL FERC Account].&amp;[851]"/>
        <member name="[CB - Account].[Account CB GL FERC Account].&amp;[852]"/>
        <member name="[CB - Account].[Account CB GL FERC Account].&amp;[853]"/>
        <member name="[CB - Account].[Account CB GL FERC Account].&amp;[854]"/>
        <member name="[CB - Account].[Account CB GL FERC Account].&amp;[855]"/>
        <member name="[CB - Account].[Account CB GL FERC Account].&amp;[856]"/>
        <member name="[CB - Account].[Account CB GL FERC Account].&amp;[857]"/>
        <member name="[CB - Account].[Account CB GL FERC Account].&amp;[858]"/>
        <member name="[CB - Account].[Account CB GL FERC Account].&amp;[859]"/>
        <member name="[CB - Account].[Account CB GL FERC Account].&amp;[860]"/>
        <member name="[CB - Account].[Account CB GL FERC Account].&amp;[861]"/>
        <member name="[CB - Account].[Account CB GL FERC Account].&amp;[862]"/>
        <member name="[CB - Account].[Account CB GL FERC Account].&amp;[863]"/>
        <member name="[CB - Account].[Account CB GL FERC Account].&amp;[864]"/>
        <member name="[CB - Account].[Account CB GL FERC Account].&amp;[865]"/>
        <member name="[CB - Account].[Account CB GL FERC Account].&amp;[866]"/>
        <member name="[CB - Account].[Account CB GL FERC Account].&amp;[867]"/>
        <member name="[CB - Account].[Account CB GL FERC Account].&amp;[870]"/>
        <member name="[CB - Account].[Account CB GL FERC Account].&amp;[871]"/>
        <member name="[CB - Account].[Account CB GL FERC Account].&amp;[874]"/>
        <member name="[CB - Account].[Account CB GL FERC Account].&amp;[875]"/>
        <member name="[CB - Account].[Account CB GL FERC Account].&amp;[876]"/>
        <member name="[CB - Account].[Account CB GL FERC Account].&amp;[878]"/>
        <member name="[CB - Account].[Account CB GL FERC Account].&amp;[879]"/>
        <member name="[CB - Account].[Account CB GL FERC Account].&amp;[880]"/>
        <member name="[CB - Account].[Account CB GL FERC Account].&amp;[881]"/>
        <member name="[CB - Account].[Account CB GL FERC Account].&amp;[885]"/>
        <member name="[CB - Account].[Account CB GL FERC Account].&amp;[887]"/>
        <member name="[CB - Account].[Account CB GL FERC Account].&amp;[889]"/>
        <member name="[CB - Account].[Account CB GL FERC Account].&amp;[890]"/>
        <member name="[CB - Account].[Account CB GL FERC Account].&amp;[891]"/>
        <member name="[CB - Account].[Account CB GL FERC Account].&amp;[892]"/>
        <member name="[CB - Account].[Account CB GL FERC Account].&amp;[893]"/>
        <member name="[CB - Account].[Account CB GL FERC Account].&amp;[894]"/>
        <member name="[CB - Account].[Account CB GL FERC Account].&amp;[901]"/>
        <member name="[CB - Account].[Account CB GL FERC Account].&amp;[902]"/>
        <member name=""/>
        <member name="[CB - Account].[Account CB GL FERC Account].&amp;[904]"/>
        <member name=""/>
        <member name="[CB - Account].[Account CB GL FERC Account].&amp;[906]"/>
        <member name="[CB - Account].[Account CB GL FERC Account].&amp;[907]"/>
        <member name=""/>
        <member name="[CB - Account].[Account CB GL FERC Account].&amp;[909]"/>
        <member name=""/>
        <member name="[CB - Account].[Account CB GL FERC Account].&amp;[911]"/>
        <member name=""/>
        <member name=""/>
        <member name="[CB - Account].[Account CB GL FERC Account].&amp;[916]"/>
        <member name=""/>
        <member name="[CB - Account].[Account CB GL FERC Account].&amp;[921]"/>
        <member name="[CB - Account].[Account CB GL FERC Account].&amp;[922]"/>
        <member name="[CB - Account].[Account CB GL FERC Account].&amp;[923]"/>
        <member name="[CB - Account].[Account CB GL FERC Account].&amp;[924]"/>
        <member name="[CB - Account].[Account CB GL FERC Account].&amp;[925]"/>
        <member name=""/>
        <member name="[CB - Account].[Account CB GL FERC Account].&amp;[927]"/>
        <member name="[CB - Account].[Account CB GL FERC Account].&amp;[928]"/>
        <member name="[CB - Account].[Account CB GL FERC Account].&amp;[929]"/>
        <member name="[CB - Account].[Account CB GL FERC Account].&amp;[931]"/>
        <member name="[CB - Account].[Account CB GL FERC Account].&amp;[935]"/>
        <member name="[CB - Account].[Account CB GL FERC Account].&amp;[NR1]"/>
        <member name="[CB - Account].[Account CB GL FERC Account].&amp;[NR2]"/>
        <member name="[CB - Account].[Account CB GL FERC Account].&amp;[NR3]"/>
        <member name="[CB - Account].[Account CB GL FERC Account].&amp;[101.0]"/>
        <member name="[CB - Account].[Account CB GL FERC Account].&amp;[101.1]"/>
        <member name="[CB - Account].[Account CB GL FERC Account].&amp;[101.2]"/>
        <member name="[CB - Account].[Account CB GL FERC Account].&amp;[101.3]"/>
        <member name="[CB - Account].[Account CB GL FERC Account].&amp;[101.4]"/>
        <member name="[CB - Account].[Account CB GL FERC Account].&amp;[101.5]"/>
        <member name="[CB - Account].[Account CB GL FERC Account].&amp;[101.6]"/>
        <member name="[CB - Account].[Account CB GL FERC Account].&amp;[101.7]"/>
        <member name="[CB - Account].[Account CB GL FERC Account].&amp;[101.9]"/>
        <member name="[CB - Account].[Account CB GL FERC Account].&amp;[108.1]"/>
        <member name="[CB - Account].[Account CB GL FERC Account].&amp;[108.6]"/>
        <member name="[CB - Account].[Account CB GL FERC Account].&amp;[117.1]"/>
        <member name="[CB - Account].[Account CB GL FERC Account].&amp;[117.2]"/>
        <member name="[CB - Account].[Account CB GL FERC Account].&amp;[120.1]"/>
        <member name="[CB - Account].[Account CB GL FERC Account].&amp;[120.2]"/>
        <member name="[CB - Account].[Account CB GL FERC Account].&amp;[120.3]"/>
        <member name="[CB - Account].[Account CB GL FERC Account].&amp;[120.4]"/>
        <member name="[CB - Account].[Account CB GL FERC Account].&amp;[120.5]"/>
        <member name="[CB - Account].[Account CB GL FERC Account].&amp;[122.1]"/>
        <member name="[CB - Account].[Account CB GL FERC Account].&amp;[122.3]"/>
        <member name="[CB - Account].[Account CB GL FERC Account].&amp;[123.1]"/>
        <member name="[CB - Account].[Account CB GL FERC Account].&amp;[124.1]"/>
        <member name="[CB - Account].[Account CB GL FERC Account].&amp;[124.4]"/>
        <member name="[CB - Account].[Account CB GL FERC Account].&amp;[144.1]"/>
        <member name="[CB - Account].[Account CB GL FERC Account].&amp;[144.3]"/>
        <member name="[CB - Account].[Account CB GL FERC Account].&amp;[144.4]"/>
        <member name="[CB - Account].[Account CB GL FERC Account].&amp;[158.1]"/>
        <member name="[CB - Account].[Account CB GL FERC Account].&amp;[164.1]"/>
        <member name="[CB - Account].[Account CB GL FERC Account].&amp;[164.2]"/>
        <member name="[CB - Account].[Account CB GL FERC Account].&amp;[182.1]"/>
        <member name="[CB - Account].[Account CB GL FERC Account].&amp;[182.2]"/>
        <member name=""/>
        <member name=""/>
        <member name="[CB - Account].[Account CB GL FERC Account].&amp;[186.2]"/>
        <member name="[CB - Account].[Account CB GL FERC Account].&amp;[186.3]"/>
        <member name=""/>
        <member name="[CB - Account].[Account CB GL FERC Account].&amp;[186.5]"/>
        <member name="[CB - Account].[Account CB GL FERC Account].&amp;[186.6]"/>
        <member name="[CB - Account].[Account CB GL FERC Account].&amp;[186.7]"/>
        <member name="[CB - Account].[Account CB GL FERC Account].&amp;[186.8]"/>
        <member name=""/>
        <member name="[CB - Account].[Account CB GL FERC Account].&amp;[215.1]"/>
        <member name="[CB - Account].[Account CB GL FERC Account].&amp;[216.1]"/>
        <member name="[CB - Account].[Account CB GL FERC Account].&amp;[228.1]"/>
        <member name="[CB - Account].[Account CB GL FERC Account].&amp;[228.2]"/>
        <member name="[CB - Account].[Account CB GL FERC Account].&amp;[228.3]"/>
        <member name=""/>
        <member name="[CB - Account].[Account CB GL FERC Account].&amp;[232.1]"/>
        <member name="[CB - Account].[Account CB GL FERC Account].&amp;[232.2]"/>
        <member name="[CB - Account].[Account CB GL FERC Account].&amp;[232.3]"/>
        <member name="[CB - Account].[Account CB GL FERC Account].&amp;[232.4]"/>
        <member name="[CB - Account].[Account CB GL FERC Account].&amp;[232.5]"/>
        <member name="[CB - Account].[Account CB GL FERC Account].&amp;[232.6]"/>
        <member name="[CB - Account].[Account CB GL FERC Account].&amp;[241.3]"/>
        <member name="[CB - Account].[Account CB GL FERC Account].&amp;[242.1]"/>
        <member name="[CB - Account].[Account CB GL FERC Account].&amp;[242.2]"/>
        <member name=""/>
        <member name="[CB - Account].[Account CB GL FERC Account].&amp;[242.5]"/>
        <member name="[CB - Account].[Account CB GL FERC Account].&amp;[242.6]"/>
        <member name="[CB - Account].[Account CB GL FERC Account].&amp;[242.7]"/>
        <member name="[CB - Account].[Account CB GL FERC Account].&amp;[253.1]"/>
        <member name="[CB - Account].[Account CB GL FERC Account].&amp;[253.2]"/>
        <member name="[CB - Account].[Account CB GL FERC Account].&amp;[253.3]"/>
        <member name="[CB - Account].[Account CB GL FERC Account].&amp;[253.4]"/>
        <member name="[CB - Account].[Account CB GL FERC Account].&amp;[253.5]"/>
        <member name="[CB - Account].[Account CB GL FERC Account].&amp;[253.6]"/>
        <member name="[CB - Account].[Account CB GL FERC Account].&amp;[253.7]"/>
        <member name=""/>
        <member name="[CB - Account].[Account CB GL FERC Account].&amp;[253.9]"/>
        <member name="[CB - Account].[Account CB GL FERC Account].&amp;[403.1]"/>
        <member name="[CB - Account].[Account CB GL FERC Account].&amp;[407.3]"/>
        <member name="[CB - Account].[Account CB GL FERC Account].&amp;[407.4]"/>
        <member name=""/>
        <member name="[CB - Account].[Account CB GL FERC Account].&amp;[408.2]"/>
        <member name="[CB - Account].[Account CB GL FERC Account].&amp;[409.1]"/>
        <member name="[CB - Account].[Account CB GL FERC Account].&amp;[409.2]"/>
        <member name="[CB - Account].[Account CB GL FERC Account].&amp;[409.3]"/>
        <member name="[CB - Account].[Account CB GL FERC Account].&amp;[410.1]"/>
        <member name="[CB - Account].[Account CB GL FERC Account].&amp;[410.2]"/>
        <member name="[CB - Account].[Account CB GL FERC Account].&amp;[411.1]"/>
        <member name="[CB - Account].[Account CB GL FERC Account].&amp;[411.2]"/>
        <member name="[CB - Account].[Account CB GL FERC Account].&amp;[411.4]"/>
        <member name="[CB - Account].[Account CB GL FERC Account].&amp;[411.6]"/>
        <member name="[CB - Account].[Account CB GL FERC Account].&amp;[411.7]"/>
        <member name="[CB - Account].[Account CB GL FERC Account].&amp;[411.8]"/>
        <member name="[CB - Account].[Account CB GL FERC Account].&amp;[411.9]"/>
        <member name="[CB - Account].[Account CB GL FERC Account].&amp;[418.1]"/>
        <member name="[CB - Account].[Account CB GL FERC Account].&amp;[419.1]"/>
        <member name="[CB - Account].[Account CB GL FERC Account].&amp;[428.1]"/>
        <member name="[CB - Account].[Account CB GL FERC Account].&amp;[449.1]"/>
        <member name="[CB - Account].[Account CB GL FERC Account].&amp;[456.1]"/>
        <member name="[CB - Account].[Account CB GL FERC Account].&amp;[489.1]"/>
        <member name="[CB - Account].[Account CB GL FERC Account].&amp;[489.2]"/>
        <member name="[CB - Account].[Account CB GL FERC Account].&amp;[489.3]"/>
        <member name="[CB - Account].[Account CB GL FERC Account].&amp;[489.4]"/>
        <member name="[CB - Account].[Account CB GL FERC Account].&amp;[548.1]"/>
        <member name="[CB - Account].[Account CB GL FERC Account].&amp;[553.1]"/>
        <member name="[CB - Account].[Account CB GL FERC Account].&amp;[555.1]"/>
        <member name="[CB - Account].[Account CB GL FERC Account].&amp;[561.6]"/>
        <member name="[CB - Account].[Account CB GL FERC Account].&amp;[561.7]"/>
        <member name="[CB - Account].[Account CB GL FERC Account].&amp;[562.1]"/>
        <member name="[CB - Account].[Account CB GL FERC Account].&amp;[569.1]"/>
        <member name="[CB - Account].[Account CB GL FERC Account].&amp;[569.2]"/>
        <member name="[CB - Account].[Account CB GL FERC Account].&amp;[569.3]"/>
        <member name="[CB - Account].[Account CB GL FERC Account].&amp;[570.1]"/>
        <member name="[CB - Account].[Account CB GL FERC Account].&amp;[584.1]"/>
        <member name="[CB - Account].[Account CB GL FERC Account].&amp;[592.2]"/>
        <member name="[CB - Account].[Account CB GL FERC Account].&amp;[800.1]"/>
        <member name="[CB - Account].[Account CB GL FERC Account].&amp;[804.1]"/>
        <member name="[CB - Account].[Account CB GL FERC Account].&amp;[805.1]"/>
        <member name="[CB - Account].[Account CB GL FERC Account].&amp;[808.1]"/>
        <member name="[CB - Account].[Account CB GL FERC Account].&amp;[808.2]"/>
        <member name="[CB - Account].[Account CB GL FERC Account].&amp;[809.1]"/>
        <member name="[CB - Account].[Account CB GL FERC Account].&amp;[809.2]"/>
        <member name="[CB - Account].[Account CB GL FERC Account].&amp;[842.2]"/>
        <member name="[CB - Account].[Account CB GL FERC Account].&amp;[843.2]"/>
        <member name="[CB - Account].[Account CB GL FERC Account].&amp;[843.3]"/>
        <member name="[CB - Account].[Account CB GL FERC Account].&amp;[843.4]"/>
        <member name="[CB - Account].[Account CB GL FERC Account].&amp;[843.5]"/>
        <member name="[CB - Account].[Account CB GL FERC Account].&amp;[843.6]"/>
        <member name="[CB - Account].[Account CB GL FERC Account].&amp;[843.7]"/>
        <member name="[CB - Account].[Account CB GL FERC Account].&amp;[843.8]"/>
        <member name="[CB - Account].[Account CB GL FERC Account].&amp;[843.9]"/>
        <member name="[CB - Account].[Account CB GL FERC Account].&amp;[844.1]"/>
        <member name="[CB - Account].[Account CB GL FERC Account].&amp;[844.2]"/>
        <member name="[CB - Account].[Account CB GL FERC Account].&amp;[844.4]"/>
        <member name="[CB - Account].[Account CB GL FERC Account].&amp;[844.6]"/>
        <member name="[CB - Account].[Account CB GL FERC Account].&amp;[844.7]"/>
        <member name="[CB - Account].[Account CB GL FERC Account].&amp;[845.2]"/>
        <member name="[CB - Account].[Account CB GL FERC Account].&amp;[846.2]"/>
        <member name="[CB - Account].[Account CB GL FERC Account].&amp;[847.1]"/>
        <member name="[CB - Account].[Account CB GL FERC Account].&amp;[847.2]"/>
        <member name="[CB - Account].[Account CB GL FERC Account].&amp;[847.3]"/>
        <member name="[CB - Account].[Account CB GL FERC Account].&amp;[847.7]"/>
        <member name="[CB - Account].[Account CB GL FERC Account].&amp;[847.8]"/>
        <member name="[CB - Account].[Account CB GL FERC Account].&amp;[930.1]"/>
        <member name=""/>
        <member name="[CB - Account].[Account CB GL FERC Account].&amp;[101.15]"/>
        <member name="[CB - Account].[Account CB GL FERC Account].[All].UNKNOWNMEMBER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26" level="1">
        <member name=""/>
        <member name=""/>
        <member name=""/>
        <member name="[CB - Responsibility Center HIER].[Responsibility Center Level 02 Name].&amp;[GASCO]"/>
        <member name="[CB - Responsibility Center HIER].[Responsibility Center Level 02 Name].&amp;[OTHER]"/>
        <member name=""/>
        <member name=""/>
        <member name=""/>
        <member name=""/>
        <member name="[CB - Responsibility Center HIER].[Responsibility Center Level 02 Name].&amp;[600_DEI]"/>
        <member name="[CB - Responsibility Center HIER].[Responsibility Center Level 02 Name].&amp;[MOVE ME]"/>
        <member name=""/>
        <member name="[CB - Responsibility Center HIER].[Responsibility Center Level 02 Name].&amp;[PE_OTHER]"/>
        <member name=""/>
        <member name=""/>
        <member name="[CB - Responsibility Center HIER].[Responsibility Center Level 02 Name].&amp;[517_DEGS_NARROWS]"/>
        <member name="[CB - Responsibility Center HIER].[Responsibility Center Level 02 Name].&amp;[534_DEGS_TUSCOLA]"/>
        <member name="[CB - Responsibility Center HIER].[Responsibility Center Level 02 Name].[All].UNKNOWNMEMBER"/>
        <member name="[CB - Responsibility Center HIER].[Responsibility Center Level 02 Name].&amp;[531_CSGP_SE_TEXAS]"/>
        <member name="[CB - Responsibility Center HIER].[Responsibility Center Level 02 Name].&amp;[800_PE_SERVICE_CO]"/>
        <member name=""/>
        <member name="[CB - Responsibility Center HIER].[Responsibility Center Level 02 Name].&amp;[513_DEGS_ST_BERNARD]"/>
        <member name="[CB - Responsibility Center HIER].[Responsibility Center Level 02 Name].&amp;[520_DEGS_HOLDING_CO]"/>
        <member name="[CB - Responsibility Center HIER].[Responsibility Center Level 02 Name].&amp;[610_DENA_OPERATIONS]"/>
        <member name=""/>
        <member name="[CB - Responsibility Center HIER].[Responsibility Center Level 02 Name].&amp;[527_DEGS_PHILADELPHI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7"/>
        <mp field="8"/>
        <mp field="9"/>
        <mp field="1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3"/>
  </rowHierarchiesUsage>
  <colHierarchiesUsage count="1">
    <colHierarchyUsage hierarchyUsage="575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../../../../../../../Duke%20Energy/DEF%20Rate%20Case%202024%20-%20Documents/2.%20MFRs/2020%20Benefits%20Files/Regulatory%20Requests/OATT%20(DEF)/2019%20DEF%20OATT%20request%20OPEB%20Expense.xlsx" TargetMode="External"/><Relationship Id="rId1" Type="http://schemas.openxmlformats.org/officeDocument/2006/relationships/hyperlink" Target="../../../../../../../Duke%20Energy/DEF%20Rate%20Case%202024%20-%20Documents/2.%20MFRs/2019%20Benefits%20Files/Regulatory%20Requests/OATT%20(DEF)/2018%20PEF%20OATT%20request%20OPEB%20Expense.xlsx" TargetMode="External"/><Relationship Id="rId4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3E46F-1127-4495-A2DD-E653F584C707}">
  <dimension ref="A1:N156"/>
  <sheetViews>
    <sheetView tabSelected="1" workbookViewId="0">
      <selection activeCell="N20" sqref="N20"/>
    </sheetView>
  </sheetViews>
  <sheetFormatPr defaultColWidth="9.109375" defaultRowHeight="13.8"/>
  <cols>
    <col min="1" max="1" width="4" style="3" customWidth="1"/>
    <col min="2" max="2" width="43.6640625" style="3" customWidth="1"/>
    <col min="3" max="3" width="17.77734375" style="3" customWidth="1"/>
    <col min="4" max="6" width="19" style="3" customWidth="1"/>
    <col min="7" max="8" width="17.33203125" style="3" customWidth="1"/>
    <col min="9" max="9" width="13" style="3" customWidth="1"/>
    <col min="10" max="10" width="15.6640625" style="3" customWidth="1"/>
    <col min="11" max="11" width="10.44140625" style="3" bestFit="1" customWidth="1"/>
    <col min="12" max="16384" width="9.109375" style="3"/>
  </cols>
  <sheetData>
    <row r="1" spans="1:10">
      <c r="A1" s="1" t="s">
        <v>0</v>
      </c>
      <c r="B1" s="242"/>
      <c r="C1" s="242"/>
      <c r="D1" s="302" t="s">
        <v>1</v>
      </c>
      <c r="E1" s="302"/>
      <c r="F1" s="302"/>
      <c r="G1" s="1"/>
      <c r="H1" s="1"/>
      <c r="I1" s="302" t="s">
        <v>2</v>
      </c>
      <c r="J1" s="302"/>
    </row>
    <row r="2" spans="1:10">
      <c r="A2" s="4"/>
      <c r="B2" s="4"/>
      <c r="C2" s="4"/>
      <c r="D2" s="4"/>
      <c r="E2" s="4"/>
      <c r="F2" s="241"/>
      <c r="G2" s="241"/>
      <c r="H2" s="241"/>
      <c r="I2" s="241"/>
      <c r="J2" s="241"/>
    </row>
    <row r="3" spans="1:10">
      <c r="A3" s="3" t="s">
        <v>3</v>
      </c>
      <c r="B3" s="10"/>
      <c r="C3" s="8" t="s">
        <v>4</v>
      </c>
      <c r="D3" s="300" t="s">
        <v>5</v>
      </c>
      <c r="E3" s="300"/>
      <c r="F3" s="300"/>
      <c r="H3" s="9" t="s">
        <v>6</v>
      </c>
      <c r="I3" s="10"/>
      <c r="J3" s="10"/>
    </row>
    <row r="4" spans="1:10">
      <c r="B4" s="10"/>
      <c r="C4" s="10"/>
      <c r="D4" s="301"/>
      <c r="E4" s="301"/>
      <c r="F4" s="301"/>
      <c r="G4" s="11" t="s">
        <v>7</v>
      </c>
      <c r="H4" s="12" t="s">
        <v>8</v>
      </c>
      <c r="I4" s="13"/>
      <c r="J4" s="14">
        <v>46752</v>
      </c>
    </row>
    <row r="5" spans="1:10">
      <c r="A5" s="3" t="s">
        <v>9</v>
      </c>
      <c r="B5" s="243"/>
      <c r="C5" s="243"/>
      <c r="D5" s="301"/>
      <c r="E5" s="301"/>
      <c r="F5" s="301"/>
      <c r="G5" s="11" t="s">
        <v>7</v>
      </c>
      <c r="H5" s="12" t="s">
        <v>8</v>
      </c>
      <c r="J5" s="14">
        <v>46387</v>
      </c>
    </row>
    <row r="6" spans="1:10">
      <c r="A6" s="16"/>
      <c r="D6" s="301"/>
      <c r="E6" s="301"/>
      <c r="F6" s="301"/>
      <c r="G6" s="11" t="s">
        <v>7</v>
      </c>
      <c r="H6" s="12" t="s">
        <v>8</v>
      </c>
      <c r="J6" s="14">
        <v>46022</v>
      </c>
    </row>
    <row r="7" spans="1:10">
      <c r="A7" s="3" t="s">
        <v>10</v>
      </c>
      <c r="F7" s="17"/>
      <c r="G7" s="11" t="s">
        <v>7</v>
      </c>
      <c r="H7" s="12" t="s">
        <v>11</v>
      </c>
      <c r="I7" s="18"/>
      <c r="J7" s="14">
        <v>45657</v>
      </c>
    </row>
    <row r="8" spans="1:10">
      <c r="C8" s="19"/>
      <c r="D8" s="20"/>
      <c r="F8" s="17"/>
      <c r="G8" s="11" t="s">
        <v>7</v>
      </c>
      <c r="H8" s="12" t="s">
        <v>13</v>
      </c>
      <c r="I8" s="18"/>
      <c r="J8" s="14">
        <v>45291</v>
      </c>
    </row>
    <row r="9" spans="1:10">
      <c r="C9" s="19"/>
      <c r="D9" s="20"/>
      <c r="E9" s="17"/>
      <c r="F9" s="17"/>
      <c r="G9" s="17"/>
      <c r="H9" s="17"/>
      <c r="I9" s="17"/>
      <c r="J9" s="17"/>
    </row>
    <row r="10" spans="1:10" s="25" customFormat="1">
      <c r="A10" s="22"/>
      <c r="B10" s="22"/>
      <c r="C10" s="22"/>
      <c r="D10" s="22"/>
      <c r="E10" s="299" t="s">
        <v>12</v>
      </c>
      <c r="F10" s="23"/>
      <c r="G10" s="22"/>
      <c r="H10" s="233" t="s">
        <v>14</v>
      </c>
      <c r="I10" s="24"/>
      <c r="J10" s="24"/>
    </row>
    <row r="11" spans="1:10" s="25" customFormat="1">
      <c r="A11" s="24"/>
      <c r="B11" s="232">
        <v>-1</v>
      </c>
      <c r="D11" s="232">
        <f>+B11-1</f>
        <v>-2</v>
      </c>
      <c r="E11" s="232">
        <f>+D11-1</f>
        <v>-3</v>
      </c>
      <c r="F11" s="232">
        <f>+E11-1</f>
        <v>-4</v>
      </c>
      <c r="G11" s="232">
        <f>+F11-1</f>
        <v>-5</v>
      </c>
      <c r="H11" s="232">
        <f>+G11-1</f>
        <v>-6</v>
      </c>
      <c r="I11" s="27"/>
      <c r="J11" s="27"/>
    </row>
    <row r="12" spans="1:10" s="25" customFormat="1">
      <c r="A12" s="24"/>
      <c r="B12" s="28"/>
      <c r="D12" s="255" t="s">
        <v>15</v>
      </c>
      <c r="E12" s="255"/>
      <c r="F12" s="255"/>
      <c r="G12" s="255"/>
      <c r="H12" s="255"/>
      <c r="I12" s="28"/>
      <c r="J12" s="28"/>
    </row>
    <row r="13" spans="1:10" s="25" customFormat="1">
      <c r="A13" s="29" t="s">
        <v>16</v>
      </c>
      <c r="B13" s="29"/>
      <c r="D13" s="30" t="s">
        <v>17</v>
      </c>
      <c r="E13" s="30" t="s">
        <v>17</v>
      </c>
      <c r="F13" s="30" t="s">
        <v>17</v>
      </c>
      <c r="G13" s="30" t="s">
        <v>18</v>
      </c>
      <c r="H13" s="30" t="s">
        <v>19</v>
      </c>
      <c r="J13" s="29"/>
    </row>
    <row r="14" spans="1:10" s="25" customFormat="1">
      <c r="A14" s="31" t="s">
        <v>20</v>
      </c>
      <c r="B14" s="32" t="s">
        <v>21</v>
      </c>
      <c r="C14" s="254"/>
      <c r="D14" s="33">
        <v>2027</v>
      </c>
      <c r="E14" s="33">
        <v>2026</v>
      </c>
      <c r="F14" s="33">
        <v>2025</v>
      </c>
      <c r="G14" s="33">
        <v>2024</v>
      </c>
      <c r="H14" s="33">
        <v>2023</v>
      </c>
      <c r="I14" s="23"/>
      <c r="J14" s="34"/>
    </row>
    <row r="15" spans="1:10" s="25" customFormat="1">
      <c r="A15" s="35">
        <v>1</v>
      </c>
      <c r="B15" s="36" t="s">
        <v>22</v>
      </c>
      <c r="D15" s="216">
        <f>+'C-17 DEF from Towers Watson'!C16+'C-17 DEBS from Towers Watson '!C16</f>
        <v>13107.445444955001</v>
      </c>
      <c r="E15" s="216">
        <f>+'C-17 DEF from Towers Watson'!D16+'C-17 DEBS from Towers Watson '!D16</f>
        <v>13909.434738456999</v>
      </c>
      <c r="F15" s="216">
        <f>+'C-17 DEF from Towers Watson'!E16+'C-17 DEBS from Towers Watson '!E16</f>
        <v>14782.082046269001</v>
      </c>
      <c r="G15" s="216">
        <f>+'C-17 DEF from Towers Watson'!F16+'C-17 DEBS from Towers Watson '!F16</f>
        <v>15689.709866190999</v>
      </c>
      <c r="H15" s="216">
        <f>+'C-17 DEF from Towers Watson'!G16+'C-17 DEBS from Towers Watson '!G16</f>
        <v>17405.736776000002</v>
      </c>
      <c r="I15" s="39"/>
      <c r="J15" s="39"/>
    </row>
    <row r="16" spans="1:10" s="25" customFormat="1">
      <c r="A16" s="35">
        <f>+A15+1</f>
        <v>2</v>
      </c>
      <c r="B16" s="25" t="s">
        <v>23</v>
      </c>
      <c r="D16" s="216">
        <f>+'C-17 DEF from Towers Watson'!C17+'C-17 DEBS from Towers Watson '!C17</f>
        <v>65931.713622399999</v>
      </c>
      <c r="E16" s="216">
        <f>+'C-17 DEF from Towers Watson'!D17+'C-17 DEBS from Towers Watson '!D17</f>
        <v>68764.656193600007</v>
      </c>
      <c r="F16" s="216">
        <f>+'C-17 DEF from Towers Watson'!E17+'C-17 DEBS from Towers Watson '!E17</f>
        <v>70507.2482304</v>
      </c>
      <c r="G16" s="216">
        <f>+'C-17 DEF from Towers Watson'!F17+'C-17 DEBS from Towers Watson '!F17</f>
        <v>72054.696084800002</v>
      </c>
      <c r="H16" s="216">
        <f>+'C-17 DEF from Towers Watson'!G17+'C-17 DEBS from Towers Watson '!G17</f>
        <v>72514.925299800001</v>
      </c>
      <c r="I16" s="39"/>
      <c r="J16" s="39"/>
    </row>
    <row r="17" spans="1:11" s="25" customFormat="1">
      <c r="A17" s="35">
        <f t="shared" ref="A17:A51" si="0">+A16+1</f>
        <v>3</v>
      </c>
      <c r="B17" s="25" t="s">
        <v>24</v>
      </c>
      <c r="D17" s="234" t="s">
        <v>25</v>
      </c>
      <c r="E17" s="234" t="s">
        <v>25</v>
      </c>
      <c r="F17" s="234" t="s">
        <v>25</v>
      </c>
      <c r="G17" s="234" t="s">
        <v>25</v>
      </c>
      <c r="H17" s="39">
        <f>-'C-17 2023 Hist from Benefits'!E17</f>
        <v>-120689.932</v>
      </c>
      <c r="I17" s="39"/>
      <c r="J17" s="39"/>
    </row>
    <row r="18" spans="1:11" s="25" customFormat="1">
      <c r="A18" s="35">
        <f t="shared" si="0"/>
        <v>4</v>
      </c>
      <c r="B18" s="40" t="s">
        <v>26</v>
      </c>
      <c r="D18" s="216">
        <f>+'C-17 DEF from Towers Watson'!C19+'C-17 DEBS from Towers Watson '!C19+'C-17 DEF from Towers Watson'!C46</f>
        <v>26110.8393488</v>
      </c>
      <c r="E18" s="216">
        <f>+'C-17 DEF from Towers Watson'!D19+'C-17 DEBS from Towers Watson '!D19+'C-17 DEF from Towers Watson'!D46</f>
        <v>20119.2313264</v>
      </c>
      <c r="F18" s="216">
        <f>+'C-17 DEF from Towers Watson'!E19+'C-17 DEBS from Towers Watson '!E19+'C-17 DEF from Towers Watson'!E46</f>
        <v>12368.782900800001</v>
      </c>
      <c r="G18" s="216">
        <f>+'C-17 DEF from Towers Watson'!F19+'C-17 DEBS from Towers Watson '!F19+'C-17 DEF from Towers Watson'!F46</f>
        <v>6671.0714736000009</v>
      </c>
      <c r="H18" s="216">
        <f>+'C-17 DEF from Towers Watson'!G19+'C-17 DEBS from Towers Watson '!G19+'C-17 DEF from Towers Watson'!G46</f>
        <v>3738.3864762000003</v>
      </c>
      <c r="I18" s="39"/>
      <c r="J18" s="39"/>
    </row>
    <row r="19" spans="1:11" s="25" customFormat="1">
      <c r="A19" s="35">
        <f t="shared" si="0"/>
        <v>5</v>
      </c>
      <c r="B19" s="40" t="s">
        <v>27</v>
      </c>
      <c r="D19" s="41">
        <f>+'C-17 DEF from Towers Watson'!C20+'C-17 DEBS from Towers Watson '!C20</f>
        <v>0</v>
      </c>
      <c r="E19" s="41">
        <f>+'C-17 DEF from Towers Watson'!D20+'C-17 DEBS from Towers Watson '!D20</f>
        <v>-223.76277920000001</v>
      </c>
      <c r="F19" s="41">
        <f>+'C-17 DEF from Towers Watson'!E20+'C-17 DEBS from Towers Watson '!E20</f>
        <v>-572.23279520000006</v>
      </c>
      <c r="G19" s="41">
        <f>+'C-17 DEF from Towers Watson'!F20+'C-17 DEBS from Towers Watson '!F20</f>
        <v>-596.84267039999997</v>
      </c>
      <c r="H19" s="41">
        <f>+'C-17 DEF from Towers Watson'!G20+'C-17 DEBS from Towers Watson '!G20</f>
        <v>-620.58086100000003</v>
      </c>
      <c r="I19" s="39"/>
      <c r="J19" s="39"/>
    </row>
    <row r="20" spans="1:11" s="25" customFormat="1">
      <c r="A20" s="35">
        <f t="shared" si="0"/>
        <v>6</v>
      </c>
      <c r="B20" s="25" t="s">
        <v>28</v>
      </c>
      <c r="D20" s="38">
        <f>SUM(D15:D19)</f>
        <v>105149.99841615499</v>
      </c>
      <c r="E20" s="38">
        <f>SUM(E15:E19)</f>
        <v>102569.559479257</v>
      </c>
      <c r="F20" s="38">
        <f>SUM(F15:F19)</f>
        <v>97085.880382268995</v>
      </c>
      <c r="G20" s="38">
        <f>SUM(G15:G19)</f>
        <v>93818.634754190993</v>
      </c>
      <c r="H20" s="38">
        <f>SUM(H15:H19)</f>
        <v>-27651.464308999992</v>
      </c>
      <c r="I20" s="44"/>
      <c r="J20" s="44"/>
    </row>
    <row r="21" spans="1:11" s="25" customFormat="1">
      <c r="A21" s="35">
        <f t="shared" si="0"/>
        <v>7</v>
      </c>
      <c r="B21" s="40" t="s">
        <v>29</v>
      </c>
      <c r="D21" s="39"/>
      <c r="E21" s="39"/>
      <c r="F21" s="39"/>
      <c r="G21" s="39"/>
      <c r="H21" s="39"/>
      <c r="I21" s="39"/>
      <c r="J21" s="39"/>
    </row>
    <row r="22" spans="1:11" s="25" customFormat="1">
      <c r="A22" s="35">
        <f t="shared" si="0"/>
        <v>8</v>
      </c>
      <c r="B22" s="36" t="s">
        <v>30</v>
      </c>
      <c r="D22" s="45"/>
      <c r="E22" s="39"/>
      <c r="F22" s="39"/>
      <c r="G22" s="39"/>
      <c r="H22" s="39"/>
      <c r="I22" s="39"/>
      <c r="J22" s="39"/>
    </row>
    <row r="23" spans="1:11" s="25" customFormat="1">
      <c r="A23" s="35">
        <f t="shared" si="0"/>
        <v>9</v>
      </c>
      <c r="B23" s="25" t="s">
        <v>31</v>
      </c>
      <c r="D23" s="37">
        <f>+'C-17 DEF from Towers Watson'!C24+'C-17 DEBS from Towers Watson '!C24</f>
        <v>-108369.45372960001</v>
      </c>
      <c r="E23" s="37">
        <f>+'C-17 DEF from Towers Watson'!D24+'C-17 DEBS from Towers Watson '!D24</f>
        <v>-114431.84483039999</v>
      </c>
      <c r="F23" s="37">
        <f>+'C-17 DEF from Towers Watson'!E24+'C-17 DEBS from Towers Watson '!E24</f>
        <v>-121028.2680832</v>
      </c>
      <c r="G23" s="37">
        <f>+'C-17 DEF from Towers Watson'!F24+'C-17 DEBS from Towers Watson '!F24</f>
        <v>-124991.4856992</v>
      </c>
      <c r="H23" s="37">
        <f>+'C-17 DEF from Towers Watson'!G24+'C-17 DEBS from Towers Watson '!G24</f>
        <v>-125353.7515268</v>
      </c>
      <c r="I23" s="39"/>
      <c r="J23" s="39"/>
    </row>
    <row r="24" spans="1:11" s="25" customFormat="1">
      <c r="A24" s="35">
        <f t="shared" si="0"/>
        <v>10</v>
      </c>
      <c r="B24" s="40" t="s">
        <v>32</v>
      </c>
      <c r="D24" s="46" t="str">
        <f>+'C-17 DEF from Towers Watson'!C25</f>
        <v>8.25% / 6.50%</v>
      </c>
      <c r="E24" s="46" t="str">
        <f>+'C-17 DEF from Towers Watson'!D25</f>
        <v>8.25% / 6.50%</v>
      </c>
      <c r="F24" s="46" t="str">
        <f>+'C-17 DEF from Towers Watson'!E25</f>
        <v>8.25% / 6.50%</v>
      </c>
      <c r="G24" s="46" t="str">
        <f>+'C-17 DEF from Towers Watson'!F25</f>
        <v>8.25% / 6.50%</v>
      </c>
      <c r="H24" s="46" t="str">
        <f>+'C-17 DEF from Towers Watson'!G25</f>
        <v>8.25% / 6.50%</v>
      </c>
      <c r="I24" s="39"/>
      <c r="J24" s="39"/>
    </row>
    <row r="25" spans="1:11" s="25" customFormat="1">
      <c r="A25" s="35">
        <f t="shared" si="0"/>
        <v>11</v>
      </c>
      <c r="B25" s="40" t="s">
        <v>34</v>
      </c>
      <c r="D25" s="39">
        <v>0</v>
      </c>
      <c r="E25" s="39">
        <v>0</v>
      </c>
      <c r="F25" s="39">
        <v>0</v>
      </c>
      <c r="G25" s="39">
        <v>0</v>
      </c>
      <c r="H25" s="39">
        <f>+'C-17 2023 Hist from Benefits'!E25</f>
        <v>0</v>
      </c>
      <c r="I25" s="39"/>
      <c r="J25" s="39"/>
    </row>
    <row r="26" spans="1:11" s="25" customFormat="1">
      <c r="A26" s="35">
        <f t="shared" si="0"/>
        <v>12</v>
      </c>
      <c r="B26" s="36" t="s">
        <v>35</v>
      </c>
      <c r="D26" s="223">
        <f>+E26</f>
        <v>0.46397364442882427</v>
      </c>
      <c r="E26" s="223">
        <f>+F26</f>
        <v>0.46397364442882427</v>
      </c>
      <c r="F26" s="223">
        <f>+G26</f>
        <v>0.46397364442882427</v>
      </c>
      <c r="G26" s="223">
        <f>+'Capital %'!H13</f>
        <v>0.46397364442882427</v>
      </c>
      <c r="H26" s="50">
        <f>+'Capital %'!C13</f>
        <v>0.41420071160518113</v>
      </c>
      <c r="I26" s="49"/>
      <c r="J26" s="49"/>
      <c r="K26" s="51"/>
    </row>
    <row r="27" spans="1:11" s="25" customFormat="1">
      <c r="A27" s="35">
        <f t="shared" si="0"/>
        <v>13</v>
      </c>
      <c r="B27" s="40" t="s">
        <v>36</v>
      </c>
      <c r="D27" s="37">
        <f>+D20+D23</f>
        <v>-3219.4553134450107</v>
      </c>
      <c r="E27" s="37">
        <f t="shared" ref="E27:G27" si="1">+E20+E23</f>
        <v>-11862.285351142986</v>
      </c>
      <c r="F27" s="37">
        <f t="shared" si="1"/>
        <v>-23942.387700931009</v>
      </c>
      <c r="G27" s="37">
        <f t="shared" si="1"/>
        <v>-31172.850945009006</v>
      </c>
      <c r="H27" s="37">
        <f>+H20+H23-H17</f>
        <v>-32315.283835799986</v>
      </c>
      <c r="I27" s="44"/>
      <c r="J27" s="52"/>
      <c r="K27" s="51"/>
    </row>
    <row r="28" spans="1:11">
      <c r="A28" s="35">
        <f t="shared" si="0"/>
        <v>14</v>
      </c>
      <c r="B28" s="40" t="s">
        <v>37</v>
      </c>
      <c r="D28" s="234" t="s">
        <v>38</v>
      </c>
      <c r="E28" s="234" t="s">
        <v>38</v>
      </c>
      <c r="F28" s="234" t="s">
        <v>38</v>
      </c>
      <c r="G28" s="234" t="s">
        <v>38</v>
      </c>
      <c r="H28" s="235" t="s">
        <v>38</v>
      </c>
      <c r="I28" s="44"/>
      <c r="J28" s="44"/>
    </row>
    <row r="29" spans="1:11">
      <c r="A29" s="35">
        <f t="shared" si="0"/>
        <v>15</v>
      </c>
      <c r="B29" s="36" t="s">
        <v>39</v>
      </c>
      <c r="D29" s="234" t="s">
        <v>38</v>
      </c>
      <c r="E29" s="234" t="s">
        <v>38</v>
      </c>
      <c r="F29" s="234" t="s">
        <v>38</v>
      </c>
      <c r="G29" s="234" t="s">
        <v>38</v>
      </c>
      <c r="H29" s="235" t="s">
        <v>38</v>
      </c>
      <c r="I29" s="39"/>
      <c r="J29" s="39"/>
    </row>
    <row r="30" spans="1:11">
      <c r="A30" s="35">
        <f t="shared" si="0"/>
        <v>16</v>
      </c>
      <c r="B30" s="40" t="s">
        <v>40</v>
      </c>
      <c r="D30" s="37">
        <f>+'C-17 DEF from Towers Watson'!C31+'C-17 DEBS from Towers Watson '!C31</f>
        <v>13555.2920576</v>
      </c>
      <c r="E30" s="37">
        <f>+'C-17 DEF from Towers Watson'!D31+'C-17 DEBS from Towers Watson '!D31</f>
        <v>2482.7016560000002</v>
      </c>
      <c r="F30" s="37">
        <f>+'C-17 DEF from Towers Watson'!E31+'C-17 DEBS from Towers Watson '!E31</f>
        <v>4154.7174976000006</v>
      </c>
      <c r="G30" s="37">
        <f>+'C-17 DEF from Towers Watson'!F31+'C-17 DEBS from Towers Watson '!F31</f>
        <v>25157.855371199999</v>
      </c>
      <c r="H30" s="37">
        <f>+'C-17 DEF from Towers Watson'!G31+'C-17 DEBS from Towers Watson '!G31</f>
        <v>15001.1800754</v>
      </c>
      <c r="I30" s="39"/>
      <c r="J30" s="39"/>
    </row>
    <row r="31" spans="1:11">
      <c r="A31" s="35">
        <f t="shared" si="0"/>
        <v>17</v>
      </c>
      <c r="B31" s="40" t="s">
        <v>41</v>
      </c>
      <c r="D31" s="236" t="s">
        <v>42</v>
      </c>
      <c r="E31" s="236" t="s">
        <v>42</v>
      </c>
      <c r="F31" s="236" t="s">
        <v>42</v>
      </c>
      <c r="G31" s="236" t="s">
        <v>42</v>
      </c>
      <c r="H31" s="236" t="s">
        <v>42</v>
      </c>
      <c r="I31" s="54"/>
      <c r="J31" s="39"/>
    </row>
    <row r="32" spans="1:11">
      <c r="A32" s="35">
        <f t="shared" si="0"/>
        <v>18</v>
      </c>
      <c r="B32" s="40" t="s">
        <v>43</v>
      </c>
      <c r="D32" s="234" t="s">
        <v>25</v>
      </c>
      <c r="E32" s="234" t="s">
        <v>25</v>
      </c>
      <c r="F32" s="234" t="s">
        <v>25</v>
      </c>
      <c r="G32" s="234" t="s">
        <v>25</v>
      </c>
      <c r="H32" s="234" t="s">
        <v>25</v>
      </c>
      <c r="I32" s="54"/>
      <c r="J32" s="39"/>
    </row>
    <row r="33" spans="1:11">
      <c r="A33" s="35">
        <f t="shared" si="0"/>
        <v>19</v>
      </c>
      <c r="B33" s="40" t="s">
        <v>44</v>
      </c>
      <c r="D33" s="234" t="s">
        <v>45</v>
      </c>
      <c r="E33" s="234" t="s">
        <v>45</v>
      </c>
      <c r="F33" s="234" t="s">
        <v>45</v>
      </c>
      <c r="G33" s="234" t="s">
        <v>45</v>
      </c>
      <c r="H33" s="234" t="s">
        <v>45</v>
      </c>
      <c r="I33" s="54"/>
      <c r="J33" s="54"/>
      <c r="K33" s="55"/>
    </row>
    <row r="34" spans="1:11">
      <c r="A34" s="35">
        <f t="shared" si="0"/>
        <v>20</v>
      </c>
      <c r="B34" s="36" t="s">
        <v>46</v>
      </c>
      <c r="D34" s="44"/>
      <c r="E34" s="44"/>
      <c r="F34" s="44"/>
      <c r="G34" s="44"/>
      <c r="H34" s="39"/>
      <c r="I34" s="44"/>
      <c r="J34" s="39"/>
    </row>
    <row r="35" spans="1:11">
      <c r="A35" s="35">
        <f t="shared" si="0"/>
        <v>21</v>
      </c>
      <c r="B35" s="36" t="s">
        <v>29</v>
      </c>
      <c r="D35" s="49"/>
      <c r="E35" s="49"/>
      <c r="F35" s="49"/>
      <c r="G35" s="49"/>
      <c r="H35" s="49"/>
      <c r="I35" s="49"/>
      <c r="J35" s="49"/>
    </row>
    <row r="36" spans="1:11">
      <c r="A36" s="35">
        <f t="shared" si="0"/>
        <v>22</v>
      </c>
      <c r="B36" s="36" t="s">
        <v>47</v>
      </c>
      <c r="D36" s="39"/>
      <c r="E36" s="39"/>
      <c r="F36" s="39"/>
      <c r="G36" s="39"/>
      <c r="H36" s="39"/>
      <c r="I36" s="39"/>
      <c r="J36" s="39"/>
    </row>
    <row r="37" spans="1:11">
      <c r="A37" s="35">
        <f t="shared" si="0"/>
        <v>23</v>
      </c>
      <c r="B37" s="36" t="s">
        <v>48</v>
      </c>
      <c r="D37" s="293">
        <f>+'C-17 DEF from Towers Watson'!C38</f>
        <v>-941048.25602454599</v>
      </c>
      <c r="E37" s="37">
        <f>+'C-17 DEF from Towers Watson'!D38</f>
        <v>-976690.10088953481</v>
      </c>
      <c r="F37" s="37">
        <f>+'C-17 DEF from Towers Watson'!E38</f>
        <v>-1017620.3051164957</v>
      </c>
      <c r="G37" s="37">
        <f>+'C-17 DEF from Towers Watson'!F38</f>
        <v>-1039088.5709261586</v>
      </c>
      <c r="H37" s="37">
        <f>+'C-17 DEF from Towers Watson'!G38</f>
        <v>-1053075.215198626</v>
      </c>
      <c r="I37" s="35"/>
      <c r="J37" s="56"/>
    </row>
    <row r="38" spans="1:11">
      <c r="A38" s="35">
        <f t="shared" si="0"/>
        <v>24</v>
      </c>
      <c r="B38" s="36" t="s">
        <v>49</v>
      </c>
      <c r="D38" s="293">
        <f>+'C-17 DEF from Towers Watson'!C39</f>
        <v>-944489.9129310759</v>
      </c>
      <c r="E38" s="37">
        <f>+'C-17 DEF from Towers Watson'!D39</f>
        <v>-980416.00071284128</v>
      </c>
      <c r="F38" s="37">
        <f>+'C-17 DEF from Towers Watson'!E39</f>
        <v>-1021681.4794903577</v>
      </c>
      <c r="G38" s="37">
        <f>+'C-17 DEF from Towers Watson'!F39</f>
        <v>-1043530.2930696107</v>
      </c>
      <c r="H38" s="37">
        <f>+'C-17 DEF from Towers Watson'!G39</f>
        <v>-1069335.0633770495</v>
      </c>
      <c r="I38" s="56"/>
      <c r="J38" s="56"/>
    </row>
    <row r="39" spans="1:11">
      <c r="A39" s="35">
        <f t="shared" si="0"/>
        <v>25</v>
      </c>
      <c r="B39" s="36" t="s">
        <v>50</v>
      </c>
      <c r="D39" s="234" t="s">
        <v>51</v>
      </c>
      <c r="E39" s="234" t="s">
        <v>51</v>
      </c>
      <c r="F39" s="234" t="s">
        <v>51</v>
      </c>
      <c r="G39" s="234" t="s">
        <v>51</v>
      </c>
      <c r="H39" s="234" t="s">
        <v>51</v>
      </c>
      <c r="I39" s="57"/>
      <c r="J39" s="56"/>
    </row>
    <row r="40" spans="1:11">
      <c r="A40" s="35">
        <f t="shared" si="0"/>
        <v>26</v>
      </c>
      <c r="B40" s="36" t="s">
        <v>52</v>
      </c>
      <c r="D40" s="58">
        <v>5.6000000000000001E-2</v>
      </c>
      <c r="E40" s="58">
        <v>5.6000000000000001E-2</v>
      </c>
      <c r="F40" s="58">
        <v>5.6000000000000001E-2</v>
      </c>
      <c r="G40" s="58">
        <v>5.6000000000000001E-2</v>
      </c>
      <c r="H40" s="59">
        <f>+'C-17 2023 Hist from Benefits'!E40</f>
        <v>5.3999999999999999E-2</v>
      </c>
      <c r="I40" s="56"/>
      <c r="J40" s="56"/>
    </row>
    <row r="41" spans="1:11">
      <c r="A41" s="35">
        <f t="shared" si="0"/>
        <v>27</v>
      </c>
      <c r="B41" s="36" t="s">
        <v>53</v>
      </c>
      <c r="D41" s="59" t="s">
        <v>54</v>
      </c>
      <c r="E41" s="59" t="s">
        <v>54</v>
      </c>
      <c r="F41" s="59" t="s">
        <v>54</v>
      </c>
      <c r="G41" s="59" t="s">
        <v>54</v>
      </c>
      <c r="H41" s="59" t="str">
        <f>+'C-17 2023 Hist from Benefits'!E41</f>
        <v>11.50% to 3.50%</v>
      </c>
      <c r="I41" s="56"/>
      <c r="J41" s="56"/>
    </row>
    <row r="42" spans="1:11">
      <c r="A42" s="35">
        <f t="shared" si="0"/>
        <v>28</v>
      </c>
      <c r="B42" s="36" t="s">
        <v>55</v>
      </c>
      <c r="D42" s="293">
        <f>+'C-17 DEF from Towers Watson'!C43</f>
        <v>1330423.1410000001</v>
      </c>
      <c r="E42" s="37">
        <f>+'C-17 DEF from Towers Watson'!D43</f>
        <v>1321271.257</v>
      </c>
      <c r="F42" s="37">
        <f>+'C-17 DEF from Towers Watson'!E43</f>
        <v>1319166.027</v>
      </c>
      <c r="G42" s="37">
        <f>+'C-17 DEF from Towers Watson'!F43</f>
        <v>1315933.517</v>
      </c>
      <c r="H42" s="37">
        <f>+'C-17 DEF from Towers Watson'!G43</f>
        <v>1316209.0109999999</v>
      </c>
      <c r="I42" s="56"/>
      <c r="J42" s="56"/>
    </row>
    <row r="43" spans="1:11">
      <c r="A43" s="35">
        <f t="shared" si="0"/>
        <v>29</v>
      </c>
      <c r="B43" s="36" t="s">
        <v>56</v>
      </c>
      <c r="D43" s="293">
        <f>+'C-17 DEF from Towers Watson'!C44</f>
        <v>1330385.946</v>
      </c>
      <c r="E43" s="37">
        <f>+'C-17 DEF from Towers Watson'!D44</f>
        <v>1321206.1159999999</v>
      </c>
      <c r="F43" s="37">
        <f>+'C-17 DEF from Towers Watson'!E44</f>
        <v>1392748.284</v>
      </c>
      <c r="G43" s="37">
        <f>+'C-17 DEF from Towers Watson'!F44</f>
        <v>1462765.56</v>
      </c>
      <c r="H43" s="37">
        <f>+'C-17 DEF from Towers Watson'!G44</f>
        <v>1492044.879</v>
      </c>
      <c r="I43" s="56"/>
      <c r="J43" s="56"/>
    </row>
    <row r="44" spans="1:11">
      <c r="A44" s="35">
        <f t="shared" si="0"/>
        <v>30</v>
      </c>
      <c r="B44" s="36" t="s">
        <v>57</v>
      </c>
      <c r="D44" s="37">
        <f>+'C-17 DEF from Towers Watson'!C45+'C-17 DEBS from Towers Watson '!C45</f>
        <v>0</v>
      </c>
      <c r="E44" s="37">
        <f>+'C-17 DEF from Towers Watson'!D45+'C-17 DEBS from Towers Watson '!D45</f>
        <v>0</v>
      </c>
      <c r="F44" s="37">
        <f>+'C-17 DEF from Towers Watson'!E45+'C-17 DEBS from Towers Watson '!E45</f>
        <v>0</v>
      </c>
      <c r="G44" s="37">
        <f>+'C-17 DEF from Towers Watson'!F45+'C-17 DEBS from Towers Watson '!F45</f>
        <v>0</v>
      </c>
      <c r="H44" s="39">
        <f>+'C-17 2023 Hist from Benefits'!E44</f>
        <v>0</v>
      </c>
      <c r="I44" s="56"/>
      <c r="J44" s="56"/>
    </row>
    <row r="45" spans="1:11">
      <c r="A45" s="35">
        <f t="shared" si="0"/>
        <v>31</v>
      </c>
      <c r="B45" s="195"/>
      <c r="D45" s="36"/>
      <c r="E45" s="39"/>
      <c r="F45" s="39"/>
      <c r="G45" s="56"/>
      <c r="H45" s="56"/>
      <c r="I45" s="56"/>
      <c r="J45" s="56"/>
    </row>
    <row r="46" spans="1:11">
      <c r="A46" s="35">
        <f t="shared" si="0"/>
        <v>32</v>
      </c>
      <c r="B46" s="195"/>
      <c r="D46" s="36"/>
      <c r="E46" s="39"/>
      <c r="F46" s="39"/>
      <c r="G46" s="56"/>
      <c r="H46" s="56"/>
      <c r="I46" s="56"/>
      <c r="J46" s="56"/>
    </row>
    <row r="47" spans="1:11">
      <c r="A47" s="35">
        <f t="shared" si="0"/>
        <v>33</v>
      </c>
      <c r="B47" s="195"/>
      <c r="C47" s="36"/>
      <c r="D47" s="39"/>
      <c r="E47" s="39"/>
      <c r="F47" s="56"/>
      <c r="G47" s="56"/>
      <c r="H47" s="56"/>
      <c r="I47" s="56"/>
      <c r="J47" s="56"/>
    </row>
    <row r="48" spans="1:11">
      <c r="A48" s="35">
        <f t="shared" si="0"/>
        <v>34</v>
      </c>
      <c r="B48" s="195"/>
      <c r="C48" s="36"/>
      <c r="D48" s="39"/>
      <c r="E48" s="39"/>
      <c r="F48" s="56"/>
      <c r="G48" s="56"/>
      <c r="H48" s="56"/>
      <c r="I48" s="56"/>
      <c r="J48" s="56"/>
    </row>
    <row r="49" spans="1:10">
      <c r="A49" s="35">
        <f t="shared" si="0"/>
        <v>35</v>
      </c>
      <c r="B49" s="195"/>
      <c r="C49" s="36"/>
      <c r="D49" s="39"/>
      <c r="E49" s="39"/>
      <c r="F49" s="56"/>
      <c r="G49" s="56"/>
      <c r="H49" s="56"/>
      <c r="I49" s="56"/>
      <c r="J49" s="56"/>
    </row>
    <row r="50" spans="1:10">
      <c r="A50" s="35">
        <f t="shared" si="0"/>
        <v>36</v>
      </c>
      <c r="B50" s="195"/>
      <c r="C50" s="36"/>
      <c r="D50" s="39"/>
      <c r="E50" s="39"/>
      <c r="F50" s="56"/>
      <c r="G50" s="56"/>
      <c r="H50" s="56"/>
      <c r="I50" s="56"/>
      <c r="J50" s="56"/>
    </row>
    <row r="51" spans="1:10">
      <c r="A51" s="35">
        <f t="shared" si="0"/>
        <v>37</v>
      </c>
      <c r="B51" s="36"/>
      <c r="C51" s="36"/>
      <c r="D51" s="39"/>
      <c r="E51" s="39"/>
      <c r="F51" s="56"/>
      <c r="G51" s="56"/>
      <c r="H51" s="56"/>
      <c r="I51" s="56"/>
      <c r="J51" s="56"/>
    </row>
    <row r="52" spans="1:10">
      <c r="A52" s="237" t="s">
        <v>58</v>
      </c>
      <c r="B52" s="237"/>
      <c r="C52" s="237"/>
      <c r="D52" s="238"/>
      <c r="E52" s="238"/>
      <c r="F52" s="239"/>
      <c r="G52" s="239"/>
      <c r="H52" s="239"/>
      <c r="I52" s="239" t="s">
        <v>59</v>
      </c>
      <c r="J52" s="239"/>
    </row>
    <row r="53" spans="1:10">
      <c r="A53" s="1" t="s">
        <v>0</v>
      </c>
      <c r="B53" s="242"/>
      <c r="C53" s="242"/>
      <c r="D53" s="302" t="s">
        <v>1</v>
      </c>
      <c r="E53" s="302"/>
      <c r="F53" s="302"/>
      <c r="G53" s="1"/>
      <c r="H53" s="1"/>
      <c r="I53" s="302" t="s">
        <v>60</v>
      </c>
      <c r="J53" s="302"/>
    </row>
    <row r="54" spans="1:10">
      <c r="A54" s="4"/>
      <c r="B54" s="4"/>
      <c r="C54" s="4"/>
      <c r="D54" s="4"/>
      <c r="E54" s="4"/>
      <c r="F54" s="241"/>
      <c r="G54" s="241"/>
      <c r="H54" s="241"/>
      <c r="I54" s="241"/>
      <c r="J54" s="241"/>
    </row>
    <row r="55" spans="1:10">
      <c r="A55" s="3" t="s">
        <v>3</v>
      </c>
      <c r="B55" s="10"/>
      <c r="C55" s="8" t="s">
        <v>4</v>
      </c>
      <c r="D55" s="300" t="s">
        <v>5</v>
      </c>
      <c r="E55" s="300"/>
      <c r="F55" s="300"/>
      <c r="H55" s="9" t="s">
        <v>6</v>
      </c>
      <c r="I55" s="10"/>
      <c r="J55" s="10"/>
    </row>
    <row r="56" spans="1:10">
      <c r="B56" s="10"/>
      <c r="C56" s="10"/>
      <c r="D56" s="301"/>
      <c r="E56" s="301"/>
      <c r="F56" s="301"/>
      <c r="G56" s="11" t="s">
        <v>7</v>
      </c>
      <c r="H56" s="12" t="str">
        <f>+H4</f>
        <v>Projected Test Year Ended</v>
      </c>
      <c r="I56" s="13"/>
      <c r="J56" s="18">
        <v>46752</v>
      </c>
    </row>
    <row r="57" spans="1:10">
      <c r="A57" s="3" t="s">
        <v>9</v>
      </c>
      <c r="B57" s="243"/>
      <c r="C57" s="243"/>
      <c r="D57" s="301"/>
      <c r="E57" s="301"/>
      <c r="F57" s="301"/>
      <c r="G57" s="11" t="s">
        <v>7</v>
      </c>
      <c r="H57" s="12" t="str">
        <f t="shared" ref="H57:H60" si="2">+H5</f>
        <v>Projected Test Year Ended</v>
      </c>
      <c r="J57" s="18">
        <v>46387</v>
      </c>
    </row>
    <row r="58" spans="1:10">
      <c r="A58" s="16"/>
      <c r="D58" s="301"/>
      <c r="E58" s="301"/>
      <c r="F58" s="301"/>
      <c r="G58" s="11" t="s">
        <v>7</v>
      </c>
      <c r="H58" s="12" t="str">
        <f t="shared" si="2"/>
        <v>Projected Test Year Ended</v>
      </c>
      <c r="J58" s="18">
        <v>46022</v>
      </c>
    </row>
    <row r="59" spans="1:10">
      <c r="A59" s="3" t="str">
        <f>+A7</f>
        <v>DOCKET NO.:  20240025-EI</v>
      </c>
      <c r="F59" s="17"/>
      <c r="G59" s="11" t="s">
        <v>7</v>
      </c>
      <c r="H59" s="12" t="str">
        <f t="shared" si="2"/>
        <v>Prior Year Ended</v>
      </c>
      <c r="I59" s="18"/>
      <c r="J59" s="18">
        <v>45657</v>
      </c>
    </row>
    <row r="60" spans="1:10">
      <c r="C60" s="19"/>
      <c r="D60" s="20"/>
      <c r="E60" s="17"/>
      <c r="F60" s="17"/>
      <c r="G60" s="11" t="s">
        <v>7</v>
      </c>
      <c r="H60" s="12" t="str">
        <f t="shared" si="2"/>
        <v>Historical Year Ended</v>
      </c>
      <c r="I60" s="18"/>
      <c r="J60" s="18">
        <v>45291</v>
      </c>
    </row>
    <row r="61" spans="1:10">
      <c r="C61" s="19"/>
      <c r="D61" s="20"/>
      <c r="E61" s="17"/>
      <c r="F61" s="17"/>
      <c r="G61" s="17"/>
      <c r="H61" s="17"/>
      <c r="I61" s="17"/>
      <c r="J61" s="17"/>
    </row>
    <row r="62" spans="1:10" s="25" customFormat="1">
      <c r="A62" s="22"/>
      <c r="B62" s="22"/>
      <c r="C62" s="22"/>
      <c r="D62" s="22"/>
      <c r="E62" s="22"/>
      <c r="F62" s="23"/>
      <c r="G62" s="22"/>
      <c r="H62" s="233" t="str">
        <f>+H10</f>
        <v>Witness: Caldwell, Aquilina</v>
      </c>
      <c r="I62" s="24"/>
      <c r="J62" s="24"/>
    </row>
    <row r="63" spans="1:10" s="25" customFormat="1">
      <c r="A63" s="24"/>
      <c r="B63" s="232">
        <v>-1</v>
      </c>
      <c r="C63" s="232">
        <f>+B63-1</f>
        <v>-2</v>
      </c>
      <c r="D63" s="232">
        <f t="shared" ref="D63:G63" si="3">+C63-1</f>
        <v>-3</v>
      </c>
      <c r="E63" s="232">
        <f t="shared" si="3"/>
        <v>-4</v>
      </c>
      <c r="F63" s="232">
        <f t="shared" si="3"/>
        <v>-5</v>
      </c>
      <c r="G63" s="232">
        <f t="shared" si="3"/>
        <v>-6</v>
      </c>
      <c r="H63" s="232"/>
      <c r="I63" s="27"/>
      <c r="J63" s="27"/>
    </row>
    <row r="64" spans="1:10" s="25" customFormat="1">
      <c r="A64" s="24"/>
      <c r="B64" s="28"/>
      <c r="C64" s="255" t="s">
        <v>15</v>
      </c>
      <c r="D64" s="255"/>
      <c r="E64" s="255"/>
      <c r="F64" s="255"/>
      <c r="G64" s="255"/>
      <c r="H64" s="253"/>
      <c r="I64" s="28"/>
      <c r="J64" s="28"/>
    </row>
    <row r="65" spans="1:14" s="25" customFormat="1">
      <c r="A65" s="29" t="s">
        <v>16</v>
      </c>
      <c r="B65" s="29"/>
      <c r="C65" s="30" t="s">
        <v>17</v>
      </c>
      <c r="D65" s="30" t="s">
        <v>17</v>
      </c>
      <c r="E65" s="30" t="s">
        <v>17</v>
      </c>
      <c r="F65" s="30" t="s">
        <v>18</v>
      </c>
      <c r="G65" s="30" t="s">
        <v>19</v>
      </c>
      <c r="H65" s="30"/>
      <c r="J65" s="29"/>
    </row>
    <row r="66" spans="1:14" s="25" customFormat="1">
      <c r="A66" s="31" t="s">
        <v>20</v>
      </c>
      <c r="B66" s="32" t="s">
        <v>21</v>
      </c>
      <c r="C66" s="65">
        <v>2027</v>
      </c>
      <c r="D66" s="65">
        <v>2026</v>
      </c>
      <c r="E66" s="65">
        <v>2025</v>
      </c>
      <c r="F66" s="65">
        <v>2024</v>
      </c>
      <c r="G66" s="65">
        <v>2023</v>
      </c>
      <c r="H66" s="65"/>
      <c r="I66" s="23"/>
      <c r="J66" s="34"/>
    </row>
    <row r="67" spans="1:14">
      <c r="A67" s="35">
        <v>1</v>
      </c>
      <c r="B67" s="66" t="s">
        <v>62</v>
      </c>
    </row>
    <row r="68" spans="1:14">
      <c r="A68" s="35">
        <f>+A67+1</f>
        <v>2</v>
      </c>
      <c r="B68" s="66">
        <v>1</v>
      </c>
      <c r="C68" s="38" t="s">
        <v>63</v>
      </c>
      <c r="K68" s="55"/>
    </row>
    <row r="69" spans="1:14">
      <c r="A69" s="35">
        <f t="shared" ref="A69:A103" si="4">+A68+1</f>
        <v>3</v>
      </c>
      <c r="B69" s="66"/>
      <c r="C69" s="38"/>
    </row>
    <row r="70" spans="1:14">
      <c r="A70" s="35">
        <f t="shared" si="4"/>
        <v>4</v>
      </c>
      <c r="C70" s="38" t="s">
        <v>64</v>
      </c>
    </row>
    <row r="71" spans="1:14">
      <c r="A71" s="35">
        <f t="shared" si="4"/>
        <v>5</v>
      </c>
      <c r="C71" s="38" t="s">
        <v>65</v>
      </c>
    </row>
    <row r="72" spans="1:14">
      <c r="A72" s="35">
        <f t="shared" si="4"/>
        <v>6</v>
      </c>
      <c r="C72" s="38" t="s">
        <v>66</v>
      </c>
    </row>
    <row r="73" spans="1:14">
      <c r="A73" s="35">
        <f t="shared" si="4"/>
        <v>7</v>
      </c>
      <c r="C73" s="38"/>
    </row>
    <row r="74" spans="1:14">
      <c r="A74" s="35">
        <f t="shared" si="4"/>
        <v>8</v>
      </c>
      <c r="C74" s="38" t="s">
        <v>67</v>
      </c>
    </row>
    <row r="75" spans="1:14">
      <c r="A75" s="35">
        <f t="shared" si="4"/>
        <v>9</v>
      </c>
      <c r="C75" s="38"/>
    </row>
    <row r="76" spans="1:14">
      <c r="A76" s="35">
        <f t="shared" si="4"/>
        <v>10</v>
      </c>
      <c r="C76" s="38" t="s">
        <v>68</v>
      </c>
    </row>
    <row r="77" spans="1:14">
      <c r="A77" s="35">
        <f t="shared" si="4"/>
        <v>11</v>
      </c>
      <c r="C77" s="38"/>
      <c r="N77" s="66"/>
    </row>
    <row r="78" spans="1:14">
      <c r="A78" s="35">
        <f t="shared" si="4"/>
        <v>12</v>
      </c>
      <c r="C78" s="38" t="s">
        <v>69</v>
      </c>
      <c r="N78" s="66"/>
    </row>
    <row r="79" spans="1:14">
      <c r="A79" s="35">
        <f t="shared" si="4"/>
        <v>13</v>
      </c>
      <c r="C79" s="38" t="s">
        <v>70</v>
      </c>
      <c r="N79" s="66"/>
    </row>
    <row r="80" spans="1:14">
      <c r="A80" s="35">
        <f t="shared" si="4"/>
        <v>14</v>
      </c>
      <c r="C80" s="38" t="s">
        <v>71</v>
      </c>
      <c r="N80" s="66"/>
    </row>
    <row r="81" spans="1:14">
      <c r="A81" s="35">
        <f t="shared" si="4"/>
        <v>15</v>
      </c>
      <c r="C81" s="38"/>
      <c r="N81" s="66"/>
    </row>
    <row r="82" spans="1:14">
      <c r="A82" s="35">
        <f t="shared" si="4"/>
        <v>16</v>
      </c>
      <c r="C82" s="38" t="s">
        <v>72</v>
      </c>
      <c r="N82" s="66"/>
    </row>
    <row r="83" spans="1:14">
      <c r="A83" s="35">
        <f t="shared" si="4"/>
        <v>17</v>
      </c>
      <c r="C83" s="38" t="s">
        <v>73</v>
      </c>
      <c r="N83" s="66"/>
    </row>
    <row r="84" spans="1:14">
      <c r="A84" s="35">
        <f t="shared" si="4"/>
        <v>18</v>
      </c>
      <c r="C84" s="38"/>
      <c r="N84" s="66"/>
    </row>
    <row r="85" spans="1:14">
      <c r="A85" s="35">
        <f t="shared" si="4"/>
        <v>19</v>
      </c>
      <c r="B85" s="66"/>
      <c r="C85" s="38" t="s">
        <v>74</v>
      </c>
    </row>
    <row r="86" spans="1:14">
      <c r="A86" s="35">
        <f t="shared" si="4"/>
        <v>20</v>
      </c>
      <c r="B86" s="66"/>
      <c r="C86" s="38" t="s">
        <v>75</v>
      </c>
    </row>
    <row r="87" spans="1:14">
      <c r="A87" s="35">
        <f t="shared" si="4"/>
        <v>21</v>
      </c>
      <c r="B87" s="66"/>
      <c r="C87" s="38" t="s">
        <v>76</v>
      </c>
    </row>
    <row r="88" spans="1:14">
      <c r="A88" s="35">
        <f t="shared" si="4"/>
        <v>22</v>
      </c>
      <c r="B88" s="66"/>
      <c r="C88" s="38" t="s">
        <v>77</v>
      </c>
    </row>
    <row r="89" spans="1:14">
      <c r="A89" s="35">
        <f t="shared" si="4"/>
        <v>23</v>
      </c>
      <c r="B89" s="66"/>
      <c r="C89" s="38" t="s">
        <v>78</v>
      </c>
    </row>
    <row r="90" spans="1:14">
      <c r="A90" s="35">
        <f t="shared" si="4"/>
        <v>24</v>
      </c>
      <c r="B90" s="66"/>
      <c r="C90" s="38"/>
    </row>
    <row r="91" spans="1:14">
      <c r="A91" s="35">
        <f t="shared" si="4"/>
        <v>25</v>
      </c>
      <c r="B91" s="66"/>
      <c r="C91" s="38" t="s">
        <v>79</v>
      </c>
    </row>
    <row r="92" spans="1:14">
      <c r="A92" s="35">
        <f t="shared" si="4"/>
        <v>26</v>
      </c>
      <c r="B92" s="66"/>
      <c r="C92" s="38"/>
    </row>
    <row r="93" spans="1:14">
      <c r="A93" s="35">
        <f t="shared" si="4"/>
        <v>27</v>
      </c>
      <c r="B93" s="66"/>
      <c r="C93" s="38" t="s">
        <v>80</v>
      </c>
    </row>
    <row r="94" spans="1:14">
      <c r="A94" s="35">
        <f t="shared" si="4"/>
        <v>28</v>
      </c>
      <c r="B94" s="66"/>
      <c r="C94" s="38"/>
    </row>
    <row r="95" spans="1:14">
      <c r="A95" s="35">
        <f t="shared" si="4"/>
        <v>29</v>
      </c>
      <c r="B95" s="66"/>
      <c r="C95" s="38" t="s">
        <v>81</v>
      </c>
    </row>
    <row r="96" spans="1:14">
      <c r="A96" s="35">
        <f t="shared" si="4"/>
        <v>30</v>
      </c>
      <c r="C96" s="38" t="s">
        <v>82</v>
      </c>
    </row>
    <row r="97" spans="1:10">
      <c r="A97" s="35">
        <f t="shared" si="4"/>
        <v>31</v>
      </c>
    </row>
    <row r="98" spans="1:10">
      <c r="A98" s="35">
        <f t="shared" si="4"/>
        <v>32</v>
      </c>
    </row>
    <row r="99" spans="1:10">
      <c r="A99" s="35">
        <f t="shared" si="4"/>
        <v>33</v>
      </c>
    </row>
    <row r="100" spans="1:10">
      <c r="A100" s="35">
        <f t="shared" si="4"/>
        <v>34</v>
      </c>
    </row>
    <row r="101" spans="1:10">
      <c r="A101" s="35">
        <f t="shared" si="4"/>
        <v>35</v>
      </c>
    </row>
    <row r="102" spans="1:10">
      <c r="A102" s="35">
        <f t="shared" si="4"/>
        <v>36</v>
      </c>
    </row>
    <row r="103" spans="1:10">
      <c r="A103" s="35">
        <f t="shared" si="4"/>
        <v>37</v>
      </c>
    </row>
    <row r="104" spans="1:10">
      <c r="A104" s="237" t="s">
        <v>58</v>
      </c>
      <c r="B104" s="237"/>
      <c r="C104" s="237"/>
      <c r="D104" s="238"/>
      <c r="E104" s="238"/>
      <c r="F104" s="239"/>
      <c r="G104" s="239"/>
      <c r="H104" s="239"/>
      <c r="I104" s="239" t="s">
        <v>59</v>
      </c>
      <c r="J104" s="239"/>
    </row>
    <row r="105" spans="1:10">
      <c r="A105" s="1" t="s">
        <v>0</v>
      </c>
      <c r="B105" s="242"/>
      <c r="C105" s="242"/>
      <c r="D105" s="302" t="s">
        <v>1</v>
      </c>
      <c r="E105" s="302"/>
      <c r="F105" s="302"/>
      <c r="G105" s="1"/>
      <c r="H105" s="1"/>
      <c r="I105" s="302" t="s">
        <v>83</v>
      </c>
      <c r="J105" s="302"/>
    </row>
    <row r="106" spans="1:10">
      <c r="A106" s="4"/>
      <c r="B106" s="4"/>
      <c r="C106" s="4"/>
      <c r="D106" s="4"/>
      <c r="E106" s="4"/>
      <c r="F106" s="241"/>
      <c r="G106" s="241"/>
      <c r="H106" s="241"/>
      <c r="I106" s="241"/>
      <c r="J106" s="241"/>
    </row>
    <row r="107" spans="1:10">
      <c r="A107" s="3" t="s">
        <v>3</v>
      </c>
      <c r="B107" s="10"/>
      <c r="C107" s="8" t="s">
        <v>4</v>
      </c>
      <c r="D107" s="300" t="s">
        <v>5</v>
      </c>
      <c r="E107" s="300"/>
      <c r="F107" s="300"/>
      <c r="H107" s="9" t="s">
        <v>6</v>
      </c>
      <c r="I107" s="10"/>
      <c r="J107" s="10"/>
    </row>
    <row r="108" spans="1:10">
      <c r="B108" s="10"/>
      <c r="C108" s="10"/>
      <c r="D108" s="301"/>
      <c r="E108" s="301"/>
      <c r="F108" s="301"/>
      <c r="G108" s="11" t="s">
        <v>7</v>
      </c>
      <c r="H108" s="12" t="str">
        <f>+H56</f>
        <v>Projected Test Year Ended</v>
      </c>
      <c r="I108" s="13"/>
      <c r="J108" s="18">
        <v>46752</v>
      </c>
    </row>
    <row r="109" spans="1:10">
      <c r="A109" s="3" t="s">
        <v>9</v>
      </c>
      <c r="B109" s="243"/>
      <c r="C109" s="243"/>
      <c r="D109" s="301"/>
      <c r="E109" s="301"/>
      <c r="F109" s="301"/>
      <c r="G109" s="11" t="s">
        <v>7</v>
      </c>
      <c r="H109" s="12" t="str">
        <f t="shared" ref="H109:H112" si="5">+H57</f>
        <v>Projected Test Year Ended</v>
      </c>
      <c r="J109" s="18">
        <v>46387</v>
      </c>
    </row>
    <row r="110" spans="1:10">
      <c r="A110" s="16"/>
      <c r="D110" s="301"/>
      <c r="E110" s="301"/>
      <c r="F110" s="301"/>
      <c r="G110" s="11" t="s">
        <v>7</v>
      </c>
      <c r="H110" s="12" t="str">
        <f t="shared" si="5"/>
        <v>Projected Test Year Ended</v>
      </c>
      <c r="J110" s="18">
        <v>46022</v>
      </c>
    </row>
    <row r="111" spans="1:10">
      <c r="A111" s="3" t="str">
        <f>+A59</f>
        <v>DOCKET NO.:  20240025-EI</v>
      </c>
      <c r="F111" s="17"/>
      <c r="G111" s="11" t="s">
        <v>7</v>
      </c>
      <c r="H111" s="12" t="str">
        <f t="shared" si="5"/>
        <v>Prior Year Ended</v>
      </c>
      <c r="I111" s="18"/>
      <c r="J111" s="18">
        <v>45657</v>
      </c>
    </row>
    <row r="112" spans="1:10">
      <c r="C112" s="19"/>
      <c r="D112" s="20"/>
      <c r="E112" s="17"/>
      <c r="F112" s="17"/>
      <c r="G112" s="11" t="s">
        <v>7</v>
      </c>
      <c r="H112" s="12" t="str">
        <f t="shared" si="5"/>
        <v>Historical Year Ended</v>
      </c>
      <c r="I112" s="18"/>
      <c r="J112" s="18">
        <v>45291</v>
      </c>
    </row>
    <row r="113" spans="1:10">
      <c r="C113" s="19"/>
      <c r="D113" s="20"/>
      <c r="E113" s="17"/>
      <c r="F113" s="17"/>
      <c r="G113" s="17"/>
      <c r="H113" s="17"/>
      <c r="I113" s="17"/>
      <c r="J113" s="17"/>
    </row>
    <row r="114" spans="1:10">
      <c r="A114" s="22"/>
      <c r="B114" s="22"/>
      <c r="C114" s="22"/>
      <c r="D114" s="22"/>
      <c r="E114" s="22"/>
      <c r="F114" s="23"/>
      <c r="G114" s="22"/>
      <c r="H114" s="233" t="str">
        <f>+H62</f>
        <v>Witness: Caldwell, Aquilina</v>
      </c>
      <c r="I114" s="24"/>
      <c r="J114" s="24"/>
    </row>
    <row r="115" spans="1:10" s="25" customFormat="1">
      <c r="A115" s="24"/>
      <c r="B115" s="232">
        <v>-1</v>
      </c>
      <c r="C115" s="232">
        <f>+B115-1</f>
        <v>-2</v>
      </c>
      <c r="D115" s="232">
        <f t="shared" ref="D115:G115" si="6">+C115-1</f>
        <v>-3</v>
      </c>
      <c r="E115" s="232">
        <f t="shared" si="6"/>
        <v>-4</v>
      </c>
      <c r="F115" s="232">
        <f t="shared" si="6"/>
        <v>-5</v>
      </c>
      <c r="G115" s="232">
        <f t="shared" si="6"/>
        <v>-6</v>
      </c>
      <c r="H115" s="232"/>
      <c r="I115" s="27"/>
      <c r="J115" s="27"/>
    </row>
    <row r="116" spans="1:10">
      <c r="A116" s="24"/>
      <c r="B116" s="28"/>
      <c r="C116" s="255" t="s">
        <v>15</v>
      </c>
      <c r="D116" s="255"/>
      <c r="E116" s="255"/>
      <c r="F116" s="255"/>
      <c r="G116" s="255"/>
      <c r="H116" s="232"/>
      <c r="I116" s="28"/>
      <c r="J116" s="28"/>
    </row>
    <row r="117" spans="1:10">
      <c r="A117" s="29" t="s">
        <v>16</v>
      </c>
      <c r="B117" s="29"/>
      <c r="C117" s="30" t="s">
        <v>17</v>
      </c>
      <c r="D117" s="30" t="s">
        <v>17</v>
      </c>
      <c r="E117" s="30" t="s">
        <v>17</v>
      </c>
      <c r="F117" s="30" t="s">
        <v>18</v>
      </c>
      <c r="G117" s="30" t="s">
        <v>19</v>
      </c>
      <c r="H117" s="30"/>
      <c r="I117" s="25"/>
      <c r="J117" s="29"/>
    </row>
    <row r="118" spans="1:10">
      <c r="A118" s="31" t="s">
        <v>20</v>
      </c>
      <c r="B118" s="32" t="s">
        <v>21</v>
      </c>
      <c r="C118" s="65">
        <v>2027</v>
      </c>
      <c r="D118" s="65">
        <v>2026</v>
      </c>
      <c r="E118" s="65">
        <v>2025</v>
      </c>
      <c r="F118" s="65">
        <v>2024</v>
      </c>
      <c r="G118" s="65">
        <v>2023</v>
      </c>
      <c r="H118" s="65"/>
      <c r="I118" s="23"/>
      <c r="J118" s="34"/>
    </row>
    <row r="119" spans="1:10">
      <c r="A119" s="35">
        <v>1</v>
      </c>
      <c r="B119" s="66" t="s">
        <v>62</v>
      </c>
    </row>
    <row r="120" spans="1:10">
      <c r="A120" s="35">
        <f>+A119+1</f>
        <v>2</v>
      </c>
      <c r="B120" s="66" t="s">
        <v>84</v>
      </c>
      <c r="C120" s="38" t="s">
        <v>85</v>
      </c>
    </row>
    <row r="121" spans="1:10">
      <c r="A121" s="35">
        <f t="shared" ref="A121:A155" si="7">+A120+1</f>
        <v>3</v>
      </c>
      <c r="C121" s="38" t="s">
        <v>86</v>
      </c>
    </row>
    <row r="122" spans="1:10">
      <c r="A122" s="35">
        <f t="shared" si="7"/>
        <v>4</v>
      </c>
      <c r="C122" s="38"/>
    </row>
    <row r="123" spans="1:10">
      <c r="A123" s="35">
        <f t="shared" si="7"/>
        <v>5</v>
      </c>
      <c r="C123" s="38" t="s">
        <v>87</v>
      </c>
    </row>
    <row r="124" spans="1:10">
      <c r="A124" s="35">
        <f t="shared" si="7"/>
        <v>6</v>
      </c>
      <c r="B124" s="66"/>
      <c r="C124" s="38" t="s">
        <v>88</v>
      </c>
    </row>
    <row r="125" spans="1:10">
      <c r="A125" s="35">
        <f t="shared" si="7"/>
        <v>7</v>
      </c>
      <c r="C125" s="38" t="s">
        <v>89</v>
      </c>
    </row>
    <row r="126" spans="1:10">
      <c r="A126" s="35">
        <f t="shared" si="7"/>
        <v>8</v>
      </c>
    </row>
    <row r="127" spans="1:10">
      <c r="A127" s="35">
        <f t="shared" si="7"/>
        <v>9</v>
      </c>
      <c r="C127" s="38" t="s">
        <v>90</v>
      </c>
    </row>
    <row r="128" spans="1:10">
      <c r="A128" s="35">
        <f t="shared" si="7"/>
        <v>10</v>
      </c>
      <c r="C128" s="38" t="s">
        <v>91</v>
      </c>
    </row>
    <row r="129" spans="1:3">
      <c r="A129" s="35">
        <f t="shared" si="7"/>
        <v>11</v>
      </c>
      <c r="C129" s="38" t="s">
        <v>92</v>
      </c>
    </row>
    <row r="130" spans="1:3">
      <c r="A130" s="35">
        <f t="shared" si="7"/>
        <v>12</v>
      </c>
      <c r="C130" s="38" t="s">
        <v>93</v>
      </c>
    </row>
    <row r="131" spans="1:3">
      <c r="A131" s="35">
        <f t="shared" si="7"/>
        <v>13</v>
      </c>
      <c r="C131" s="38" t="s">
        <v>94</v>
      </c>
    </row>
    <row r="132" spans="1:3">
      <c r="A132" s="35">
        <f t="shared" si="7"/>
        <v>14</v>
      </c>
      <c r="C132" s="38"/>
    </row>
    <row r="133" spans="1:3">
      <c r="A133" s="35">
        <f t="shared" si="7"/>
        <v>15</v>
      </c>
      <c r="C133" s="38"/>
    </row>
    <row r="134" spans="1:3">
      <c r="A134" s="35">
        <f t="shared" si="7"/>
        <v>16</v>
      </c>
      <c r="B134" s="66">
        <v>2</v>
      </c>
      <c r="C134" s="38" t="s">
        <v>95</v>
      </c>
    </row>
    <row r="135" spans="1:3">
      <c r="A135" s="35">
        <f t="shared" si="7"/>
        <v>17</v>
      </c>
      <c r="B135" s="66"/>
      <c r="C135" s="38"/>
    </row>
    <row r="136" spans="1:3">
      <c r="A136" s="35">
        <f t="shared" si="7"/>
        <v>18</v>
      </c>
      <c r="B136" s="66">
        <v>3</v>
      </c>
      <c r="C136" s="38" t="s">
        <v>96</v>
      </c>
    </row>
    <row r="137" spans="1:3">
      <c r="A137" s="35">
        <f t="shared" si="7"/>
        <v>19</v>
      </c>
      <c r="B137" s="66"/>
      <c r="C137" s="38"/>
    </row>
    <row r="138" spans="1:3">
      <c r="A138" s="35">
        <f t="shared" si="7"/>
        <v>20</v>
      </c>
      <c r="B138" s="66">
        <v>4</v>
      </c>
      <c r="C138" s="38" t="s">
        <v>97</v>
      </c>
    </row>
    <row r="139" spans="1:3">
      <c r="A139" s="35">
        <f t="shared" si="7"/>
        <v>21</v>
      </c>
      <c r="B139" s="66"/>
      <c r="C139" s="38"/>
    </row>
    <row r="140" spans="1:3">
      <c r="A140" s="35">
        <f t="shared" si="7"/>
        <v>22</v>
      </c>
      <c r="B140" s="66"/>
      <c r="C140" s="38"/>
    </row>
    <row r="141" spans="1:3">
      <c r="A141" s="35">
        <f t="shared" si="7"/>
        <v>23</v>
      </c>
      <c r="B141" s="66"/>
      <c r="C141" s="38"/>
    </row>
    <row r="142" spans="1:3">
      <c r="A142" s="35">
        <f t="shared" si="7"/>
        <v>24</v>
      </c>
      <c r="B142" s="66"/>
    </row>
    <row r="143" spans="1:3">
      <c r="A143" s="35">
        <f t="shared" si="7"/>
        <v>25</v>
      </c>
      <c r="B143" s="66"/>
      <c r="C143" s="38"/>
    </row>
    <row r="144" spans="1:3">
      <c r="A144" s="35">
        <f t="shared" si="7"/>
        <v>26</v>
      </c>
      <c r="B144" s="66"/>
    </row>
    <row r="145" spans="1:10">
      <c r="A145" s="35">
        <f t="shared" si="7"/>
        <v>27</v>
      </c>
      <c r="B145" s="66"/>
      <c r="C145" s="38"/>
    </row>
    <row r="146" spans="1:10">
      <c r="A146" s="35">
        <f t="shared" si="7"/>
        <v>28</v>
      </c>
      <c r="B146" s="66"/>
    </row>
    <row r="147" spans="1:10">
      <c r="A147" s="35">
        <f t="shared" si="7"/>
        <v>29</v>
      </c>
      <c r="B147" s="66"/>
      <c r="C147" s="38"/>
    </row>
    <row r="148" spans="1:10">
      <c r="A148" s="35">
        <f t="shared" si="7"/>
        <v>30</v>
      </c>
      <c r="C148" s="38"/>
    </row>
    <row r="149" spans="1:10">
      <c r="A149" s="35">
        <f t="shared" si="7"/>
        <v>31</v>
      </c>
    </row>
    <row r="150" spans="1:10">
      <c r="A150" s="35">
        <f t="shared" si="7"/>
        <v>32</v>
      </c>
    </row>
    <row r="151" spans="1:10">
      <c r="A151" s="35">
        <f t="shared" si="7"/>
        <v>33</v>
      </c>
    </row>
    <row r="152" spans="1:10">
      <c r="A152" s="35">
        <f t="shared" si="7"/>
        <v>34</v>
      </c>
    </row>
    <row r="153" spans="1:10">
      <c r="A153" s="35">
        <f t="shared" si="7"/>
        <v>35</v>
      </c>
    </row>
    <row r="154" spans="1:10">
      <c r="A154" s="35">
        <f t="shared" si="7"/>
        <v>36</v>
      </c>
    </row>
    <row r="155" spans="1:10">
      <c r="A155" s="35">
        <f t="shared" si="7"/>
        <v>37</v>
      </c>
      <c r="C155" s="240"/>
    </row>
    <row r="156" spans="1:10">
      <c r="A156" s="237" t="s">
        <v>58</v>
      </c>
      <c r="B156" s="237"/>
      <c r="C156" s="237"/>
      <c r="D156" s="238"/>
      <c r="E156" s="238"/>
      <c r="F156" s="239"/>
      <c r="G156" s="239"/>
      <c r="H156" s="239"/>
      <c r="I156" s="239" t="s">
        <v>98</v>
      </c>
      <c r="J156" s="239"/>
    </row>
  </sheetData>
  <mergeCells count="9">
    <mergeCell ref="D55:F58"/>
    <mergeCell ref="D105:F105"/>
    <mergeCell ref="I105:J105"/>
    <mergeCell ref="D107:F110"/>
    <mergeCell ref="D1:F1"/>
    <mergeCell ref="I1:J1"/>
    <mergeCell ref="D3:F6"/>
    <mergeCell ref="D53:F53"/>
    <mergeCell ref="I53:J53"/>
  </mergeCells>
  <printOptions horizontalCentered="1"/>
  <pageMargins left="0.5" right="0.5" top="0.75" bottom="0.5" header="0.5" footer="0.5"/>
  <pageSetup scale="75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  <rowBreaks count="2" manualBreakCount="2">
    <brk id="52" max="16383" man="1"/>
    <brk id="10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34B4-6B12-4B6F-B6B5-3854E1E9808D}">
  <dimension ref="A1:L135"/>
  <sheetViews>
    <sheetView tabSelected="1" workbookViewId="0">
      <selection activeCell="N20" sqref="N20"/>
    </sheetView>
  </sheetViews>
  <sheetFormatPr defaultColWidth="9.109375" defaultRowHeight="13.8"/>
  <cols>
    <col min="1" max="1" width="3.6640625" style="3" customWidth="1"/>
    <col min="2" max="2" width="57.77734375" style="3" customWidth="1"/>
    <col min="3" max="3" width="14.44140625" style="3" customWidth="1"/>
    <col min="4" max="4" width="15.33203125" style="3" customWidth="1"/>
    <col min="5" max="5" width="15.6640625" style="3" customWidth="1"/>
    <col min="6" max="6" width="19" style="3" bestFit="1" customWidth="1"/>
    <col min="7" max="7" width="17.6640625" style="3" customWidth="1"/>
    <col min="8" max="8" width="8.44140625" style="3" customWidth="1"/>
    <col min="9" max="9" width="12.109375" style="3" bestFit="1" customWidth="1"/>
    <col min="10" max="16384" width="9.109375" style="3"/>
  </cols>
  <sheetData>
    <row r="1" spans="1:9" ht="12.75" customHeight="1">
      <c r="A1" s="1" t="s">
        <v>0</v>
      </c>
      <c r="B1" s="2"/>
      <c r="C1" s="302" t="s">
        <v>1</v>
      </c>
      <c r="D1" s="302"/>
      <c r="E1" s="302"/>
      <c r="F1" s="1"/>
      <c r="G1" s="1"/>
      <c r="H1" s="302" t="s">
        <v>2351</v>
      </c>
      <c r="I1" s="302"/>
    </row>
    <row r="2" spans="1:9" ht="12.75" customHeight="1">
      <c r="A2" s="4"/>
      <c r="B2" s="5"/>
      <c r="C2" s="5"/>
      <c r="D2" s="5"/>
      <c r="E2" s="6"/>
      <c r="F2" s="6"/>
      <c r="G2" s="6"/>
      <c r="H2" s="6"/>
      <c r="I2" s="6"/>
    </row>
    <row r="3" spans="1:9" ht="12.75" customHeight="1">
      <c r="A3" s="3" t="s">
        <v>3</v>
      </c>
      <c r="B3" s="7"/>
      <c r="C3" s="304" t="s">
        <v>5</v>
      </c>
      <c r="D3" s="304"/>
      <c r="E3" s="304"/>
      <c r="G3" s="9" t="s">
        <v>6</v>
      </c>
      <c r="H3" s="10"/>
      <c r="I3" s="10"/>
    </row>
    <row r="4" spans="1:9">
      <c r="B4" s="7"/>
      <c r="C4" s="305"/>
      <c r="D4" s="305"/>
      <c r="E4" s="305"/>
      <c r="F4" s="11"/>
      <c r="G4" s="12"/>
      <c r="H4" s="13"/>
      <c r="I4" s="18"/>
    </row>
    <row r="5" spans="1:9" ht="12.75" customHeight="1">
      <c r="A5" s="3" t="s">
        <v>9</v>
      </c>
      <c r="B5" s="15"/>
      <c r="C5" s="305"/>
      <c r="D5" s="305"/>
      <c r="E5" s="305"/>
      <c r="F5" s="11"/>
      <c r="G5" s="12"/>
      <c r="I5" s="18"/>
    </row>
    <row r="6" spans="1:9">
      <c r="A6" s="16"/>
      <c r="C6" s="305"/>
      <c r="D6" s="305"/>
      <c r="E6" s="305"/>
      <c r="F6" s="11"/>
      <c r="G6" s="12"/>
      <c r="I6" s="18"/>
    </row>
    <row r="7" spans="1:9" ht="12.75" customHeight="1">
      <c r="A7" s="3" t="s">
        <v>61</v>
      </c>
      <c r="E7" s="17"/>
      <c r="F7" s="11" t="s">
        <v>2352</v>
      </c>
      <c r="G7" s="12" t="s">
        <v>117</v>
      </c>
      <c r="H7" s="18"/>
      <c r="I7" s="18">
        <v>45291</v>
      </c>
    </row>
    <row r="8" spans="1:9" ht="12.75" customHeight="1">
      <c r="C8" s="20"/>
      <c r="D8" s="17" t="s">
        <v>12</v>
      </c>
      <c r="E8" s="17"/>
      <c r="F8" s="11"/>
      <c r="G8" s="12"/>
      <c r="H8" s="18"/>
      <c r="I8" s="18"/>
    </row>
    <row r="9" spans="1:9" ht="12.75" customHeight="1">
      <c r="C9" s="20"/>
      <c r="D9" s="17"/>
      <c r="E9" s="17"/>
      <c r="F9" s="11"/>
      <c r="G9" s="12"/>
      <c r="H9" s="18"/>
      <c r="I9" s="18"/>
    </row>
    <row r="10" spans="1:9" s="25" customFormat="1">
      <c r="A10" s="21"/>
      <c r="B10" s="22"/>
      <c r="C10" s="22"/>
      <c r="D10" s="22"/>
      <c r="E10" s="23"/>
      <c r="F10" s="24"/>
      <c r="G10" s="12" t="s">
        <v>103</v>
      </c>
      <c r="H10" s="24"/>
      <c r="I10" s="24"/>
    </row>
    <row r="11" spans="1:9" s="25" customFormat="1">
      <c r="A11" s="26"/>
      <c r="B11" s="27" t="s">
        <v>104</v>
      </c>
      <c r="C11" s="27"/>
      <c r="D11" s="27"/>
      <c r="E11" s="27"/>
      <c r="F11" s="27"/>
      <c r="G11" s="27"/>
      <c r="H11" s="27"/>
      <c r="I11" s="27"/>
    </row>
    <row r="12" spans="1:9" s="25" customFormat="1">
      <c r="A12" s="26"/>
      <c r="B12" s="28"/>
      <c r="C12" s="285"/>
      <c r="D12" s="285"/>
      <c r="E12" s="285" t="s">
        <v>2353</v>
      </c>
      <c r="F12" s="285" t="s">
        <v>144</v>
      </c>
      <c r="G12" s="285"/>
      <c r="H12" s="28"/>
      <c r="I12" s="28"/>
    </row>
    <row r="13" spans="1:9" s="25" customFormat="1">
      <c r="A13" s="29" t="s">
        <v>16</v>
      </c>
      <c r="B13" s="29"/>
      <c r="C13" s="30"/>
      <c r="D13" s="30"/>
      <c r="E13" s="30" t="s">
        <v>19</v>
      </c>
      <c r="F13" s="30" t="s">
        <v>19</v>
      </c>
      <c r="G13" s="30"/>
      <c r="I13" s="29"/>
    </row>
    <row r="14" spans="1:9" s="25" customFormat="1">
      <c r="A14" s="31" t="s">
        <v>20</v>
      </c>
      <c r="B14" s="32" t="s">
        <v>21</v>
      </c>
      <c r="C14" s="65"/>
      <c r="D14" s="65"/>
      <c r="E14" s="65">
        <v>2023</v>
      </c>
      <c r="F14" s="65">
        <f>+E14</f>
        <v>2023</v>
      </c>
      <c r="G14" s="256"/>
      <c r="H14" s="23"/>
      <c r="I14" s="34"/>
    </row>
    <row r="15" spans="1:9" s="25" customFormat="1" ht="12.75" customHeight="1">
      <c r="A15" s="35">
        <v>1</v>
      </c>
      <c r="B15" s="36" t="s">
        <v>22</v>
      </c>
      <c r="C15" s="309"/>
      <c r="D15" s="309"/>
      <c r="E15" s="74">
        <f>+'Sec 1 2023'!D71/1000</f>
        <v>13393.253000000001</v>
      </c>
      <c r="F15" s="74">
        <f>+'Sec 1 2023'!K71/1000</f>
        <v>32293.632000000001</v>
      </c>
      <c r="G15" s="39"/>
      <c r="H15" s="39"/>
      <c r="I15" s="39"/>
    </row>
    <row r="16" spans="1:9" s="25" customFormat="1" ht="12.75" customHeight="1">
      <c r="A16" s="35">
        <f t="shared" ref="A16:A47" si="0">A15+1</f>
        <v>2</v>
      </c>
      <c r="B16" s="25" t="s">
        <v>23</v>
      </c>
      <c r="C16" s="39"/>
      <c r="D16" s="39"/>
      <c r="E16" s="257">
        <f>+'Sec 1 2023'!C72/1000</f>
        <v>57488.813000000002</v>
      </c>
      <c r="F16" s="257">
        <f>+'Sec 1 2023'!J72/1000</f>
        <v>85667.687000000005</v>
      </c>
      <c r="G16" s="39"/>
      <c r="H16" s="39"/>
      <c r="I16" s="39"/>
    </row>
    <row r="17" spans="1:12" s="25" customFormat="1">
      <c r="A17" s="35">
        <f t="shared" si="0"/>
        <v>3</v>
      </c>
      <c r="B17" s="25" t="s">
        <v>24</v>
      </c>
      <c r="C17" s="75"/>
      <c r="D17" s="75"/>
      <c r="E17" s="37">
        <f>+'Sec 1 2023'!C37/1000</f>
        <v>120689.932</v>
      </c>
      <c r="F17" s="37">
        <f>+'Sec 1 2023'!J37/1000</f>
        <v>136975.57199999999</v>
      </c>
      <c r="G17" s="39"/>
      <c r="H17" s="39"/>
      <c r="I17" s="39"/>
    </row>
    <row r="18" spans="1:12" s="25" customFormat="1">
      <c r="A18" s="35">
        <f t="shared" si="0"/>
        <v>4</v>
      </c>
      <c r="B18" s="40" t="s">
        <v>26</v>
      </c>
      <c r="C18" s="39"/>
      <c r="D18" s="39"/>
      <c r="E18" s="257">
        <f>+'Sec 1 2023'!E83/1000</f>
        <v>2020.769</v>
      </c>
      <c r="F18" s="257">
        <f>+'Sec 1 2023'!J76/1000</f>
        <v>2421.7530000000002</v>
      </c>
      <c r="G18" s="39"/>
      <c r="H18" s="39"/>
      <c r="I18" s="39"/>
    </row>
    <row r="19" spans="1:12" s="25" customFormat="1">
      <c r="A19" s="35">
        <f>A18+1</f>
        <v>5</v>
      </c>
      <c r="B19" s="40" t="s">
        <v>27</v>
      </c>
      <c r="C19" s="39"/>
      <c r="D19" s="39"/>
      <c r="E19" s="43">
        <f>+'Sec 1 2023'!C75/1000</f>
        <v>-47.905999999999999</v>
      </c>
      <c r="F19" s="43">
        <f>+'Sec 1 2023'!J75/1000</f>
        <v>-3264.9650000000001</v>
      </c>
      <c r="G19" s="39"/>
      <c r="H19" s="39"/>
      <c r="I19" s="39"/>
    </row>
    <row r="20" spans="1:12" s="25" customFormat="1">
      <c r="A20" s="35">
        <f t="shared" si="0"/>
        <v>6</v>
      </c>
      <c r="B20" s="25" t="s">
        <v>113</v>
      </c>
      <c r="C20" s="44"/>
      <c r="D20" s="44"/>
      <c r="E20" s="38">
        <f>SUM(E15:E19)</f>
        <v>193544.86100000003</v>
      </c>
      <c r="F20" s="38">
        <f>SUM(F15:F19)</f>
        <v>254093.679</v>
      </c>
      <c r="G20" s="39"/>
      <c r="H20" s="44"/>
      <c r="I20" s="44"/>
    </row>
    <row r="21" spans="1:12" s="25" customFormat="1">
      <c r="A21" s="35">
        <f t="shared" si="0"/>
        <v>7</v>
      </c>
      <c r="B21" s="40" t="s">
        <v>29</v>
      </c>
      <c r="C21" s="39"/>
      <c r="D21" s="39"/>
      <c r="E21" s="39"/>
      <c r="F21" s="39"/>
      <c r="H21" s="39"/>
      <c r="I21" s="39"/>
    </row>
    <row r="22" spans="1:12" s="25" customFormat="1">
      <c r="A22" s="35">
        <f t="shared" si="0"/>
        <v>8</v>
      </c>
      <c r="B22" s="36" t="s">
        <v>30</v>
      </c>
      <c r="C22" s="39"/>
      <c r="D22" s="288" t="s">
        <v>2354</v>
      </c>
      <c r="E22" s="39"/>
      <c r="F22" s="39"/>
      <c r="G22" s="288" t="s">
        <v>2354</v>
      </c>
      <c r="H22" s="39"/>
      <c r="I22" s="39"/>
    </row>
    <row r="23" spans="1:12" s="25" customFormat="1">
      <c r="A23" s="35">
        <f t="shared" si="0"/>
        <v>9</v>
      </c>
      <c r="B23" s="25" t="s">
        <v>31</v>
      </c>
      <c r="C23" s="39"/>
      <c r="D23" s="39">
        <f>+E16+E18+E19+E23</f>
        <v>-44757.174999999996</v>
      </c>
      <c r="E23" s="257">
        <f>+'Sec 1 2023'!C73/1000</f>
        <v>-104218.851</v>
      </c>
      <c r="F23" s="257">
        <f>+'Sec 1 2023'!J73/1000</f>
        <v>-120495.442</v>
      </c>
      <c r="G23" s="39">
        <f>+F16+F23+F18+F19</f>
        <v>-35670.96699999999</v>
      </c>
      <c r="H23" s="39"/>
      <c r="I23" s="39"/>
    </row>
    <row r="24" spans="1:12" s="25" customFormat="1">
      <c r="A24" s="35">
        <f t="shared" si="0"/>
        <v>10</v>
      </c>
      <c r="B24" s="40" t="s">
        <v>32</v>
      </c>
      <c r="C24" s="39"/>
      <c r="D24" s="39"/>
      <c r="E24" s="50" t="str">
        <f>+'Sec 1 2023'!C105</f>
        <v>8.25% / 6.50%</v>
      </c>
      <c r="F24" s="50" t="str">
        <f>+'Sec 1 2023'!J104</f>
        <v>8.25% / 6.50%</v>
      </c>
      <c r="G24" s="50"/>
      <c r="H24" s="39"/>
      <c r="I24" s="39"/>
    </row>
    <row r="25" spans="1:12" s="25" customFormat="1">
      <c r="A25" s="35">
        <f t="shared" si="0"/>
        <v>11</v>
      </c>
      <c r="B25" s="40" t="s">
        <v>34</v>
      </c>
      <c r="C25" s="39"/>
      <c r="D25" s="39"/>
      <c r="E25" s="257">
        <f>F25</f>
        <v>0</v>
      </c>
      <c r="F25" s="257">
        <f>G25</f>
        <v>0</v>
      </c>
      <c r="G25" s="39"/>
      <c r="H25" s="39"/>
      <c r="I25" s="39"/>
    </row>
    <row r="26" spans="1:12" s="25" customFormat="1">
      <c r="A26" s="35">
        <f t="shared" si="0"/>
        <v>12</v>
      </c>
      <c r="B26" s="36" t="s">
        <v>35</v>
      </c>
      <c r="C26" s="49"/>
      <c r="D26" s="48"/>
      <c r="E26" s="258">
        <f>+Capitalization!$E$3</f>
        <v>0.58520000000000005</v>
      </c>
      <c r="F26" s="258">
        <v>0.4148</v>
      </c>
      <c r="G26" s="50"/>
      <c r="H26" s="49"/>
      <c r="I26" s="49"/>
    </row>
    <row r="27" spans="1:12" s="25" customFormat="1">
      <c r="A27" s="35">
        <f t="shared" si="0"/>
        <v>13</v>
      </c>
      <c r="B27" s="40" t="s">
        <v>36</v>
      </c>
      <c r="C27" s="44"/>
      <c r="D27" s="44"/>
      <c r="E27" s="37">
        <f>+'Sec 1 2023'!H71</f>
        <v>-37909</v>
      </c>
      <c r="F27" s="37">
        <f>+'Sec 1 2023'!M79/1000</f>
        <v>-8500.8940000000002</v>
      </c>
      <c r="G27" s="39"/>
      <c r="H27" s="54"/>
      <c r="I27" s="52"/>
    </row>
    <row r="28" spans="1:12">
      <c r="A28" s="35">
        <f t="shared" si="0"/>
        <v>14</v>
      </c>
      <c r="B28" s="40" t="s">
        <v>37</v>
      </c>
      <c r="C28" s="44"/>
      <c r="D28" s="44"/>
      <c r="E28" s="38" t="s">
        <v>38</v>
      </c>
      <c r="F28" s="38" t="s">
        <v>38</v>
      </c>
      <c r="G28" s="38"/>
      <c r="H28" s="44"/>
      <c r="I28" s="44"/>
    </row>
    <row r="29" spans="1:12">
      <c r="A29" s="35">
        <f t="shared" si="0"/>
        <v>15</v>
      </c>
      <c r="B29" s="36" t="s">
        <v>39</v>
      </c>
      <c r="C29" s="39"/>
      <c r="D29" s="39"/>
      <c r="E29" s="38" t="s">
        <v>38</v>
      </c>
      <c r="F29" s="38" t="s">
        <v>38</v>
      </c>
      <c r="G29" s="38"/>
      <c r="H29" s="39"/>
      <c r="I29" s="39"/>
    </row>
    <row r="30" spans="1:12">
      <c r="A30" s="35">
        <f t="shared" si="0"/>
        <v>16</v>
      </c>
      <c r="B30" s="40" t="s">
        <v>40</v>
      </c>
      <c r="C30" s="39"/>
      <c r="D30" s="39"/>
      <c r="E30" s="257">
        <f>+'Sec 1 2023'!C39/1000</f>
        <v>8771.2350000000006</v>
      </c>
      <c r="F30" s="257">
        <f>+'Sec 1 2023'!J39/1000</f>
        <v>35518.500999999997</v>
      </c>
      <c r="G30" s="39"/>
      <c r="H30" s="39"/>
      <c r="I30" s="39"/>
    </row>
    <row r="31" spans="1:12" ht="27.6">
      <c r="A31" s="35">
        <f t="shared" si="0"/>
        <v>17</v>
      </c>
      <c r="B31" s="40" t="s">
        <v>41</v>
      </c>
      <c r="C31" s="39"/>
      <c r="D31" s="39"/>
      <c r="E31" s="53" t="s">
        <v>114</v>
      </c>
      <c r="F31" s="53" t="s">
        <v>114</v>
      </c>
      <c r="G31" s="53"/>
      <c r="H31" s="54"/>
      <c r="I31" s="39"/>
      <c r="L31" s="259"/>
    </row>
    <row r="32" spans="1:12">
      <c r="A32" s="35">
        <f t="shared" si="0"/>
        <v>18</v>
      </c>
      <c r="B32" s="40" t="s">
        <v>43</v>
      </c>
      <c r="C32" s="39"/>
      <c r="D32" s="39"/>
      <c r="E32" s="50" t="s">
        <v>25</v>
      </c>
      <c r="F32" s="50" t="s">
        <v>25</v>
      </c>
      <c r="G32" s="50"/>
      <c r="H32" s="54"/>
      <c r="I32" s="39"/>
      <c r="L32" s="259"/>
    </row>
    <row r="33" spans="1:12">
      <c r="A33" s="35">
        <f t="shared" si="0"/>
        <v>19</v>
      </c>
      <c r="B33" s="40" t="s">
        <v>44</v>
      </c>
      <c r="C33" s="39"/>
      <c r="D33" s="39"/>
      <c r="E33" s="37" t="s">
        <v>45</v>
      </c>
      <c r="F33" s="37" t="s">
        <v>45</v>
      </c>
      <c r="G33" s="37"/>
      <c r="H33" s="54"/>
      <c r="I33" s="54"/>
      <c r="J33" s="55"/>
      <c r="K33" s="55"/>
      <c r="L33" s="259"/>
    </row>
    <row r="34" spans="1:12">
      <c r="A34" s="35">
        <f t="shared" si="0"/>
        <v>20</v>
      </c>
      <c r="B34" s="36" t="s">
        <v>46</v>
      </c>
      <c r="C34" s="44"/>
      <c r="D34" s="44"/>
      <c r="E34" s="44"/>
      <c r="F34" s="44"/>
      <c r="G34" s="39"/>
      <c r="H34" s="44"/>
      <c r="I34" s="39"/>
      <c r="L34" s="259"/>
    </row>
    <row r="35" spans="1:12">
      <c r="A35" s="35">
        <f t="shared" si="0"/>
        <v>21</v>
      </c>
      <c r="B35" s="36" t="s">
        <v>29</v>
      </c>
      <c r="C35" s="49"/>
      <c r="D35" s="49"/>
      <c r="E35" s="49"/>
      <c r="F35" s="49"/>
      <c r="G35" s="49"/>
      <c r="H35" s="49"/>
      <c r="I35" s="49"/>
      <c r="L35" s="259"/>
    </row>
    <row r="36" spans="1:12">
      <c r="A36" s="35">
        <f t="shared" si="0"/>
        <v>22</v>
      </c>
      <c r="B36" s="36" t="s">
        <v>115</v>
      </c>
      <c r="C36" s="39"/>
      <c r="D36" s="39"/>
      <c r="E36" s="39"/>
      <c r="F36" s="49"/>
      <c r="G36" s="39"/>
      <c r="H36" s="39"/>
      <c r="I36" s="39"/>
      <c r="L36" s="259"/>
    </row>
    <row r="37" spans="1:12">
      <c r="A37" s="35">
        <f t="shared" si="0"/>
        <v>23</v>
      </c>
      <c r="B37" s="36" t="s">
        <v>48</v>
      </c>
      <c r="C37" s="78"/>
      <c r="D37" s="78"/>
      <c r="E37" s="37">
        <f>+'Sec 1 2023'!C23/1000</f>
        <v>1053075.215198626</v>
      </c>
      <c r="F37" s="49"/>
      <c r="G37" s="37"/>
      <c r="H37" s="35"/>
      <c r="I37" s="56"/>
      <c r="L37" s="259"/>
    </row>
    <row r="38" spans="1:12">
      <c r="A38" s="35">
        <f t="shared" si="0"/>
        <v>24</v>
      </c>
      <c r="B38" s="36" t="s">
        <v>49</v>
      </c>
      <c r="C38" s="79"/>
      <c r="D38" s="79"/>
      <c r="E38" s="37">
        <f>+'Sec 1 2023'!C21/1000</f>
        <v>1069335.0633770495</v>
      </c>
      <c r="F38" s="49"/>
      <c r="G38" s="56"/>
      <c r="H38" s="56"/>
      <c r="I38" s="56"/>
      <c r="L38" s="259"/>
    </row>
    <row r="39" spans="1:12">
      <c r="A39" s="35">
        <f t="shared" si="0"/>
        <v>25</v>
      </c>
      <c r="B39" s="36" t="s">
        <v>50</v>
      </c>
      <c r="C39" s="80"/>
      <c r="D39" s="80"/>
      <c r="E39" s="38" t="s">
        <v>51</v>
      </c>
      <c r="F39" s="49"/>
      <c r="G39" s="38"/>
      <c r="H39" s="57"/>
      <c r="I39" s="56"/>
      <c r="L39" s="259"/>
    </row>
    <row r="40" spans="1:12">
      <c r="A40" s="35">
        <f t="shared" si="0"/>
        <v>26</v>
      </c>
      <c r="B40" s="36" t="s">
        <v>52</v>
      </c>
      <c r="C40" s="39"/>
      <c r="D40" s="39"/>
      <c r="E40" s="50">
        <f>+'Sec 1 2023'!C27</f>
        <v>5.3999999999999999E-2</v>
      </c>
      <c r="F40" s="49"/>
      <c r="G40" s="50"/>
      <c r="H40" s="56"/>
      <c r="I40" s="56"/>
      <c r="L40" s="259"/>
    </row>
    <row r="41" spans="1:12">
      <c r="A41" s="35">
        <f t="shared" si="0"/>
        <v>27</v>
      </c>
      <c r="B41" s="36" t="s">
        <v>53</v>
      </c>
      <c r="C41" s="39"/>
      <c r="D41" s="39"/>
      <c r="E41" s="258" t="str">
        <f>+'Sec 1 2023'!C106</f>
        <v>11.50% to 3.50%</v>
      </c>
      <c r="F41" s="49"/>
      <c r="G41" s="50"/>
      <c r="H41" s="56"/>
      <c r="I41" s="56"/>
      <c r="L41" s="259"/>
    </row>
    <row r="42" spans="1:12">
      <c r="A42" s="35">
        <f t="shared" si="0"/>
        <v>28</v>
      </c>
      <c r="B42" s="36" t="s">
        <v>55</v>
      </c>
      <c r="C42" s="39"/>
      <c r="D42" s="39"/>
      <c r="E42" s="38">
        <f>+'Sec 1 2023'!C41/1000</f>
        <v>1316209.0109999999</v>
      </c>
      <c r="F42" s="49"/>
      <c r="G42" s="56"/>
      <c r="H42" s="56"/>
      <c r="I42" s="56"/>
      <c r="L42" s="259"/>
    </row>
    <row r="43" spans="1:12">
      <c r="A43" s="35">
        <f t="shared" si="0"/>
        <v>29</v>
      </c>
      <c r="B43" s="36" t="s">
        <v>56</v>
      </c>
      <c r="C43" s="39"/>
      <c r="D43" s="39"/>
      <c r="E43" s="37">
        <f>+MRVA!M50/1000</f>
        <v>1492044.879</v>
      </c>
      <c r="F43" s="49"/>
      <c r="G43" s="81"/>
      <c r="H43" s="56"/>
      <c r="I43" s="56"/>
      <c r="L43" s="259"/>
    </row>
    <row r="44" spans="1:12">
      <c r="A44" s="35">
        <f t="shared" si="0"/>
        <v>30</v>
      </c>
      <c r="B44" s="36" t="s">
        <v>57</v>
      </c>
      <c r="C44" s="39"/>
      <c r="D44" s="39"/>
      <c r="E44" s="39">
        <v>0</v>
      </c>
      <c r="F44" s="49"/>
      <c r="G44" s="39"/>
      <c r="H44" s="56"/>
      <c r="I44" s="56"/>
      <c r="L44" s="259"/>
    </row>
    <row r="45" spans="1:12">
      <c r="A45" s="35">
        <f t="shared" si="0"/>
        <v>31</v>
      </c>
      <c r="B45" s="36"/>
      <c r="C45" s="39"/>
      <c r="D45" s="39"/>
      <c r="E45" s="56"/>
      <c r="F45" s="49"/>
      <c r="G45" s="56"/>
      <c r="H45" s="56"/>
      <c r="I45" s="56"/>
      <c r="L45" s="259"/>
    </row>
    <row r="46" spans="1:12">
      <c r="A46" s="35">
        <f t="shared" si="0"/>
        <v>32</v>
      </c>
      <c r="B46" s="36"/>
      <c r="C46" s="39"/>
      <c r="D46" s="39"/>
      <c r="E46" s="56"/>
      <c r="F46" s="56"/>
      <c r="G46" s="56"/>
      <c r="H46" s="56"/>
      <c r="I46" s="56"/>
      <c r="L46" s="259"/>
    </row>
    <row r="47" spans="1:12" ht="14.4" thickBot="1">
      <c r="A47" s="60">
        <f t="shared" si="0"/>
        <v>33</v>
      </c>
      <c r="B47" s="61"/>
      <c r="C47" s="62"/>
      <c r="D47" s="62"/>
      <c r="E47" s="63"/>
      <c r="F47" s="63"/>
      <c r="G47" s="63"/>
      <c r="H47" s="63"/>
      <c r="I47" s="63"/>
      <c r="L47" s="259"/>
    </row>
    <row r="48" spans="1:12">
      <c r="A48" s="35"/>
      <c r="B48" s="36"/>
      <c r="C48" s="39"/>
      <c r="D48" s="39"/>
      <c r="F48" s="56"/>
      <c r="G48" s="56"/>
      <c r="H48" s="56"/>
      <c r="I48" s="56"/>
      <c r="L48" s="259"/>
    </row>
    <row r="49" spans="1:12" ht="12.75" customHeight="1">
      <c r="A49" s="1" t="s">
        <v>0</v>
      </c>
      <c r="B49" s="2"/>
      <c r="C49" s="302" t="s">
        <v>1</v>
      </c>
      <c r="D49" s="302"/>
      <c r="E49" s="302"/>
      <c r="F49" s="1"/>
      <c r="G49" s="1"/>
      <c r="H49" s="302" t="s">
        <v>2355</v>
      </c>
      <c r="I49" s="302"/>
      <c r="L49" s="259"/>
    </row>
    <row r="50" spans="1:12" ht="12.75" customHeight="1">
      <c r="A50" s="4"/>
      <c r="B50" s="5"/>
      <c r="C50" s="5"/>
      <c r="D50" s="5"/>
      <c r="E50" s="6"/>
      <c r="F50" s="6"/>
      <c r="G50" s="6"/>
      <c r="H50" s="6"/>
      <c r="I50" s="6"/>
      <c r="L50" s="259"/>
    </row>
    <row r="51" spans="1:12" ht="12.75" customHeight="1">
      <c r="A51" s="3" t="s">
        <v>3</v>
      </c>
      <c r="B51" s="7"/>
      <c r="C51" s="304" t="s">
        <v>5</v>
      </c>
      <c r="D51" s="304"/>
      <c r="E51" s="304"/>
      <c r="G51" s="9" t="s">
        <v>6</v>
      </c>
      <c r="H51" s="10"/>
      <c r="I51" s="10"/>
      <c r="L51" s="259"/>
    </row>
    <row r="52" spans="1:12">
      <c r="B52" s="7"/>
      <c r="C52" s="305"/>
      <c r="D52" s="305"/>
      <c r="E52" s="305"/>
      <c r="F52" s="11"/>
      <c r="G52" s="12"/>
      <c r="H52" s="13"/>
      <c r="I52" s="18"/>
      <c r="L52" s="259"/>
    </row>
    <row r="53" spans="1:12" ht="12.75" customHeight="1">
      <c r="A53" s="3" t="s">
        <v>9</v>
      </c>
      <c r="B53" s="15"/>
      <c r="C53" s="305"/>
      <c r="D53" s="305"/>
      <c r="E53" s="305"/>
      <c r="F53" s="11"/>
      <c r="G53" s="12"/>
      <c r="I53" s="18"/>
      <c r="L53" s="259"/>
    </row>
    <row r="54" spans="1:12">
      <c r="A54" s="16"/>
      <c r="C54" s="305"/>
      <c r="D54" s="305"/>
      <c r="E54" s="305"/>
      <c r="F54" s="11"/>
      <c r="G54" s="12"/>
      <c r="I54" s="18"/>
      <c r="L54" s="259"/>
    </row>
    <row r="55" spans="1:12" ht="12.75" customHeight="1">
      <c r="A55" s="3" t="s">
        <v>61</v>
      </c>
      <c r="E55" s="17"/>
      <c r="F55" s="11" t="s">
        <v>2352</v>
      </c>
      <c r="G55" s="12" t="s">
        <v>117</v>
      </c>
      <c r="H55" s="18"/>
      <c r="I55" s="18">
        <v>44561</v>
      </c>
      <c r="L55" s="259"/>
    </row>
    <row r="56" spans="1:12" ht="12.75" customHeight="1">
      <c r="C56" s="20"/>
      <c r="D56" s="17" t="s">
        <v>12</v>
      </c>
      <c r="E56" s="17"/>
      <c r="F56" s="11"/>
      <c r="G56" s="12"/>
      <c r="H56" s="18"/>
      <c r="I56" s="18"/>
      <c r="L56" s="259"/>
    </row>
    <row r="57" spans="1:12" ht="12.75" customHeight="1">
      <c r="C57" s="20"/>
      <c r="D57" s="17"/>
      <c r="E57" s="17"/>
      <c r="F57" s="11"/>
      <c r="G57" s="12"/>
      <c r="H57" s="18"/>
      <c r="I57" s="18"/>
      <c r="L57" s="259"/>
    </row>
    <row r="58" spans="1:12" s="25" customFormat="1">
      <c r="A58" s="21"/>
      <c r="B58" s="22"/>
      <c r="C58" s="22"/>
      <c r="D58" s="22"/>
      <c r="E58" s="23"/>
      <c r="F58" s="24"/>
      <c r="G58" s="12" t="s">
        <v>103</v>
      </c>
      <c r="H58" s="24"/>
      <c r="I58" s="24"/>
      <c r="L58" s="260"/>
    </row>
    <row r="59" spans="1:12" s="25" customFormat="1">
      <c r="A59" s="26"/>
      <c r="B59" s="27" t="s">
        <v>104</v>
      </c>
      <c r="C59" s="27" t="s">
        <v>106</v>
      </c>
      <c r="D59" s="27" t="s">
        <v>107</v>
      </c>
      <c r="E59" s="27" t="s">
        <v>108</v>
      </c>
      <c r="F59" s="27" t="s">
        <v>146</v>
      </c>
      <c r="G59" s="27" t="s">
        <v>109</v>
      </c>
      <c r="H59" s="27"/>
      <c r="I59" s="27"/>
      <c r="L59" s="260"/>
    </row>
    <row r="60" spans="1:12" s="25" customFormat="1">
      <c r="A60" s="26"/>
      <c r="B60" s="28"/>
      <c r="C60" s="303"/>
      <c r="D60" s="303"/>
      <c r="E60" s="303"/>
      <c r="F60" s="303"/>
      <c r="G60" s="303"/>
      <c r="H60" s="28"/>
      <c r="I60" s="28"/>
      <c r="L60" s="260"/>
    </row>
    <row r="61" spans="1:12" s="25" customFormat="1">
      <c r="A61" s="29" t="s">
        <v>16</v>
      </c>
      <c r="B61" s="29"/>
      <c r="C61" s="30"/>
      <c r="D61" s="30"/>
      <c r="E61" s="30" t="s">
        <v>19</v>
      </c>
      <c r="F61" s="30"/>
      <c r="G61" s="30"/>
      <c r="I61" s="29"/>
      <c r="L61" s="260"/>
    </row>
    <row r="62" spans="1:12" s="25" customFormat="1">
      <c r="A62" s="31" t="s">
        <v>20</v>
      </c>
      <c r="B62" s="32" t="s">
        <v>21</v>
      </c>
      <c r="C62" s="65"/>
      <c r="D62" s="65"/>
      <c r="E62" s="65">
        <f>E14</f>
        <v>2023</v>
      </c>
      <c r="F62" s="65"/>
      <c r="G62" s="65"/>
      <c r="H62" s="23"/>
      <c r="I62" s="34"/>
      <c r="L62" s="260"/>
    </row>
    <row r="63" spans="1:12">
      <c r="A63" s="35">
        <v>1</v>
      </c>
      <c r="B63" s="66" t="s">
        <v>62</v>
      </c>
      <c r="L63" s="259"/>
    </row>
    <row r="64" spans="1:12">
      <c r="A64" s="35"/>
      <c r="B64" s="66">
        <v>1</v>
      </c>
      <c r="C64"/>
      <c r="J64" s="55"/>
      <c r="L64" s="259"/>
    </row>
    <row r="65" spans="1:12">
      <c r="A65" s="35"/>
      <c r="B65" s="66"/>
      <c r="C65" t="s">
        <v>2356</v>
      </c>
      <c r="J65" s="55"/>
      <c r="L65" s="259"/>
    </row>
    <row r="66" spans="1:12">
      <c r="A66" s="35"/>
      <c r="B66" s="66"/>
      <c r="C66" t="s">
        <v>2357</v>
      </c>
      <c r="J66" s="55"/>
      <c r="L66" s="259"/>
    </row>
    <row r="67" spans="1:12">
      <c r="A67" s="35"/>
      <c r="B67" s="66"/>
      <c r="C67"/>
      <c r="J67" s="55"/>
      <c r="L67" s="259"/>
    </row>
    <row r="68" spans="1:12">
      <c r="A68" s="35"/>
      <c r="B68" s="66"/>
      <c r="C68" t="s">
        <v>2358</v>
      </c>
      <c r="J68" s="55"/>
      <c r="L68" s="259"/>
    </row>
    <row r="69" spans="1:12">
      <c r="A69" s="35"/>
      <c r="B69" s="66"/>
      <c r="C69" t="s">
        <v>2359</v>
      </c>
      <c r="J69" s="55"/>
      <c r="L69" s="259"/>
    </row>
    <row r="70" spans="1:12">
      <c r="A70" s="35"/>
      <c r="B70" s="66"/>
      <c r="C70" t="s">
        <v>2360</v>
      </c>
      <c r="J70" s="55"/>
      <c r="L70" s="259"/>
    </row>
    <row r="71" spans="1:12">
      <c r="A71" s="35"/>
      <c r="B71" s="66"/>
      <c r="C71" t="s">
        <v>2361</v>
      </c>
      <c r="J71" s="55"/>
      <c r="L71" s="259"/>
    </row>
    <row r="72" spans="1:12">
      <c r="A72" s="35"/>
      <c r="B72" s="66"/>
      <c r="C72"/>
      <c r="J72" s="55"/>
      <c r="L72" s="259"/>
    </row>
    <row r="73" spans="1:12">
      <c r="A73" s="35"/>
      <c r="B73" s="66"/>
      <c r="C73" t="s">
        <v>2362</v>
      </c>
      <c r="J73" s="55"/>
      <c r="L73" s="259"/>
    </row>
    <row r="74" spans="1:12">
      <c r="A74" s="35"/>
      <c r="B74" s="66"/>
      <c r="C74" t="s">
        <v>2363</v>
      </c>
      <c r="J74" s="55"/>
      <c r="L74" s="259"/>
    </row>
    <row r="75" spans="1:12">
      <c r="A75" s="35"/>
      <c r="B75" s="66"/>
      <c r="C75"/>
      <c r="J75" s="55"/>
      <c r="L75" s="259"/>
    </row>
    <row r="76" spans="1:12">
      <c r="A76" s="35"/>
      <c r="B76" s="66"/>
      <c r="C76" t="s">
        <v>2364</v>
      </c>
      <c r="J76" s="55"/>
      <c r="L76" s="259"/>
    </row>
    <row r="77" spans="1:12">
      <c r="A77" s="35"/>
      <c r="B77" s="66"/>
      <c r="C77" s="82"/>
      <c r="J77" s="55"/>
      <c r="L77" s="259"/>
    </row>
    <row r="78" spans="1:12">
      <c r="A78" s="35"/>
      <c r="B78" s="66"/>
      <c r="C78" s="82" t="s">
        <v>2365</v>
      </c>
      <c r="J78" s="55"/>
      <c r="L78" s="259"/>
    </row>
    <row r="79" spans="1:12">
      <c r="A79" s="35"/>
      <c r="B79" s="66"/>
      <c r="C79" s="82" t="s">
        <v>2366</v>
      </c>
      <c r="J79" s="55"/>
      <c r="L79" s="259"/>
    </row>
    <row r="80" spans="1:12">
      <c r="A80" s="35"/>
      <c r="B80" s="66"/>
      <c r="C80" s="82" t="s">
        <v>2367</v>
      </c>
      <c r="J80" s="55"/>
      <c r="L80" s="259"/>
    </row>
    <row r="81" spans="1:12">
      <c r="A81" s="35"/>
      <c r="B81" s="66"/>
      <c r="C81" s="82" t="s">
        <v>2368</v>
      </c>
      <c r="J81" s="55"/>
      <c r="L81" s="259"/>
    </row>
    <row r="82" spans="1:12">
      <c r="A82" s="35"/>
      <c r="B82" s="66"/>
      <c r="C82"/>
      <c r="J82" s="55"/>
      <c r="L82" s="259"/>
    </row>
    <row r="83" spans="1:12">
      <c r="A83" s="35"/>
      <c r="B83" s="66"/>
      <c r="C83" s="82" t="s">
        <v>2369</v>
      </c>
      <c r="J83" s="55"/>
      <c r="L83" s="259"/>
    </row>
    <row r="84" spans="1:12">
      <c r="A84" s="35"/>
      <c r="B84" s="66"/>
      <c r="C84" t="s">
        <v>2370</v>
      </c>
      <c r="J84" s="55"/>
      <c r="L84" s="259"/>
    </row>
    <row r="85" spans="1:12">
      <c r="A85" s="35"/>
      <c r="B85" s="66"/>
      <c r="C85" t="s">
        <v>2371</v>
      </c>
      <c r="J85" s="55"/>
      <c r="L85" s="259"/>
    </row>
    <row r="86" spans="1:12">
      <c r="A86" s="35"/>
      <c r="B86" s="66"/>
      <c r="C86" t="s">
        <v>2372</v>
      </c>
      <c r="J86" s="55"/>
      <c r="L86" s="259"/>
    </row>
    <row r="87" spans="1:12">
      <c r="A87" s="35"/>
      <c r="B87" s="66"/>
      <c r="C87"/>
      <c r="J87" s="55"/>
      <c r="L87" s="259"/>
    </row>
    <row r="88" spans="1:12">
      <c r="A88" s="35"/>
      <c r="B88" s="66"/>
      <c r="C88" t="s">
        <v>2373</v>
      </c>
      <c r="J88" s="55"/>
      <c r="L88" s="259"/>
    </row>
    <row r="89" spans="1:12">
      <c r="A89" s="35"/>
      <c r="B89" s="66"/>
      <c r="C89" t="s">
        <v>2374</v>
      </c>
      <c r="J89" s="55"/>
      <c r="L89" s="259"/>
    </row>
    <row r="90" spans="1:12">
      <c r="A90" s="35"/>
      <c r="B90" s="66"/>
      <c r="C90" t="s">
        <v>2375</v>
      </c>
      <c r="J90" s="55"/>
      <c r="L90" s="259"/>
    </row>
    <row r="91" spans="1:12">
      <c r="A91" s="35"/>
      <c r="B91" s="66"/>
      <c r="C91" t="s">
        <v>2376</v>
      </c>
      <c r="J91" s="55"/>
      <c r="L91" s="259"/>
    </row>
    <row r="92" spans="1:12">
      <c r="A92" s="35"/>
      <c r="B92" s="66"/>
      <c r="C92"/>
      <c r="J92" s="55"/>
      <c r="L92" s="259"/>
    </row>
    <row r="93" spans="1:12">
      <c r="A93" s="35"/>
      <c r="B93" s="66"/>
      <c r="C93" t="s">
        <v>2377</v>
      </c>
      <c r="J93" s="55"/>
      <c r="L93" s="259"/>
    </row>
    <row r="94" spans="1:12">
      <c r="A94" s="35"/>
      <c r="B94" s="66"/>
      <c r="C94"/>
      <c r="J94" s="55"/>
      <c r="L94" s="259"/>
    </row>
    <row r="95" spans="1:12">
      <c r="A95" s="35"/>
      <c r="B95" s="66"/>
      <c r="C95" t="s">
        <v>2378</v>
      </c>
      <c r="J95" s="55"/>
      <c r="L95" s="259"/>
    </row>
    <row r="96" spans="1:12">
      <c r="A96" s="35"/>
      <c r="B96" s="66"/>
      <c r="C96" t="s">
        <v>2379</v>
      </c>
      <c r="J96" s="55"/>
      <c r="L96" s="259"/>
    </row>
    <row r="97" spans="1:12">
      <c r="A97" s="35"/>
      <c r="B97" s="66"/>
      <c r="C97"/>
      <c r="J97" s="55"/>
      <c r="L97" s="259"/>
    </row>
    <row r="98" spans="1:12">
      <c r="A98" s="35"/>
      <c r="B98" s="66"/>
      <c r="C98" t="s">
        <v>2380</v>
      </c>
      <c r="J98" s="55"/>
      <c r="L98" s="259"/>
    </row>
    <row r="99" spans="1:12">
      <c r="A99" s="35"/>
      <c r="B99" s="66"/>
      <c r="C99" t="s">
        <v>2381</v>
      </c>
      <c r="J99" s="55"/>
      <c r="L99" s="259"/>
    </row>
    <row r="100" spans="1:12">
      <c r="A100" s="35"/>
      <c r="B100" s="66"/>
      <c r="C100"/>
      <c r="J100" s="55"/>
      <c r="L100" s="259"/>
    </row>
    <row r="101" spans="1:12">
      <c r="A101" s="35"/>
      <c r="B101" s="66"/>
      <c r="C101" t="s">
        <v>2382</v>
      </c>
      <c r="J101" s="55"/>
      <c r="L101" s="259"/>
    </row>
    <row r="102" spans="1:12">
      <c r="A102" s="35"/>
      <c r="B102" s="66"/>
      <c r="C102" t="s">
        <v>2383</v>
      </c>
      <c r="J102" s="55"/>
      <c r="L102" s="259"/>
    </row>
    <row r="103" spans="1:12">
      <c r="A103" s="35"/>
      <c r="B103" s="66"/>
      <c r="C103"/>
      <c r="J103" s="55"/>
      <c r="L103" s="259"/>
    </row>
    <row r="104" spans="1:12">
      <c r="A104" s="35"/>
      <c r="B104" s="66"/>
      <c r="C104" t="s">
        <v>2384</v>
      </c>
      <c r="J104" s="55"/>
      <c r="L104" s="259"/>
    </row>
    <row r="105" spans="1:12">
      <c r="A105" s="35"/>
      <c r="B105" s="66"/>
      <c r="C105" t="s">
        <v>2385</v>
      </c>
      <c r="J105" s="55"/>
      <c r="L105" s="259"/>
    </row>
    <row r="106" spans="1:12">
      <c r="A106" s="35"/>
      <c r="B106" s="66"/>
      <c r="C106"/>
      <c r="J106" s="55"/>
      <c r="L106" s="259"/>
    </row>
    <row r="107" spans="1:12">
      <c r="A107" s="35"/>
      <c r="B107" s="66"/>
      <c r="C107" t="s">
        <v>2386</v>
      </c>
      <c r="J107" s="55"/>
      <c r="L107" s="259"/>
    </row>
    <row r="108" spans="1:12">
      <c r="A108" s="35"/>
      <c r="B108" s="66"/>
      <c r="C108" t="s">
        <v>2387</v>
      </c>
      <c r="J108" s="55"/>
      <c r="L108" s="259"/>
    </row>
    <row r="109" spans="1:12">
      <c r="A109" s="35"/>
      <c r="B109" s="66"/>
      <c r="C109" t="s">
        <v>2388</v>
      </c>
      <c r="J109" s="55"/>
      <c r="L109" s="259"/>
    </row>
    <row r="110" spans="1:12">
      <c r="A110" s="35"/>
      <c r="B110" s="66"/>
      <c r="C110"/>
      <c r="J110" s="55"/>
      <c r="L110" s="259"/>
    </row>
    <row r="111" spans="1:12">
      <c r="A111" s="35" t="e">
        <f>#REF!+1</f>
        <v>#REF!</v>
      </c>
      <c r="B111" s="66"/>
      <c r="C111" t="s">
        <v>2389</v>
      </c>
    </row>
    <row r="112" spans="1:12">
      <c r="A112" s="35" t="e">
        <f t="shared" ref="A112:A133" si="1">A111+1</f>
        <v>#REF!</v>
      </c>
      <c r="C112" t="s">
        <v>2390</v>
      </c>
    </row>
    <row r="113" spans="1:3">
      <c r="A113" s="35" t="e">
        <f>A112+1</f>
        <v>#REF!</v>
      </c>
      <c r="C113" t="s">
        <v>2391</v>
      </c>
    </row>
    <row r="114" spans="1:3">
      <c r="A114" s="35" t="e">
        <f t="shared" si="1"/>
        <v>#REF!</v>
      </c>
      <c r="C114" t="s">
        <v>2392</v>
      </c>
    </row>
    <row r="115" spans="1:3">
      <c r="A115" s="35" t="e">
        <f t="shared" si="1"/>
        <v>#REF!</v>
      </c>
      <c r="C115" t="s">
        <v>2393</v>
      </c>
    </row>
    <row r="116" spans="1:3">
      <c r="A116" s="35" t="e">
        <f t="shared" si="1"/>
        <v>#REF!</v>
      </c>
      <c r="C116" t="s">
        <v>2394</v>
      </c>
    </row>
    <row r="117" spans="1:3">
      <c r="A117" s="35" t="e">
        <f t="shared" si="1"/>
        <v>#REF!</v>
      </c>
      <c r="C117"/>
    </row>
    <row r="118" spans="1:3">
      <c r="A118" s="35" t="e">
        <f t="shared" si="1"/>
        <v>#REF!</v>
      </c>
      <c r="C118" t="s">
        <v>2395</v>
      </c>
    </row>
    <row r="119" spans="1:3">
      <c r="A119" s="35" t="e">
        <f t="shared" si="1"/>
        <v>#REF!</v>
      </c>
      <c r="C119" t="s">
        <v>2396</v>
      </c>
    </row>
    <row r="120" spans="1:3">
      <c r="A120" s="35" t="e">
        <f>#REF!+1</f>
        <v>#REF!</v>
      </c>
      <c r="B120" s="66"/>
    </row>
    <row r="121" spans="1:3">
      <c r="A121" s="35" t="e">
        <f t="shared" si="1"/>
        <v>#REF!</v>
      </c>
      <c r="B121" s="66">
        <v>2</v>
      </c>
    </row>
    <row r="122" spans="1:3">
      <c r="A122" s="35" t="e">
        <f t="shared" si="1"/>
        <v>#REF!</v>
      </c>
      <c r="B122" s="66"/>
    </row>
    <row r="123" spans="1:3">
      <c r="A123" s="35" t="e">
        <f t="shared" si="1"/>
        <v>#REF!</v>
      </c>
      <c r="B123" s="66">
        <v>3</v>
      </c>
    </row>
    <row r="124" spans="1:3">
      <c r="A124" s="35" t="e">
        <f t="shared" si="1"/>
        <v>#REF!</v>
      </c>
      <c r="B124" s="66"/>
    </row>
    <row r="125" spans="1:3">
      <c r="A125" s="35" t="e">
        <f t="shared" si="1"/>
        <v>#REF!</v>
      </c>
      <c r="B125" s="66">
        <v>4</v>
      </c>
    </row>
    <row r="126" spans="1:3">
      <c r="A126" s="35" t="e">
        <f t="shared" si="1"/>
        <v>#REF!</v>
      </c>
      <c r="B126" s="66"/>
    </row>
    <row r="127" spans="1:3">
      <c r="A127" s="35" t="e">
        <f t="shared" si="1"/>
        <v>#REF!</v>
      </c>
      <c r="B127" s="66">
        <v>5</v>
      </c>
    </row>
    <row r="128" spans="1:3">
      <c r="A128" s="35" t="e">
        <f t="shared" si="1"/>
        <v>#REF!</v>
      </c>
      <c r="B128" s="66"/>
    </row>
    <row r="129" spans="1:9">
      <c r="A129" s="35" t="e">
        <f t="shared" si="1"/>
        <v>#REF!</v>
      </c>
      <c r="B129" s="66"/>
    </row>
    <row r="130" spans="1:9">
      <c r="A130" s="35" t="e">
        <f t="shared" si="1"/>
        <v>#REF!</v>
      </c>
      <c r="B130" s="66"/>
    </row>
    <row r="131" spans="1:9">
      <c r="A131" s="35" t="e">
        <f t="shared" si="1"/>
        <v>#REF!</v>
      </c>
      <c r="B131" s="66"/>
    </row>
    <row r="132" spans="1:9">
      <c r="A132" s="35" t="e">
        <f t="shared" si="1"/>
        <v>#REF!</v>
      </c>
      <c r="B132" s="66"/>
    </row>
    <row r="133" spans="1:9" ht="14.4" thickBot="1">
      <c r="A133" s="60" t="e">
        <f t="shared" si="1"/>
        <v>#REF!</v>
      </c>
      <c r="B133" s="69"/>
      <c r="C133" s="69"/>
      <c r="D133" s="69"/>
      <c r="E133" s="69"/>
      <c r="F133" s="69"/>
      <c r="G133" s="69"/>
      <c r="H133" s="69"/>
      <c r="I133" s="69"/>
    </row>
    <row r="134" spans="1:9">
      <c r="B134" s="66"/>
    </row>
    <row r="135" spans="1:9">
      <c r="B135" s="66"/>
    </row>
  </sheetData>
  <mergeCells count="8">
    <mergeCell ref="C51:E54"/>
    <mergeCell ref="C60:G60"/>
    <mergeCell ref="C1:E1"/>
    <mergeCell ref="H1:I1"/>
    <mergeCell ref="C3:E6"/>
    <mergeCell ref="C15:D15"/>
    <mergeCell ref="C49:E49"/>
    <mergeCell ref="H49:I49"/>
  </mergeCells>
  <printOptions horizontalCentered="1"/>
  <pageMargins left="0.5" right="0.5" top="0.75" bottom="0.5" header="0.5" footer="0.5"/>
  <pageSetup scale="75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9CC1E-981D-49F6-B825-5B26DD5DB3B5}">
  <dimension ref="A1:N122"/>
  <sheetViews>
    <sheetView tabSelected="1" topLeftCell="A18" workbookViewId="0">
      <selection activeCell="N20" sqref="N20"/>
    </sheetView>
  </sheetViews>
  <sheetFormatPr defaultColWidth="10.6640625" defaultRowHeight="16.8"/>
  <cols>
    <col min="1" max="1" width="6" style="113" customWidth="1"/>
    <col min="2" max="2" width="101.33203125" style="113" customWidth="1"/>
    <col min="3" max="3" width="36.33203125" style="113" customWidth="1"/>
    <col min="4" max="4" width="22.44140625" style="86" customWidth="1"/>
    <col min="5" max="5" width="32.109375" style="86" customWidth="1"/>
    <col min="6" max="6" width="27.77734375" style="86" bestFit="1" customWidth="1"/>
    <col min="7" max="7" width="13.109375" style="86" bestFit="1" customWidth="1"/>
    <col min="8" max="8" width="19.77734375" style="86" bestFit="1" customWidth="1"/>
    <col min="9" max="9" width="10.6640625" style="86"/>
    <col min="10" max="10" width="27.109375" style="86" bestFit="1" customWidth="1"/>
    <col min="11" max="11" width="19.44140625" style="86" customWidth="1"/>
    <col min="12" max="12" width="14.6640625" style="86" bestFit="1" customWidth="1"/>
    <col min="13" max="13" width="14.6640625" style="113" bestFit="1" customWidth="1"/>
    <col min="14" max="16384" width="10.6640625" style="113"/>
  </cols>
  <sheetData>
    <row r="1" spans="1:10" ht="17.399999999999999">
      <c r="A1" s="83"/>
      <c r="B1" s="84" t="s">
        <v>2397</v>
      </c>
      <c r="C1" s="85" t="s">
        <v>2398</v>
      </c>
    </row>
    <row r="2" spans="1:10" ht="17.399999999999999">
      <c r="A2" s="83"/>
      <c r="B2" s="84" t="s">
        <v>2399</v>
      </c>
      <c r="C2" s="85" t="s">
        <v>2400</v>
      </c>
    </row>
    <row r="3" spans="1:10" ht="17.399999999999999">
      <c r="A3" s="83"/>
      <c r="B3" s="84" t="s">
        <v>2401</v>
      </c>
      <c r="C3" s="87"/>
    </row>
    <row r="4" spans="1:10" ht="17.399999999999999">
      <c r="A4" s="83"/>
      <c r="B4" s="261" t="s">
        <v>2402</v>
      </c>
      <c r="C4" s="88"/>
    </row>
    <row r="5" spans="1:10" ht="18" customHeight="1">
      <c r="A5" s="83"/>
      <c r="B5" s="89"/>
      <c r="C5" s="88"/>
    </row>
    <row r="6" spans="1:10" ht="18" customHeight="1">
      <c r="A6" s="83"/>
      <c r="B6" s="89"/>
      <c r="C6" s="88"/>
    </row>
    <row r="7" spans="1:10">
      <c r="A7" s="83"/>
      <c r="B7" s="90" t="s">
        <v>2403</v>
      </c>
      <c r="C7" s="91" t="s">
        <v>159</v>
      </c>
      <c r="J7" s="86" t="s">
        <v>144</v>
      </c>
    </row>
    <row r="8" spans="1:10">
      <c r="A8" s="83"/>
      <c r="B8" s="92"/>
      <c r="C8" s="93">
        <v>802</v>
      </c>
    </row>
    <row r="9" spans="1:10">
      <c r="A9" s="83"/>
      <c r="B9" s="94" t="s">
        <v>2404</v>
      </c>
      <c r="C9" s="88"/>
    </row>
    <row r="10" spans="1:10">
      <c r="A10" s="83"/>
      <c r="B10" s="95" t="s">
        <v>2405</v>
      </c>
      <c r="C10" s="96">
        <v>1055619065.8977759</v>
      </c>
      <c r="J10" s="96">
        <v>1582232541.0070379</v>
      </c>
    </row>
    <row r="11" spans="1:10">
      <c r="A11" s="83"/>
      <c r="B11" s="95" t="s">
        <v>2406</v>
      </c>
      <c r="C11" s="96">
        <v>0</v>
      </c>
      <c r="J11" s="96">
        <v>0</v>
      </c>
    </row>
    <row r="12" spans="1:10">
      <c r="A12" s="83"/>
      <c r="B12" s="95" t="s">
        <v>2407</v>
      </c>
      <c r="C12" s="96">
        <v>0</v>
      </c>
      <c r="J12" s="96">
        <v>0</v>
      </c>
    </row>
    <row r="13" spans="1:10">
      <c r="A13" s="83"/>
      <c r="B13" s="95" t="s">
        <v>2408</v>
      </c>
      <c r="C13" s="96">
        <v>-6245373</v>
      </c>
      <c r="J13" s="96">
        <v>-812547</v>
      </c>
    </row>
    <row r="14" spans="1:10">
      <c r="A14" s="83"/>
      <c r="B14" s="95" t="s">
        <v>22</v>
      </c>
      <c r="C14" s="96">
        <v>12106961</v>
      </c>
      <c r="J14" s="96">
        <v>30842846</v>
      </c>
    </row>
    <row r="15" spans="1:10">
      <c r="A15" s="83"/>
      <c r="B15" s="95" t="s">
        <v>23</v>
      </c>
      <c r="C15" s="96">
        <v>57488813</v>
      </c>
      <c r="J15" s="96">
        <v>85667687</v>
      </c>
    </row>
    <row r="16" spans="1:10">
      <c r="A16" s="83"/>
      <c r="B16" s="95" t="s">
        <v>2409</v>
      </c>
      <c r="C16" s="96">
        <v>-78253452</v>
      </c>
      <c r="J16" s="96">
        <v>-157337037</v>
      </c>
    </row>
    <row r="17" spans="1:10">
      <c r="A17" s="83"/>
      <c r="B17" s="95" t="s">
        <v>2410</v>
      </c>
      <c r="C17" s="96">
        <v>0</v>
      </c>
      <c r="J17" s="96">
        <v>0</v>
      </c>
    </row>
    <row r="18" spans="1:10">
      <c r="A18" s="83"/>
      <c r="B18" s="95" t="s">
        <v>2411</v>
      </c>
      <c r="C18" s="96">
        <v>28619048.479273558</v>
      </c>
      <c r="J18" s="96">
        <v>19929251.091525078</v>
      </c>
    </row>
    <row r="19" spans="1:10">
      <c r="A19" s="83"/>
      <c r="B19" s="95" t="s">
        <v>2412</v>
      </c>
      <c r="C19" s="96">
        <v>0</v>
      </c>
      <c r="J19" s="96">
        <v>0</v>
      </c>
    </row>
    <row r="20" spans="1:10">
      <c r="A20" s="83"/>
      <c r="B20" s="95" t="s">
        <v>2413</v>
      </c>
      <c r="C20" s="97">
        <v>0</v>
      </c>
      <c r="J20" s="97">
        <v>0</v>
      </c>
    </row>
    <row r="21" spans="1:10">
      <c r="A21" s="83"/>
      <c r="B21" s="95" t="s">
        <v>2414</v>
      </c>
      <c r="C21" s="96">
        <v>1069335063.3770494</v>
      </c>
      <c r="J21" s="96">
        <v>1560522741.098563</v>
      </c>
    </row>
    <row r="22" spans="1:10">
      <c r="A22" s="83"/>
      <c r="B22" s="95"/>
      <c r="C22" s="96"/>
      <c r="J22" s="96"/>
    </row>
    <row r="23" spans="1:10">
      <c r="A23" s="83"/>
      <c r="B23" s="94" t="s">
        <v>2415</v>
      </c>
      <c r="C23" s="96">
        <v>1053075215.198626</v>
      </c>
      <c r="J23" s="96">
        <v>1553533622.5450182</v>
      </c>
    </row>
    <row r="24" spans="1:10" ht="17.399999999999999">
      <c r="A24" s="83"/>
      <c r="B24" s="98"/>
      <c r="C24" s="96"/>
      <c r="J24" s="96"/>
    </row>
    <row r="25" spans="1:10">
      <c r="A25" s="83"/>
      <c r="B25" s="94" t="s">
        <v>2416</v>
      </c>
      <c r="C25" s="96"/>
      <c r="J25" s="96"/>
    </row>
    <row r="26" spans="1:10" ht="17.399999999999999">
      <c r="A26" s="83"/>
      <c r="B26" s="98" t="s">
        <v>2417</v>
      </c>
      <c r="C26" s="96"/>
      <c r="J26" s="96"/>
    </row>
    <row r="27" spans="1:10">
      <c r="A27" s="83"/>
      <c r="B27" s="99" t="s">
        <v>2418</v>
      </c>
      <c r="C27" s="100">
        <v>5.3999999999999999E-2</v>
      </c>
      <c r="J27" s="101">
        <v>5.3999999999999999E-2</v>
      </c>
    </row>
    <row r="28" spans="1:10">
      <c r="A28" s="83"/>
      <c r="B28" s="95" t="s">
        <v>2419</v>
      </c>
      <c r="C28" s="101">
        <v>4.1500000000000002E-2</v>
      </c>
      <c r="J28" s="101">
        <v>4.1500000000000002E-2</v>
      </c>
    </row>
    <row r="29" spans="1:10">
      <c r="A29" s="83"/>
      <c r="B29" s="95" t="s">
        <v>2420</v>
      </c>
      <c r="C29" s="101" t="s">
        <v>54</v>
      </c>
      <c r="J29" s="101" t="s">
        <v>54</v>
      </c>
    </row>
    <row r="30" spans="1:10">
      <c r="A30" s="83"/>
      <c r="B30" s="95" t="s">
        <v>2421</v>
      </c>
      <c r="C30" s="102">
        <v>45291</v>
      </c>
      <c r="J30" s="102">
        <v>45291</v>
      </c>
    </row>
    <row r="31" spans="1:10">
      <c r="A31" s="83"/>
      <c r="B31" s="95"/>
      <c r="C31" s="103"/>
      <c r="J31" s="103"/>
    </row>
    <row r="32" spans="1:10">
      <c r="A32" s="83"/>
      <c r="B32" s="94" t="s">
        <v>2422</v>
      </c>
      <c r="C32" s="96"/>
      <c r="J32" s="96"/>
    </row>
    <row r="33" spans="1:13">
      <c r="A33" s="83"/>
      <c r="B33" s="95" t="s">
        <v>2423</v>
      </c>
      <c r="C33" s="96">
        <v>1271246670</v>
      </c>
      <c r="J33" s="96">
        <v>1441756695</v>
      </c>
    </row>
    <row r="34" spans="1:13">
      <c r="A34" s="83"/>
      <c r="B34" s="95" t="s">
        <v>2406</v>
      </c>
      <c r="C34" s="96">
        <v>0</v>
      </c>
      <c r="J34" s="96">
        <v>0</v>
      </c>
    </row>
    <row r="35" spans="1:13">
      <c r="A35" s="83"/>
      <c r="B35" s="95" t="s">
        <v>2407</v>
      </c>
      <c r="C35" s="96">
        <v>0</v>
      </c>
      <c r="J35" s="96">
        <v>0</v>
      </c>
    </row>
    <row r="36" spans="1:13">
      <c r="A36" s="83"/>
      <c r="B36" s="95" t="s">
        <v>2408</v>
      </c>
      <c r="C36" s="96">
        <v>-6245373</v>
      </c>
      <c r="J36" s="96">
        <v>-812547</v>
      </c>
      <c r="L36" s="86" t="s">
        <v>2424</v>
      </c>
    </row>
    <row r="37" spans="1:13">
      <c r="A37" s="83"/>
      <c r="B37" s="99" t="s">
        <v>2425</v>
      </c>
      <c r="C37" s="104">
        <v>120689932</v>
      </c>
      <c r="J37" s="96">
        <v>136975572</v>
      </c>
      <c r="L37" s="290">
        <f>L72</f>
        <v>0.1754</v>
      </c>
      <c r="M37" s="263">
        <f>ROUND((J37*L37),0)</f>
        <v>24025515</v>
      </c>
    </row>
    <row r="38" spans="1:13">
      <c r="A38" s="83"/>
      <c r="B38" s="95" t="s">
        <v>2410</v>
      </c>
      <c r="C38" s="96">
        <v>0</v>
      </c>
      <c r="J38" s="96">
        <v>0</v>
      </c>
    </row>
    <row r="39" spans="1:13">
      <c r="A39" s="83"/>
      <c r="B39" s="105" t="s">
        <v>2426</v>
      </c>
      <c r="C39" s="106">
        <v>8771235</v>
      </c>
      <c r="J39" s="96">
        <v>35518501</v>
      </c>
    </row>
    <row r="40" spans="1:13">
      <c r="A40" s="83"/>
      <c r="B40" s="95" t="s">
        <v>2427</v>
      </c>
      <c r="C40" s="97">
        <v>-78253452</v>
      </c>
      <c r="J40" s="97">
        <v>-157337037</v>
      </c>
    </row>
    <row r="41" spans="1:13">
      <c r="A41" s="83"/>
      <c r="B41" s="107" t="s">
        <v>2428</v>
      </c>
      <c r="C41" s="108">
        <v>1316209011</v>
      </c>
      <c r="J41" s="96">
        <v>1456101183</v>
      </c>
    </row>
    <row r="42" spans="1:13">
      <c r="A42" s="83"/>
      <c r="B42" s="95"/>
      <c r="C42" s="96"/>
      <c r="J42" s="96"/>
    </row>
    <row r="43" spans="1:13">
      <c r="A43" s="83"/>
      <c r="B43" s="94" t="s">
        <v>2429</v>
      </c>
      <c r="C43" s="96">
        <v>246873947.62295055</v>
      </c>
      <c r="J43" s="96">
        <v>-104421558.09856296</v>
      </c>
    </row>
    <row r="44" spans="1:13">
      <c r="A44" s="83"/>
      <c r="B44" s="94"/>
      <c r="C44" s="96"/>
      <c r="J44" s="96"/>
    </row>
    <row r="45" spans="1:13" ht="37.5" customHeight="1">
      <c r="A45" s="83"/>
      <c r="B45" s="94" t="s">
        <v>2430</v>
      </c>
      <c r="C45" s="96"/>
      <c r="J45" s="96"/>
    </row>
    <row r="46" spans="1:13">
      <c r="A46" s="83"/>
      <c r="B46" s="95" t="s">
        <v>2431</v>
      </c>
      <c r="C46" s="96">
        <v>246873947.62295055</v>
      </c>
      <c r="J46" s="96">
        <v>-104421558.09856296</v>
      </c>
    </row>
    <row r="47" spans="1:13">
      <c r="A47" s="83"/>
      <c r="B47" s="95" t="s">
        <v>2432</v>
      </c>
      <c r="C47" s="96">
        <v>0</v>
      </c>
      <c r="J47" s="96">
        <v>0</v>
      </c>
    </row>
    <row r="48" spans="1:13">
      <c r="A48" s="83"/>
      <c r="B48" s="95" t="s">
        <v>2433</v>
      </c>
      <c r="C48" s="97">
        <v>0</v>
      </c>
      <c r="J48" s="97">
        <v>0</v>
      </c>
    </row>
    <row r="49" spans="1:10">
      <c r="A49" s="83"/>
      <c r="B49" s="95" t="s">
        <v>2434</v>
      </c>
      <c r="C49" s="96">
        <v>246873947.62295055</v>
      </c>
      <c r="J49" s="96">
        <v>-104421558.09856296</v>
      </c>
    </row>
    <row r="50" spans="1:10">
      <c r="A50" s="83"/>
      <c r="B50" s="94"/>
      <c r="C50" s="96"/>
      <c r="J50" s="96"/>
    </row>
    <row r="51" spans="1:10">
      <c r="A51" s="83"/>
      <c r="B51" s="94" t="s">
        <v>2435</v>
      </c>
      <c r="C51" s="96"/>
      <c r="J51" s="96"/>
    </row>
    <row r="52" spans="1:10">
      <c r="A52" s="83"/>
      <c r="B52" s="95" t="s">
        <v>2436</v>
      </c>
      <c r="C52" s="96">
        <v>0</v>
      </c>
      <c r="J52" s="96">
        <v>0</v>
      </c>
    </row>
    <row r="53" spans="1:10">
      <c r="A53" s="83"/>
      <c r="B53" s="95" t="s">
        <v>2437</v>
      </c>
      <c r="C53" s="96">
        <v>-129529</v>
      </c>
      <c r="J53" s="96">
        <v>-7354952</v>
      </c>
    </row>
    <row r="54" spans="1:10">
      <c r="A54" s="83"/>
      <c r="B54" s="95" t="s">
        <v>2438</v>
      </c>
      <c r="C54" s="97">
        <v>324993471</v>
      </c>
      <c r="J54" s="97">
        <v>510433677</v>
      </c>
    </row>
    <row r="55" spans="1:10">
      <c r="A55" s="83"/>
      <c r="B55" s="95" t="s">
        <v>99</v>
      </c>
      <c r="C55" s="96">
        <v>324863942</v>
      </c>
      <c r="J55" s="96">
        <v>503078725</v>
      </c>
    </row>
    <row r="56" spans="1:10">
      <c r="A56" s="83"/>
      <c r="B56" s="94"/>
      <c r="C56" s="96"/>
      <c r="J56" s="262"/>
    </row>
    <row r="57" spans="1:10">
      <c r="A57" s="83"/>
      <c r="B57" s="109"/>
      <c r="C57" s="96"/>
      <c r="J57" s="96"/>
    </row>
    <row r="58" spans="1:10">
      <c r="A58" s="83"/>
      <c r="B58" s="110" t="s">
        <v>2439</v>
      </c>
      <c r="C58" s="96"/>
      <c r="J58" s="96"/>
    </row>
    <row r="59" spans="1:10">
      <c r="A59" s="83"/>
      <c r="B59" s="111" t="s">
        <v>2440</v>
      </c>
      <c r="C59" s="96"/>
      <c r="J59" s="96"/>
    </row>
    <row r="60" spans="1:10">
      <c r="A60" s="83"/>
      <c r="B60" s="112">
        <v>2024</v>
      </c>
      <c r="C60" s="96">
        <v>83993215</v>
      </c>
      <c r="J60" s="96">
        <v>158747397</v>
      </c>
    </row>
    <row r="61" spans="1:10">
      <c r="A61" s="83"/>
      <c r="B61" s="112">
        <v>2025</v>
      </c>
      <c r="C61" s="96">
        <v>83978967</v>
      </c>
      <c r="J61" s="96">
        <v>155347442</v>
      </c>
    </row>
    <row r="62" spans="1:10">
      <c r="A62" s="83"/>
      <c r="B62" s="112">
        <v>2026</v>
      </c>
      <c r="C62" s="96">
        <v>86185310</v>
      </c>
      <c r="J62" s="96">
        <v>150087822</v>
      </c>
    </row>
    <row r="63" spans="1:10">
      <c r="A63" s="83"/>
      <c r="B63" s="112">
        <v>2027</v>
      </c>
      <c r="C63" s="96">
        <v>86430978</v>
      </c>
      <c r="J63" s="96">
        <v>145944700</v>
      </c>
    </row>
    <row r="64" spans="1:10">
      <c r="A64" s="83"/>
      <c r="B64" s="112">
        <v>2028</v>
      </c>
      <c r="C64" s="96">
        <v>86146873</v>
      </c>
      <c r="J64" s="96">
        <v>142051695</v>
      </c>
    </row>
    <row r="65" spans="1:14">
      <c r="A65" s="83"/>
      <c r="B65" s="112" t="s">
        <v>2441</v>
      </c>
      <c r="C65" s="96">
        <v>419669784</v>
      </c>
      <c r="J65" s="96">
        <v>622062941</v>
      </c>
    </row>
    <row r="66" spans="1:14">
      <c r="A66" s="83"/>
      <c r="B66" s="95"/>
      <c r="C66" s="96"/>
      <c r="J66" s="96"/>
    </row>
    <row r="67" spans="1:14">
      <c r="A67" s="83"/>
      <c r="B67" s="94" t="s">
        <v>2442</v>
      </c>
      <c r="C67" s="96">
        <v>13469304</v>
      </c>
      <c r="E67" s="88"/>
      <c r="F67" s="88"/>
      <c r="G67" s="114" t="s">
        <v>174</v>
      </c>
      <c r="H67" s="88"/>
      <c r="I67" s="88"/>
      <c r="J67" s="96">
        <v>51684915</v>
      </c>
    </row>
    <row r="68" spans="1:14">
      <c r="A68" s="83"/>
      <c r="B68" s="115"/>
      <c r="C68" s="96"/>
      <c r="E68" s="88" t="s">
        <v>22</v>
      </c>
      <c r="F68" s="116">
        <f>D71</f>
        <v>13393253</v>
      </c>
      <c r="G68" s="117">
        <f>+Capitalization!$F$3</f>
        <v>0.4148</v>
      </c>
      <c r="H68" s="116">
        <f>ROUND((F68*G68),0)</f>
        <v>5555521</v>
      </c>
      <c r="I68" s="88"/>
      <c r="J68" s="96"/>
      <c r="L68" s="86" t="s">
        <v>2443</v>
      </c>
    </row>
    <row r="69" spans="1:14">
      <c r="A69" s="83"/>
      <c r="B69" s="94" t="s">
        <v>2444</v>
      </c>
      <c r="C69" s="96"/>
      <c r="E69" s="88" t="s">
        <v>2354</v>
      </c>
      <c r="F69" s="118">
        <f>E76</f>
        <v>-43464333</v>
      </c>
      <c r="G69" s="117">
        <v>1</v>
      </c>
      <c r="H69" s="118">
        <f>ROUND((F69*G69),0)</f>
        <v>-43464333</v>
      </c>
      <c r="I69" s="88"/>
      <c r="J69" s="96"/>
      <c r="L69" s="86" t="s">
        <v>2445</v>
      </c>
      <c r="M69" s="263"/>
    </row>
    <row r="70" spans="1:14">
      <c r="A70" s="83"/>
      <c r="B70" s="107" t="s">
        <v>22</v>
      </c>
      <c r="C70" s="108">
        <v>12106961</v>
      </c>
      <c r="E70" s="88"/>
      <c r="F70" s="116">
        <f>F68+F69</f>
        <v>-30071080</v>
      </c>
      <c r="G70" s="88"/>
      <c r="H70" s="119">
        <f>H68+H69</f>
        <v>-37908812</v>
      </c>
      <c r="I70" s="88"/>
      <c r="J70" s="96">
        <v>30842846</v>
      </c>
      <c r="L70" s="291">
        <v>0.12425</v>
      </c>
      <c r="M70" s="263">
        <f>ROUND((J70*L70),0)</f>
        <v>3832224</v>
      </c>
    </row>
    <row r="71" spans="1:14">
      <c r="A71" s="83"/>
      <c r="B71" s="107" t="s">
        <v>2446</v>
      </c>
      <c r="C71" s="108">
        <v>1286292</v>
      </c>
      <c r="D71" s="120">
        <f>C70+C71</f>
        <v>13393253</v>
      </c>
      <c r="E71" s="88"/>
      <c r="F71" s="88"/>
      <c r="G71" s="88"/>
      <c r="H71" s="121">
        <f>ROUND(H70,-3)/1000</f>
        <v>-37909</v>
      </c>
      <c r="I71" s="88" t="s">
        <v>2447</v>
      </c>
      <c r="J71" s="96">
        <v>1450786</v>
      </c>
      <c r="K71" s="120">
        <f>J70+J71</f>
        <v>32293632</v>
      </c>
      <c r="L71" s="292">
        <f>+L70</f>
        <v>0.12425</v>
      </c>
      <c r="M71" s="264">
        <f t="shared" ref="M71:M76" si="0">ROUND((J71*L71),0)</f>
        <v>180260</v>
      </c>
      <c r="N71" s="289">
        <f>+M71+M70</f>
        <v>4012484</v>
      </c>
    </row>
    <row r="72" spans="1:14">
      <c r="A72" s="83"/>
      <c r="B72" s="99" t="s">
        <v>23</v>
      </c>
      <c r="C72" s="104">
        <v>57488813</v>
      </c>
      <c r="J72" s="96">
        <v>85667687</v>
      </c>
      <c r="L72" s="265">
        <v>0.1754</v>
      </c>
      <c r="M72" s="263">
        <f t="shared" si="0"/>
        <v>15026112</v>
      </c>
    </row>
    <row r="73" spans="1:14">
      <c r="A73" s="83"/>
      <c r="B73" s="99" t="s">
        <v>2448</v>
      </c>
      <c r="C73" s="104">
        <v>-104218851</v>
      </c>
      <c r="J73" s="96">
        <v>-120495442</v>
      </c>
      <c r="L73" s="265">
        <f>L72</f>
        <v>0.1754</v>
      </c>
      <c r="M73" s="263">
        <f t="shared" si="0"/>
        <v>-21134901</v>
      </c>
    </row>
    <row r="74" spans="1:14">
      <c r="A74" s="83"/>
      <c r="B74" s="95" t="s">
        <v>2449</v>
      </c>
      <c r="C74" s="96">
        <v>0</v>
      </c>
      <c r="E74" s="96">
        <f>SUM(C72:C78)</f>
        <v>-44757175</v>
      </c>
      <c r="F74" s="88" t="s">
        <v>2450</v>
      </c>
      <c r="J74" s="96">
        <v>0</v>
      </c>
      <c r="L74" s="265">
        <f>L73</f>
        <v>0.1754</v>
      </c>
      <c r="M74" s="263">
        <f t="shared" si="0"/>
        <v>0</v>
      </c>
    </row>
    <row r="75" spans="1:14">
      <c r="A75" s="83"/>
      <c r="B75" s="99" t="s">
        <v>2451</v>
      </c>
      <c r="C75" s="104">
        <v>-47906</v>
      </c>
      <c r="E75" s="125">
        <f>E82</f>
        <v>1292842</v>
      </c>
      <c r="F75" s="88" t="s">
        <v>2452</v>
      </c>
      <c r="J75" s="96">
        <v>-3264965</v>
      </c>
      <c r="L75" s="265">
        <f>L74</f>
        <v>0.1754</v>
      </c>
      <c r="M75" s="263">
        <f t="shared" si="0"/>
        <v>-572675</v>
      </c>
    </row>
    <row r="76" spans="1:14">
      <c r="A76" s="83"/>
      <c r="B76" s="105" t="s">
        <v>2453</v>
      </c>
      <c r="C76" s="122">
        <v>2020769</v>
      </c>
      <c r="E76" s="126">
        <f>SUM(E74:E75)</f>
        <v>-43464333</v>
      </c>
      <c r="F76" s="88" t="s">
        <v>2354</v>
      </c>
      <c r="J76" s="283">
        <v>2421753</v>
      </c>
      <c r="L76" s="265">
        <f>L75</f>
        <v>0.1754</v>
      </c>
      <c r="M76" s="263">
        <f t="shared" si="0"/>
        <v>424775</v>
      </c>
    </row>
    <row r="77" spans="1:14">
      <c r="A77" s="83"/>
      <c r="B77" s="95" t="s">
        <v>2454</v>
      </c>
      <c r="C77" s="96">
        <v>0</v>
      </c>
      <c r="E77" s="127">
        <f>ROUND((E76/1000),0)</f>
        <v>-43464</v>
      </c>
      <c r="F77" s="128" t="s">
        <v>2455</v>
      </c>
      <c r="J77" s="96">
        <v>0</v>
      </c>
      <c r="L77"/>
      <c r="M77" s="263"/>
    </row>
    <row r="78" spans="1:14">
      <c r="A78" s="83"/>
      <c r="B78" s="95"/>
      <c r="C78" s="267"/>
      <c r="J78" s="267"/>
      <c r="L78" s="113"/>
      <c r="M78" s="263">
        <f>SUM(M72:M76)</f>
        <v>-6256689</v>
      </c>
      <c r="N78" s="268" t="s">
        <v>2456</v>
      </c>
    </row>
    <row r="79" spans="1:14">
      <c r="A79" s="83"/>
      <c r="B79" s="95" t="s">
        <v>2457</v>
      </c>
      <c r="C79" s="96">
        <v>-31363922</v>
      </c>
      <c r="E79" s="269" t="s">
        <v>2458</v>
      </c>
      <c r="J79" s="96">
        <v>-3377335</v>
      </c>
      <c r="M79" s="263">
        <f>SUM(M70:M78)</f>
        <v>-8500894</v>
      </c>
    </row>
    <row r="80" spans="1:14">
      <c r="A80" s="83"/>
      <c r="B80" s="94"/>
      <c r="C80" s="88"/>
      <c r="E80" s="131">
        <v>580176</v>
      </c>
      <c r="F80" s="132" t="s">
        <v>2459</v>
      </c>
      <c r="J80" s="88"/>
    </row>
    <row r="81" spans="1:13">
      <c r="A81" s="83"/>
      <c r="B81" s="94" t="s">
        <v>2460</v>
      </c>
      <c r="C81" s="123"/>
      <c r="E81" s="133">
        <v>712666</v>
      </c>
      <c r="F81" s="132" t="s">
        <v>2461</v>
      </c>
      <c r="J81" s="123"/>
    </row>
    <row r="82" spans="1:13">
      <c r="A82" s="83"/>
      <c r="B82" s="95" t="s">
        <v>2462</v>
      </c>
      <c r="C82" s="96">
        <v>13393253</v>
      </c>
      <c r="E82" s="284">
        <f>E80+E81</f>
        <v>1292842</v>
      </c>
      <c r="F82" s="86" t="s">
        <v>99</v>
      </c>
      <c r="J82" s="96">
        <v>32293632</v>
      </c>
    </row>
    <row r="83" spans="1:13" ht="19.8">
      <c r="A83" s="83"/>
      <c r="B83" s="88" t="s">
        <v>2463</v>
      </c>
      <c r="C83" s="96">
        <v>-44757175</v>
      </c>
      <c r="E83" s="124">
        <f>+C76</f>
        <v>2020769</v>
      </c>
      <c r="J83" s="96">
        <v>-35670967</v>
      </c>
    </row>
    <row r="84" spans="1:13">
      <c r="A84" s="83"/>
      <c r="B84" s="95" t="s">
        <v>2464</v>
      </c>
      <c r="C84" s="97">
        <v>0</v>
      </c>
      <c r="E84" s="266">
        <f>+E82+E83</f>
        <v>3313611</v>
      </c>
      <c r="J84" s="97">
        <v>0</v>
      </c>
    </row>
    <row r="85" spans="1:13">
      <c r="A85" s="83"/>
      <c r="B85" s="95" t="s">
        <v>2465</v>
      </c>
      <c r="C85" s="96">
        <v>-31363922</v>
      </c>
      <c r="J85" s="96">
        <v>-3377335</v>
      </c>
      <c r="L85" s="286" t="s">
        <v>2354</v>
      </c>
      <c r="M85" s="287">
        <f>SUM(J72:J76)</f>
        <v>-35670967</v>
      </c>
    </row>
    <row r="86" spans="1:13">
      <c r="A86" s="83"/>
      <c r="B86" s="95"/>
      <c r="C86" s="129"/>
      <c r="J86" s="129"/>
    </row>
    <row r="87" spans="1:13" ht="33.6">
      <c r="A87" s="83"/>
      <c r="B87" s="94" t="s">
        <v>2466</v>
      </c>
      <c r="C87" s="88"/>
      <c r="J87" s="88"/>
    </row>
    <row r="88" spans="1:13">
      <c r="A88" s="83"/>
      <c r="B88" s="130" t="s">
        <v>2467</v>
      </c>
      <c r="C88" s="96">
        <v>-383313</v>
      </c>
      <c r="J88" s="96">
        <v>-807053</v>
      </c>
    </row>
    <row r="89" spans="1:13">
      <c r="A89" s="83"/>
      <c r="B89" s="130" t="s">
        <v>2468</v>
      </c>
      <c r="C89" s="96">
        <v>-17309</v>
      </c>
      <c r="J89" s="96">
        <v>56039</v>
      </c>
    </row>
    <row r="90" spans="1:13">
      <c r="A90" s="83"/>
      <c r="B90" s="130" t="s">
        <v>2469</v>
      </c>
      <c r="C90" s="96">
        <v>0</v>
      </c>
      <c r="J90" s="96">
        <v>0</v>
      </c>
    </row>
    <row r="91" spans="1:13">
      <c r="A91" s="83"/>
      <c r="B91" s="95" t="s">
        <v>2438</v>
      </c>
      <c r="C91" s="96">
        <v>10861675.479273558</v>
      </c>
      <c r="J91" s="96">
        <v>1998335.0915250778</v>
      </c>
    </row>
    <row r="92" spans="1:13">
      <c r="A92" s="83"/>
      <c r="B92" s="95" t="s">
        <v>2470</v>
      </c>
      <c r="C92" s="96">
        <v>-2020769</v>
      </c>
      <c r="J92" s="96">
        <v>-2421753</v>
      </c>
    </row>
    <row r="93" spans="1:13">
      <c r="A93" s="83"/>
      <c r="B93" s="95" t="s">
        <v>2437</v>
      </c>
      <c r="C93" s="96">
        <v>0</v>
      </c>
      <c r="J93" s="96">
        <v>0</v>
      </c>
    </row>
    <row r="94" spans="1:13">
      <c r="A94" s="83"/>
      <c r="B94" s="95" t="s">
        <v>2471</v>
      </c>
      <c r="C94" s="96">
        <v>47906</v>
      </c>
      <c r="J94" s="96">
        <v>3264965</v>
      </c>
    </row>
    <row r="95" spans="1:13">
      <c r="A95" s="83"/>
      <c r="B95" s="95" t="s">
        <v>2472</v>
      </c>
      <c r="C95" s="97">
        <v>0</v>
      </c>
      <c r="J95" s="97">
        <v>0</v>
      </c>
    </row>
    <row r="96" spans="1:13">
      <c r="A96" s="83"/>
      <c r="B96" s="95" t="s">
        <v>2473</v>
      </c>
      <c r="C96" s="96">
        <v>8488190.4792735577</v>
      </c>
      <c r="J96" s="96">
        <v>2090533.0915250778</v>
      </c>
    </row>
    <row r="97" spans="1:10">
      <c r="A97" s="83"/>
      <c r="B97" s="94"/>
      <c r="C97" s="88"/>
      <c r="J97" s="88">
        <v>0</v>
      </c>
    </row>
    <row r="98" spans="1:10">
      <c r="A98" s="83"/>
      <c r="B98" s="94" t="s">
        <v>2474</v>
      </c>
      <c r="C98" s="96">
        <v>-22875731.520726442</v>
      </c>
      <c r="J98" s="96">
        <v>-1286801.9084749222</v>
      </c>
    </row>
    <row r="99" spans="1:10">
      <c r="A99" s="83"/>
      <c r="B99" s="94"/>
      <c r="C99" s="88"/>
      <c r="J99" s="96"/>
    </row>
    <row r="100" spans="1:10" ht="17.399999999999999">
      <c r="A100" s="83"/>
      <c r="B100" s="94"/>
      <c r="C100" s="134"/>
      <c r="J100" s="135"/>
    </row>
    <row r="101" spans="1:10" ht="17.399999999999999">
      <c r="A101" s="83"/>
      <c r="B101" s="94" t="s">
        <v>2416</v>
      </c>
      <c r="C101" s="135"/>
      <c r="J101" s="136"/>
    </row>
    <row r="102" spans="1:10" ht="17.399999999999999">
      <c r="A102" s="83"/>
      <c r="B102" s="98" t="s">
        <v>2475</v>
      </c>
      <c r="C102" s="136"/>
      <c r="J102" s="101">
        <v>5.6000000000000001E-2</v>
      </c>
    </row>
    <row r="103" spans="1:10">
      <c r="A103" s="83"/>
      <c r="B103" s="95" t="s">
        <v>2418</v>
      </c>
      <c r="C103" s="101">
        <v>5.6000000000000001E-2</v>
      </c>
      <c r="J103" s="101">
        <v>4.3499999999999997E-2</v>
      </c>
    </row>
    <row r="104" spans="1:10">
      <c r="A104" s="83"/>
      <c r="B104" s="95" t="s">
        <v>2419</v>
      </c>
      <c r="C104" s="101">
        <v>4.3499999999999997E-2</v>
      </c>
      <c r="J104" s="101" t="s">
        <v>33</v>
      </c>
    </row>
    <row r="105" spans="1:10">
      <c r="A105" s="83"/>
      <c r="B105" s="95" t="s">
        <v>2476</v>
      </c>
      <c r="C105" s="101" t="s">
        <v>33</v>
      </c>
      <c r="J105" s="101" t="s">
        <v>54</v>
      </c>
    </row>
    <row r="106" spans="1:10">
      <c r="A106" s="83"/>
      <c r="B106" s="95" t="s">
        <v>2477</v>
      </c>
      <c r="C106" s="101" t="s">
        <v>54</v>
      </c>
      <c r="J106" s="137">
        <v>44926</v>
      </c>
    </row>
    <row r="107" spans="1:10">
      <c r="A107" s="83"/>
      <c r="B107" s="95" t="s">
        <v>2421</v>
      </c>
      <c r="C107" s="137">
        <v>44926</v>
      </c>
      <c r="J107" s="270"/>
    </row>
    <row r="108" spans="1:10">
      <c r="A108" s="83"/>
      <c r="B108" s="89"/>
      <c r="C108" s="138"/>
      <c r="J108" s="129"/>
    </row>
    <row r="109" spans="1:10">
      <c r="A109" s="83"/>
      <c r="B109" s="139"/>
      <c r="C109" s="129"/>
      <c r="J109" s="270"/>
    </row>
    <row r="110" spans="1:10">
      <c r="B110" s="139"/>
      <c r="J110" s="96"/>
    </row>
    <row r="111" spans="1:10">
      <c r="J111" s="96"/>
    </row>
    <row r="112" spans="1:10">
      <c r="J112" s="88"/>
    </row>
    <row r="113" spans="10:10">
      <c r="J113" s="270"/>
    </row>
    <row r="114" spans="10:10">
      <c r="J114" s="270"/>
    </row>
    <row r="115" spans="10:10">
      <c r="J115" s="270"/>
    </row>
    <row r="116" spans="10:10">
      <c r="J116" s="129"/>
    </row>
    <row r="117" spans="10:10">
      <c r="J117" s="270"/>
    </row>
    <row r="118" spans="10:10">
      <c r="J118" s="88"/>
    </row>
    <row r="119" spans="10:10">
      <c r="J119" s="88"/>
    </row>
    <row r="120" spans="10:10">
      <c r="J120" s="88"/>
    </row>
    <row r="121" spans="10:10">
      <c r="J121" s="88"/>
    </row>
    <row r="122" spans="10:10">
      <c r="J122" s="88"/>
    </row>
  </sheetData>
  <printOptions horizontalCentered="1"/>
  <pageMargins left="0.5" right="0.5" top="0.75" bottom="0.5" header="0.5" footer="0.5"/>
  <pageSetup scale="75" fitToHeight="2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  <rowBreaks count="1" manualBreakCount="1">
    <brk id="67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8318-02ED-41C0-A258-D3390784DA27}">
  <dimension ref="M50"/>
  <sheetViews>
    <sheetView tabSelected="1" workbookViewId="0">
      <selection activeCell="N20" sqref="N20"/>
    </sheetView>
  </sheetViews>
  <sheetFormatPr defaultRowHeight="13.2"/>
  <cols>
    <col min="13" max="13" width="16.109375" bestFit="1" customWidth="1"/>
  </cols>
  <sheetData>
    <row r="50" spans="13:13">
      <c r="M50" s="140">
        <v>1492044879</v>
      </c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270C6-461E-4DF5-8494-45951A392F71}">
  <dimension ref="B2:AC54"/>
  <sheetViews>
    <sheetView tabSelected="1" topLeftCell="A4" workbookViewId="0">
      <selection activeCell="N20" sqref="N20"/>
    </sheetView>
  </sheetViews>
  <sheetFormatPr defaultRowHeight="13.2"/>
  <cols>
    <col min="7" max="7" width="13.33203125" customWidth="1"/>
  </cols>
  <sheetData>
    <row r="2" spans="2:29">
      <c r="E2" t="s">
        <v>155</v>
      </c>
      <c r="F2" t="s">
        <v>174</v>
      </c>
    </row>
    <row r="3" spans="2:29">
      <c r="C3" s="142">
        <v>2023</v>
      </c>
      <c r="D3" t="s">
        <v>2353</v>
      </c>
      <c r="E3" s="143">
        <v>0.58520000000000005</v>
      </c>
      <c r="F3" s="144">
        <v>0.4148</v>
      </c>
      <c r="G3" s="145">
        <f>E3+F3</f>
        <v>1</v>
      </c>
      <c r="I3" s="145"/>
    </row>
    <row r="5" spans="2:29">
      <c r="H5" s="145"/>
      <c r="W5" t="s">
        <v>2478</v>
      </c>
      <c r="AC5" s="146" t="s">
        <v>2479</v>
      </c>
    </row>
    <row r="11" spans="2:29">
      <c r="B11" s="141" t="s">
        <v>2480</v>
      </c>
    </row>
    <row r="54" spans="24:26">
      <c r="X54" s="141" t="s">
        <v>2481</v>
      </c>
      <c r="Z54" s="146" t="s">
        <v>2482</v>
      </c>
    </row>
  </sheetData>
  <hyperlinks>
    <hyperlink ref="Z54" r:id="rId1" xr:uid="{88D4EC05-695B-41EC-AA13-52D2B8D58053}"/>
    <hyperlink ref="AC5" r:id="rId2" xr:uid="{B758937E-3150-44A3-9602-68AD12957A0F}"/>
  </hyperlinks>
  <printOptions horizontalCentered="1"/>
  <pageMargins left="0.5" right="0.5" top="0.75" bottom="0.5" header="0.5" footer="0.5"/>
  <pageSetup scale="75" pageOrder="overThenDown" orientation="landscape" cellComments="asDisplayed" r:id="rId3"/>
  <headerFooter>
    <oddHeader xml:space="preserve">&amp;RDEF’s Response to OPC POD 1 (1-26)
Q7
Page &amp;P of &amp;N
</oddHeader>
    <oddFooter>&amp;R20240025-OPCPOD1-00004247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F7DF-AE34-48B1-8A8F-0A845E1BA25D}">
  <sheetPr>
    <tabColor theme="9" tint="0.39997558519241921"/>
  </sheetPr>
  <dimension ref="A1"/>
  <sheetViews>
    <sheetView tabSelected="1" workbookViewId="0">
      <selection activeCell="N20" sqref="N20"/>
    </sheetView>
  </sheetViews>
  <sheetFormatPr defaultRowHeight="13.2"/>
  <sheetData/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52F4-E968-4AA2-A577-7A5262171972}">
  <dimension ref="A1:M144"/>
  <sheetViews>
    <sheetView tabSelected="1" workbookViewId="0">
      <selection activeCell="N20" sqref="N20"/>
    </sheetView>
  </sheetViews>
  <sheetFormatPr defaultColWidth="9.109375" defaultRowHeight="13.8"/>
  <cols>
    <col min="1" max="1" width="4" style="3" customWidth="1"/>
    <col min="2" max="2" width="57.77734375" style="3" customWidth="1"/>
    <col min="3" max="3" width="14.33203125" style="3" customWidth="1"/>
    <col min="4" max="4" width="14.44140625" style="3" customWidth="1"/>
    <col min="5" max="5" width="15.33203125" style="3" customWidth="1"/>
    <col min="6" max="6" width="15.6640625" style="3" customWidth="1"/>
    <col min="7" max="7" width="17.6640625" style="3" customWidth="1"/>
    <col min="8" max="8" width="8.44140625" style="3" customWidth="1"/>
    <col min="9" max="9" width="12.109375" style="3" customWidth="1"/>
    <col min="10" max="10" width="10.44140625" style="3" bestFit="1" customWidth="1"/>
    <col min="11" max="16384" width="9.109375" style="3"/>
  </cols>
  <sheetData>
    <row r="1" spans="1:9" ht="13.2" customHeight="1">
      <c r="A1" s="1" t="s">
        <v>0</v>
      </c>
      <c r="B1" s="2"/>
      <c r="C1" s="2"/>
      <c r="D1" s="302" t="s">
        <v>1</v>
      </c>
      <c r="E1" s="302"/>
      <c r="F1" s="302"/>
      <c r="G1" s="1"/>
      <c r="H1" s="302" t="s">
        <v>2</v>
      </c>
      <c r="I1" s="302"/>
    </row>
    <row r="2" spans="1:9" ht="13.2" customHeight="1">
      <c r="A2" s="1"/>
      <c r="B2" s="213" t="s">
        <v>101</v>
      </c>
      <c r="C2" s="2"/>
      <c r="D2" s="208"/>
      <c r="E2" s="208"/>
      <c r="F2" s="208"/>
      <c r="G2" s="1"/>
      <c r="H2" s="208"/>
      <c r="I2" s="208"/>
    </row>
    <row r="3" spans="1:9" ht="13.2" customHeight="1">
      <c r="A3" s="4"/>
      <c r="B3" s="210" t="s">
        <v>102</v>
      </c>
      <c r="C3" s="211"/>
      <c r="D3" s="211"/>
      <c r="E3" s="211"/>
      <c r="F3" s="212"/>
      <c r="G3" s="212"/>
      <c r="H3" s="212"/>
      <c r="I3" s="6"/>
    </row>
    <row r="4" spans="1:9" ht="13.2" customHeight="1">
      <c r="A4" s="3" t="s">
        <v>3</v>
      </c>
      <c r="B4" s="7"/>
      <c r="C4" s="8" t="s">
        <v>4</v>
      </c>
      <c r="D4" s="304" t="s">
        <v>5</v>
      </c>
      <c r="E4" s="304"/>
      <c r="F4" s="304"/>
      <c r="G4" s="9" t="s">
        <v>6</v>
      </c>
      <c r="H4" s="10"/>
      <c r="I4" s="10"/>
    </row>
    <row r="5" spans="1:9">
      <c r="B5" s="7"/>
      <c r="C5" s="7"/>
      <c r="D5" s="305"/>
      <c r="E5" s="305"/>
      <c r="F5" s="305"/>
      <c r="G5" s="12" t="str">
        <f>+'C-17'!H4</f>
        <v>Projected Test Year Ended</v>
      </c>
      <c r="H5" s="13"/>
      <c r="I5" s="14">
        <v>46752</v>
      </c>
    </row>
    <row r="6" spans="1:9" ht="13.2" customHeight="1">
      <c r="A6" s="3" t="s">
        <v>9</v>
      </c>
      <c r="B6" s="15"/>
      <c r="C6" s="15"/>
      <c r="D6" s="305"/>
      <c r="E6" s="305"/>
      <c r="F6" s="305"/>
      <c r="G6" s="12" t="str">
        <f>+'C-17'!H5</f>
        <v>Projected Test Year Ended</v>
      </c>
      <c r="I6" s="14">
        <v>46387</v>
      </c>
    </row>
    <row r="7" spans="1:9">
      <c r="A7" s="16"/>
      <c r="D7" s="305"/>
      <c r="E7" s="305"/>
      <c r="F7" s="305"/>
      <c r="G7" s="12" t="str">
        <f>+'C-17'!H6</f>
        <v>Projected Test Year Ended</v>
      </c>
      <c r="I7" s="14">
        <v>46022</v>
      </c>
    </row>
    <row r="8" spans="1:9" ht="13.2" customHeight="1">
      <c r="A8" s="3" t="s">
        <v>61</v>
      </c>
      <c r="F8" s="17"/>
      <c r="G8" s="12" t="str">
        <f>+'C-17'!H7</f>
        <v>Prior Year Ended</v>
      </c>
      <c r="H8" s="18"/>
      <c r="I8" s="14">
        <v>45657</v>
      </c>
    </row>
    <row r="9" spans="1:9" ht="13.2" customHeight="1">
      <c r="C9" s="19"/>
      <c r="D9" s="20"/>
      <c r="E9" s="17" t="s">
        <v>12</v>
      </c>
      <c r="F9" s="17"/>
      <c r="G9" s="12" t="str">
        <f>+'C-17'!H8</f>
        <v>Historical Year Ended</v>
      </c>
      <c r="H9" s="18"/>
      <c r="I9" s="14">
        <v>45291</v>
      </c>
    </row>
    <row r="10" spans="1:9" ht="13.2" customHeight="1">
      <c r="C10" s="19"/>
      <c r="D10" s="20"/>
      <c r="E10" s="17"/>
      <c r="F10" s="17"/>
      <c r="G10" s="17"/>
      <c r="H10" s="17"/>
      <c r="I10" s="17"/>
    </row>
    <row r="11" spans="1:9" s="25" customFormat="1">
      <c r="A11" s="21"/>
      <c r="B11" s="22"/>
      <c r="C11" s="22"/>
      <c r="D11" s="22"/>
      <c r="E11" s="22"/>
      <c r="F11" s="23"/>
      <c r="G11" s="12" t="s">
        <v>103</v>
      </c>
      <c r="H11" s="24"/>
      <c r="I11" s="24"/>
    </row>
    <row r="12" spans="1:9" s="25" customFormat="1">
      <c r="A12" s="26"/>
      <c r="B12" s="27" t="s">
        <v>104</v>
      </c>
      <c r="C12" s="27" t="s">
        <v>105</v>
      </c>
      <c r="D12" s="27" t="s">
        <v>106</v>
      </c>
      <c r="E12" s="27" t="s">
        <v>107</v>
      </c>
      <c r="F12" s="27" t="s">
        <v>108</v>
      </c>
      <c r="G12" s="27" t="s">
        <v>109</v>
      </c>
      <c r="H12" s="27"/>
      <c r="I12" s="27"/>
    </row>
    <row r="13" spans="1:9" s="25" customFormat="1">
      <c r="A13" s="26"/>
      <c r="B13" s="28"/>
      <c r="C13" s="306" t="s">
        <v>110</v>
      </c>
      <c r="D13" s="306"/>
      <c r="E13" s="306"/>
      <c r="F13" s="306"/>
      <c r="G13" s="228" t="s">
        <v>111</v>
      </c>
      <c r="H13" s="28"/>
      <c r="I13" s="28"/>
    </row>
    <row r="14" spans="1:9" s="25" customFormat="1">
      <c r="A14" s="29" t="s">
        <v>16</v>
      </c>
      <c r="B14" s="29"/>
      <c r="C14" s="30" t="s">
        <v>17</v>
      </c>
      <c r="D14" s="30" t="s">
        <v>17</v>
      </c>
      <c r="E14" s="30" t="s">
        <v>17</v>
      </c>
      <c r="F14" s="30" t="s">
        <v>17</v>
      </c>
      <c r="G14" s="30" t="s">
        <v>19</v>
      </c>
      <c r="I14" s="29"/>
    </row>
    <row r="15" spans="1:9" s="25" customFormat="1">
      <c r="A15" s="31" t="s">
        <v>20</v>
      </c>
      <c r="B15" s="32" t="s">
        <v>21</v>
      </c>
      <c r="C15" s="33">
        <v>2027</v>
      </c>
      <c r="D15" s="33">
        <v>2026</v>
      </c>
      <c r="E15" s="33">
        <v>2025</v>
      </c>
      <c r="F15" s="33">
        <v>2024</v>
      </c>
      <c r="G15" s="33">
        <v>2023</v>
      </c>
      <c r="H15" s="23"/>
      <c r="I15" s="34"/>
    </row>
    <row r="16" spans="1:9" s="25" customFormat="1" ht="13.2" customHeight="1">
      <c r="A16" s="35">
        <v>16</v>
      </c>
      <c r="B16" s="36" t="s">
        <v>112</v>
      </c>
      <c r="C16" s="37">
        <v>10478.128000000001</v>
      </c>
      <c r="D16" s="37">
        <v>11122.553</v>
      </c>
      <c r="E16" s="37">
        <v>11830.458000000001</v>
      </c>
      <c r="F16" s="37">
        <v>12571.933999999999</v>
      </c>
      <c r="G16" s="39">
        <f>+'C-17 2023 Hist from Benefits'!E15</f>
        <v>13393.253000000001</v>
      </c>
      <c r="H16" s="39"/>
      <c r="I16" s="39"/>
    </row>
    <row r="17" spans="1:10" s="25" customFormat="1" ht="13.2" customHeight="1">
      <c r="A17" s="35">
        <f>+A16+1</f>
        <v>17</v>
      </c>
      <c r="B17" s="25" t="s">
        <v>23</v>
      </c>
      <c r="C17" s="37">
        <v>52938.093999999997</v>
      </c>
      <c r="D17" s="37">
        <v>55294.069000000003</v>
      </c>
      <c r="E17" s="37">
        <v>56569.991999999998</v>
      </c>
      <c r="F17" s="37">
        <v>57667.252999999997</v>
      </c>
      <c r="G17" s="39">
        <f>+'C-17 2023 Hist from Benefits'!E16</f>
        <v>57488.813000000002</v>
      </c>
      <c r="H17" s="39"/>
      <c r="I17" s="39"/>
    </row>
    <row r="18" spans="1:10" s="25" customFormat="1">
      <c r="A18" s="35">
        <f t="shared" ref="A18:A48" si="0">+A17+1</f>
        <v>18</v>
      </c>
      <c r="B18" s="25" t="s">
        <v>24</v>
      </c>
      <c r="C18" s="37" t="s">
        <v>25</v>
      </c>
      <c r="D18" s="37" t="s">
        <v>25</v>
      </c>
      <c r="E18" s="37" t="s">
        <v>25</v>
      </c>
      <c r="F18" s="37" t="s">
        <v>25</v>
      </c>
      <c r="G18" s="39">
        <f>+'C-17 2023 Hist from Benefits'!E17</f>
        <v>120689.932</v>
      </c>
      <c r="H18" s="39"/>
      <c r="I18" s="39"/>
    </row>
    <row r="19" spans="1:10" s="25" customFormat="1">
      <c r="A19" s="35">
        <f t="shared" si="0"/>
        <v>19</v>
      </c>
      <c r="B19" s="40" t="s">
        <v>26</v>
      </c>
      <c r="C19" s="37">
        <v>18146.914999999997</v>
      </c>
      <c r="D19" s="37">
        <v>13599.415000000001</v>
      </c>
      <c r="E19" s="37">
        <v>7744.2449999999999</v>
      </c>
      <c r="F19" s="37">
        <v>3863.0260000000003</v>
      </c>
      <c r="G19" s="39">
        <f>+'C-17 2023 Hist from Benefits'!E18</f>
        <v>2020.769</v>
      </c>
      <c r="H19" s="39"/>
      <c r="I19" s="39"/>
    </row>
    <row r="20" spans="1:10" s="25" customFormat="1">
      <c r="A20" s="35">
        <f t="shared" si="0"/>
        <v>20</v>
      </c>
      <c r="B20" s="40" t="s">
        <v>27</v>
      </c>
      <c r="C20" s="41">
        <v>0</v>
      </c>
      <c r="D20" s="41">
        <v>-18.353000000000002</v>
      </c>
      <c r="E20" s="41">
        <v>-46.457000000000001</v>
      </c>
      <c r="F20" s="41">
        <v>-47.408999999999999</v>
      </c>
      <c r="G20" s="43">
        <f>+'C-17 2023 Hist from Benefits'!E19</f>
        <v>-47.905999999999999</v>
      </c>
      <c r="H20" s="39"/>
      <c r="I20" s="39"/>
    </row>
    <row r="21" spans="1:10" s="25" customFormat="1">
      <c r="A21" s="35">
        <f t="shared" si="0"/>
        <v>21</v>
      </c>
      <c r="B21" s="25" t="s">
        <v>113</v>
      </c>
      <c r="C21" s="37">
        <f>+C16+C17+C19+C20</f>
        <v>81563.136999999988</v>
      </c>
      <c r="D21" s="37">
        <f>+D16+D17+D19+D20</f>
        <v>79997.684000000008</v>
      </c>
      <c r="E21" s="37">
        <f>+E16+E17+E19+E20</f>
        <v>76098.237999999998</v>
      </c>
      <c r="F21" s="37">
        <f>+F16+F17+F19+F20</f>
        <v>74054.803999999989</v>
      </c>
      <c r="G21" s="37">
        <f>+G16+G17+G19+G20+G18</f>
        <v>193544.861</v>
      </c>
      <c r="H21" s="44"/>
      <c r="I21" s="44"/>
    </row>
    <row r="22" spans="1:10" s="25" customFormat="1">
      <c r="A22" s="35">
        <f t="shared" si="0"/>
        <v>22</v>
      </c>
      <c r="B22" s="40" t="s">
        <v>29</v>
      </c>
      <c r="C22" s="39"/>
      <c r="D22" s="39"/>
      <c r="E22" s="39"/>
      <c r="F22" s="39"/>
      <c r="G22" s="39"/>
      <c r="H22" s="39"/>
      <c r="I22" s="39"/>
    </row>
    <row r="23" spans="1:10" s="25" customFormat="1">
      <c r="A23" s="35">
        <f t="shared" si="0"/>
        <v>23</v>
      </c>
      <c r="B23" s="36" t="s">
        <v>30</v>
      </c>
      <c r="C23" s="45"/>
      <c r="D23" s="39"/>
      <c r="E23" s="39"/>
      <c r="F23" s="39"/>
      <c r="G23" s="39"/>
      <c r="H23" s="39"/>
      <c r="I23" s="39"/>
    </row>
    <row r="24" spans="1:10" s="25" customFormat="1">
      <c r="A24" s="35">
        <f t="shared" si="0"/>
        <v>24</v>
      </c>
      <c r="B24" s="25" t="s">
        <v>31</v>
      </c>
      <c r="C24" s="39">
        <v>-91790.649000000005</v>
      </c>
      <c r="D24" s="39">
        <v>-96443.486999999994</v>
      </c>
      <c r="E24" s="39">
        <v>-101331.376</v>
      </c>
      <c r="F24" s="39">
        <v>-104272.098</v>
      </c>
      <c r="G24" s="39">
        <f>+'C-17 2023 Hist from Benefits'!E23</f>
        <v>-104218.851</v>
      </c>
      <c r="H24" s="39"/>
      <c r="I24" s="39"/>
    </row>
    <row r="25" spans="1:10" s="25" customFormat="1">
      <c r="A25" s="35">
        <f t="shared" si="0"/>
        <v>25</v>
      </c>
      <c r="B25" s="40" t="s">
        <v>32</v>
      </c>
      <c r="C25" s="46" t="s">
        <v>33</v>
      </c>
      <c r="D25" s="46" t="s">
        <v>33</v>
      </c>
      <c r="E25" s="46" t="s">
        <v>33</v>
      </c>
      <c r="F25" s="46" t="s">
        <v>33</v>
      </c>
      <c r="G25" s="49" t="str">
        <f>+'C-17 2023 Hist from Benefits'!E24</f>
        <v>8.25% / 6.50%</v>
      </c>
      <c r="H25" s="39"/>
      <c r="I25" s="39"/>
    </row>
    <row r="26" spans="1:10" s="25" customFormat="1">
      <c r="A26" s="35">
        <f t="shared" si="0"/>
        <v>26</v>
      </c>
      <c r="B26" s="40" t="s">
        <v>34</v>
      </c>
      <c r="C26" s="39">
        <v>0</v>
      </c>
      <c r="D26" s="39">
        <v>0</v>
      </c>
      <c r="E26" s="39">
        <v>0</v>
      </c>
      <c r="F26" s="39">
        <v>0</v>
      </c>
      <c r="G26" s="39">
        <f>+'C-17 2023 Hist from Benefits'!E25</f>
        <v>0</v>
      </c>
      <c r="H26" s="39"/>
      <c r="I26" s="39"/>
    </row>
    <row r="27" spans="1:10" s="25" customFormat="1">
      <c r="A27" s="35">
        <f t="shared" si="0"/>
        <v>27</v>
      </c>
      <c r="B27" s="36" t="s">
        <v>35</v>
      </c>
      <c r="C27" s="48"/>
      <c r="D27" s="49"/>
      <c r="E27" s="48"/>
      <c r="F27" s="48"/>
      <c r="G27" s="50"/>
      <c r="H27" s="49"/>
      <c r="I27" s="49"/>
      <c r="J27" s="51"/>
    </row>
    <row r="28" spans="1:10" s="25" customFormat="1">
      <c r="A28" s="35">
        <f t="shared" si="0"/>
        <v>28</v>
      </c>
      <c r="B28" s="40" t="s">
        <v>36</v>
      </c>
      <c r="C28" s="44">
        <v>-9536.203000000005</v>
      </c>
      <c r="D28" s="44">
        <v>-16125.583999999988</v>
      </c>
      <c r="E28" s="44">
        <v>-25121.047000000006</v>
      </c>
      <c r="F28" s="44">
        <v>-30145.661</v>
      </c>
      <c r="G28" s="39">
        <f>+'C-17 2023 Hist from Benefits'!E27</f>
        <v>-37909</v>
      </c>
      <c r="H28" s="44"/>
      <c r="I28" s="52"/>
    </row>
    <row r="29" spans="1:10">
      <c r="A29" s="35">
        <f t="shared" si="0"/>
        <v>29</v>
      </c>
      <c r="B29" s="40" t="s">
        <v>37</v>
      </c>
      <c r="C29" s="37" t="s">
        <v>38</v>
      </c>
      <c r="D29" s="37" t="s">
        <v>38</v>
      </c>
      <c r="E29" s="37" t="s">
        <v>38</v>
      </c>
      <c r="F29" s="37" t="s">
        <v>38</v>
      </c>
      <c r="G29" s="38" t="s">
        <v>38</v>
      </c>
      <c r="H29" s="44"/>
      <c r="I29" s="44"/>
    </row>
    <row r="30" spans="1:10">
      <c r="A30" s="35">
        <f t="shared" si="0"/>
        <v>30</v>
      </c>
      <c r="B30" s="36" t="s">
        <v>39</v>
      </c>
      <c r="C30" s="37" t="s">
        <v>38</v>
      </c>
      <c r="D30" s="37" t="s">
        <v>38</v>
      </c>
      <c r="E30" s="37" t="s">
        <v>38</v>
      </c>
      <c r="F30" s="37" t="s">
        <v>38</v>
      </c>
      <c r="G30" s="38" t="s">
        <v>38</v>
      </c>
      <c r="H30" s="39"/>
      <c r="I30" s="39"/>
    </row>
    <row r="31" spans="1:10">
      <c r="A31" s="35">
        <f t="shared" si="0"/>
        <v>31</v>
      </c>
      <c r="B31" s="40" t="s">
        <v>40</v>
      </c>
      <c r="C31" s="39">
        <v>7835.3239999999996</v>
      </c>
      <c r="D31" s="39">
        <v>1474.1510000000001</v>
      </c>
      <c r="E31" s="39">
        <v>2518.5880000000002</v>
      </c>
      <c r="F31" s="39">
        <v>15130.815000000001</v>
      </c>
      <c r="G31" s="39">
        <f>+'C-17 2023 Hist from Benefits'!E30</f>
        <v>8771.2350000000006</v>
      </c>
      <c r="H31" s="39"/>
      <c r="I31" s="39"/>
    </row>
    <row r="32" spans="1:10" ht="27.6">
      <c r="A32" s="35">
        <f t="shared" si="0"/>
        <v>32</v>
      </c>
      <c r="B32" s="40" t="s">
        <v>41</v>
      </c>
      <c r="C32" s="53" t="s">
        <v>114</v>
      </c>
      <c r="D32" s="53" t="s">
        <v>114</v>
      </c>
      <c r="E32" s="53" t="s">
        <v>114</v>
      </c>
      <c r="F32" s="53" t="s">
        <v>114</v>
      </c>
      <c r="G32" s="53" t="s">
        <v>114</v>
      </c>
      <c r="H32" s="54"/>
      <c r="I32" s="39"/>
    </row>
    <row r="33" spans="1:10">
      <c r="A33" s="35">
        <f t="shared" si="0"/>
        <v>33</v>
      </c>
      <c r="B33" s="40" t="s">
        <v>43</v>
      </c>
      <c r="C33" s="37" t="s">
        <v>25</v>
      </c>
      <c r="D33" s="37" t="s">
        <v>25</v>
      </c>
      <c r="E33" s="37" t="s">
        <v>25</v>
      </c>
      <c r="F33" s="37" t="s">
        <v>25</v>
      </c>
      <c r="G33" s="37" t="s">
        <v>25</v>
      </c>
      <c r="H33" s="54"/>
      <c r="I33" s="39"/>
    </row>
    <row r="34" spans="1:10">
      <c r="A34" s="35">
        <f t="shared" si="0"/>
        <v>34</v>
      </c>
      <c r="B34" s="40" t="s">
        <v>44</v>
      </c>
      <c r="C34" s="37" t="s">
        <v>45</v>
      </c>
      <c r="D34" s="37" t="s">
        <v>45</v>
      </c>
      <c r="E34" s="37" t="s">
        <v>45</v>
      </c>
      <c r="F34" s="37" t="s">
        <v>45</v>
      </c>
      <c r="G34" s="37" t="s">
        <v>45</v>
      </c>
      <c r="H34" s="54"/>
      <c r="I34" s="54"/>
      <c r="J34" s="55"/>
    </row>
    <row r="35" spans="1:10">
      <c r="A35" s="35">
        <f t="shared" si="0"/>
        <v>35</v>
      </c>
      <c r="B35" s="36" t="s">
        <v>46</v>
      </c>
      <c r="C35" s="44"/>
      <c r="D35" s="44"/>
      <c r="E35" s="44"/>
      <c r="G35" s="39"/>
      <c r="H35" s="44"/>
      <c r="I35" s="39"/>
    </row>
    <row r="36" spans="1:10">
      <c r="A36" s="35">
        <f t="shared" si="0"/>
        <v>36</v>
      </c>
      <c r="B36" s="36" t="s">
        <v>29</v>
      </c>
      <c r="C36" s="49"/>
      <c r="D36" s="49"/>
      <c r="E36" s="49"/>
      <c r="F36" s="49"/>
      <c r="G36" s="49"/>
      <c r="H36" s="49"/>
      <c r="I36" s="49"/>
    </row>
    <row r="37" spans="1:10">
      <c r="A37" s="35">
        <f t="shared" si="0"/>
        <v>37</v>
      </c>
      <c r="B37" s="36" t="s">
        <v>115</v>
      </c>
      <c r="C37" s="39"/>
      <c r="D37" s="39"/>
      <c r="E37" s="39"/>
      <c r="F37" s="39"/>
      <c r="G37" s="39"/>
      <c r="H37" s="39"/>
      <c r="I37" s="39"/>
    </row>
    <row r="38" spans="1:10">
      <c r="A38" s="35">
        <f t="shared" si="0"/>
        <v>38</v>
      </c>
      <c r="B38" s="36" t="s">
        <v>48</v>
      </c>
      <c r="C38" s="37">
        <v>-941048.25602454599</v>
      </c>
      <c r="D38" s="37">
        <v>-976690.10088953481</v>
      </c>
      <c r="E38" s="37">
        <v>-1017620.3051164957</v>
      </c>
      <c r="F38" s="37">
        <v>-1039088.5709261586</v>
      </c>
      <c r="G38" s="37">
        <f>-'C-17 2023 Hist from Benefits'!E37</f>
        <v>-1053075.215198626</v>
      </c>
      <c r="H38" s="35"/>
      <c r="I38" s="56"/>
    </row>
    <row r="39" spans="1:10">
      <c r="A39" s="35">
        <f t="shared" si="0"/>
        <v>39</v>
      </c>
      <c r="B39" s="36" t="s">
        <v>49</v>
      </c>
      <c r="C39" s="37">
        <v>-944489.9129310759</v>
      </c>
      <c r="D39" s="37">
        <v>-980416.00071284128</v>
      </c>
      <c r="E39" s="37">
        <v>-1021681.4794903577</v>
      </c>
      <c r="F39" s="37">
        <v>-1043530.2930696107</v>
      </c>
      <c r="G39" s="37">
        <f>-'C-17 2023 Hist from Benefits'!E38</f>
        <v>-1069335.0633770495</v>
      </c>
      <c r="H39" s="56"/>
      <c r="I39" s="56"/>
    </row>
    <row r="40" spans="1:10">
      <c r="A40" s="35">
        <f t="shared" si="0"/>
        <v>40</v>
      </c>
      <c r="B40" s="36" t="s">
        <v>50</v>
      </c>
      <c r="C40" s="37" t="s">
        <v>51</v>
      </c>
      <c r="D40" s="37" t="s">
        <v>51</v>
      </c>
      <c r="E40" s="37" t="s">
        <v>51</v>
      </c>
      <c r="F40" s="37" t="s">
        <v>51</v>
      </c>
      <c r="G40" s="37" t="s">
        <v>51</v>
      </c>
      <c r="H40" s="57"/>
      <c r="I40" s="56"/>
    </row>
    <row r="41" spans="1:10">
      <c r="A41" s="35">
        <f t="shared" si="0"/>
        <v>41</v>
      </c>
      <c r="B41" s="36" t="s">
        <v>52</v>
      </c>
      <c r="C41" s="58">
        <v>5.6000000000000001E-2</v>
      </c>
      <c r="D41" s="58">
        <v>5.6000000000000001E-2</v>
      </c>
      <c r="E41" s="58">
        <v>5.6000000000000001E-2</v>
      </c>
      <c r="F41" s="58">
        <v>5.6000000000000001E-2</v>
      </c>
      <c r="G41" s="59">
        <f>+'C-17 2023 Hist from Benefits'!E40</f>
        <v>5.3999999999999999E-2</v>
      </c>
      <c r="H41" s="56"/>
      <c r="I41" s="56"/>
    </row>
    <row r="42" spans="1:10">
      <c r="A42" s="35">
        <f t="shared" si="0"/>
        <v>42</v>
      </c>
      <c r="B42" s="36" t="s">
        <v>53</v>
      </c>
      <c r="C42" s="59" t="s">
        <v>54</v>
      </c>
      <c r="D42" s="59" t="s">
        <v>54</v>
      </c>
      <c r="E42" s="59" t="s">
        <v>54</v>
      </c>
      <c r="F42" s="59" t="s">
        <v>54</v>
      </c>
      <c r="G42" s="59" t="str">
        <f>+'C-17 2023 Hist from Benefits'!E41</f>
        <v>11.50% to 3.50%</v>
      </c>
      <c r="H42" s="56"/>
      <c r="I42" s="56"/>
    </row>
    <row r="43" spans="1:10">
      <c r="A43" s="35">
        <f t="shared" si="0"/>
        <v>43</v>
      </c>
      <c r="B43" s="36" t="s">
        <v>55</v>
      </c>
      <c r="C43" s="37">
        <v>1330423.1410000001</v>
      </c>
      <c r="D43" s="37">
        <v>1321271.257</v>
      </c>
      <c r="E43" s="37">
        <v>1319166.027</v>
      </c>
      <c r="F43" s="37">
        <v>1315933.517</v>
      </c>
      <c r="G43" s="37">
        <f>+'C-17 2023 Hist from Benefits'!E42</f>
        <v>1316209.0109999999</v>
      </c>
      <c r="H43" s="56"/>
      <c r="I43" s="56"/>
    </row>
    <row r="44" spans="1:10">
      <c r="A44" s="35">
        <f t="shared" si="0"/>
        <v>44</v>
      </c>
      <c r="B44" s="36" t="s">
        <v>56</v>
      </c>
      <c r="C44" s="37">
        <v>1330385.946</v>
      </c>
      <c r="D44" s="37">
        <v>1321206.1159999999</v>
      </c>
      <c r="E44" s="37">
        <v>1392748.284</v>
      </c>
      <c r="F44" s="37">
        <v>1462765.56</v>
      </c>
      <c r="G44" s="37">
        <f>+'C-17 2023 Hist from Benefits'!E43</f>
        <v>1492044.879</v>
      </c>
      <c r="H44" s="56"/>
      <c r="I44" s="56"/>
    </row>
    <row r="45" spans="1:10">
      <c r="A45" s="35">
        <f t="shared" si="0"/>
        <v>45</v>
      </c>
      <c r="B45" s="36" t="s">
        <v>57</v>
      </c>
      <c r="C45" s="39">
        <v>0</v>
      </c>
      <c r="D45" s="39">
        <v>0</v>
      </c>
      <c r="E45" s="39">
        <v>0</v>
      </c>
      <c r="F45" s="39">
        <v>0</v>
      </c>
      <c r="G45" s="39">
        <f>+'C-17 2023 Hist from Benefits'!E44</f>
        <v>0</v>
      </c>
      <c r="H45" s="56"/>
      <c r="I45" s="56"/>
    </row>
    <row r="46" spans="1:10">
      <c r="A46" s="35">
        <f t="shared" si="0"/>
        <v>46</v>
      </c>
      <c r="B46" s="297" t="s">
        <v>2484</v>
      </c>
      <c r="C46" s="298">
        <v>3259.2420000000002</v>
      </c>
      <c r="D46" s="298">
        <v>2716.404</v>
      </c>
      <c r="E46" s="298">
        <v>2137.1880000000001</v>
      </c>
      <c r="F46" s="298">
        <v>1888.769</v>
      </c>
      <c r="G46" s="298">
        <f>+'Sec 1 2023'!E82/1000</f>
        <v>1292.8420000000001</v>
      </c>
      <c r="H46" s="56"/>
      <c r="I46" s="56"/>
    </row>
    <row r="47" spans="1:10">
      <c r="A47" s="35">
        <f t="shared" si="0"/>
        <v>47</v>
      </c>
      <c r="B47" s="194" t="s">
        <v>116</v>
      </c>
      <c r="C47" s="196">
        <f>+C17+C19+C20+C24+C46</f>
        <v>-17446.398000000016</v>
      </c>
      <c r="D47" s="196">
        <f t="shared" ref="D47:G47" si="1">+D17+D19+D20+D24+D46</f>
        <v>-24851.952000000001</v>
      </c>
      <c r="E47" s="196">
        <f t="shared" si="1"/>
        <v>-34926.408000000003</v>
      </c>
      <c r="F47" s="196">
        <f t="shared" si="1"/>
        <v>-40900.459000000003</v>
      </c>
      <c r="G47" s="196">
        <f t="shared" si="1"/>
        <v>-43464.332999999999</v>
      </c>
      <c r="H47" s="56"/>
      <c r="I47" s="56"/>
    </row>
    <row r="48" spans="1:10" ht="14.4" thickBot="1">
      <c r="A48" s="35">
        <f t="shared" si="0"/>
        <v>48</v>
      </c>
      <c r="B48" s="61"/>
      <c r="C48" s="61"/>
      <c r="D48" s="62"/>
      <c r="E48" s="62"/>
      <c r="F48" s="63"/>
      <c r="G48" s="63"/>
      <c r="H48" s="63"/>
      <c r="I48" s="63"/>
    </row>
    <row r="49" spans="1:9">
      <c r="A49" s="35"/>
      <c r="B49" s="36"/>
      <c r="C49" s="36"/>
      <c r="D49" s="39"/>
      <c r="E49" s="39"/>
      <c r="G49" s="56"/>
      <c r="H49" s="56"/>
      <c r="I49" s="56"/>
    </row>
    <row r="50" spans="1:9" ht="13.2" customHeight="1">
      <c r="A50" s="1" t="s">
        <v>0</v>
      </c>
      <c r="B50" s="2"/>
      <c r="C50" s="2"/>
      <c r="D50" s="302" t="s">
        <v>1</v>
      </c>
      <c r="E50" s="302"/>
      <c r="F50" s="302"/>
      <c r="G50" s="1"/>
      <c r="H50" s="302" t="s">
        <v>60</v>
      </c>
      <c r="I50" s="302"/>
    </row>
    <row r="51" spans="1:9" ht="13.2" customHeight="1">
      <c r="A51" s="4"/>
      <c r="B51" s="5"/>
      <c r="C51" s="5"/>
      <c r="D51" s="5"/>
      <c r="E51" s="5"/>
      <c r="F51" s="6"/>
      <c r="G51" s="6"/>
      <c r="H51" s="6"/>
      <c r="I51" s="6"/>
    </row>
    <row r="52" spans="1:9" ht="13.2" customHeight="1">
      <c r="A52" s="3" t="s">
        <v>3</v>
      </c>
      <c r="B52" s="7"/>
      <c r="C52" s="8" t="s">
        <v>4</v>
      </c>
      <c r="D52" s="304" t="s">
        <v>5</v>
      </c>
      <c r="E52" s="304"/>
      <c r="F52" s="304"/>
      <c r="G52" s="9" t="s">
        <v>6</v>
      </c>
      <c r="H52" s="10"/>
      <c r="I52" s="10"/>
    </row>
    <row r="53" spans="1:9">
      <c r="B53" s="7"/>
      <c r="C53" s="7"/>
      <c r="D53" s="305"/>
      <c r="E53" s="305"/>
      <c r="F53" s="305"/>
      <c r="G53" s="12" t="s">
        <v>8</v>
      </c>
      <c r="H53" s="13"/>
      <c r="I53" s="18">
        <v>46752</v>
      </c>
    </row>
    <row r="54" spans="1:9" ht="13.2" customHeight="1">
      <c r="A54" s="3" t="s">
        <v>9</v>
      </c>
      <c r="B54" s="15"/>
      <c r="C54" s="15"/>
      <c r="D54" s="305"/>
      <c r="E54" s="305"/>
      <c r="F54" s="305"/>
      <c r="G54" s="12" t="s">
        <v>8</v>
      </c>
      <c r="I54" s="18">
        <v>46387</v>
      </c>
    </row>
    <row r="55" spans="1:9">
      <c r="A55" s="16"/>
      <c r="D55" s="305"/>
      <c r="E55" s="305"/>
      <c r="F55" s="305"/>
      <c r="G55" s="12" t="s">
        <v>8</v>
      </c>
      <c r="I55" s="18">
        <v>46022</v>
      </c>
    </row>
    <row r="56" spans="1:9" ht="13.2" customHeight="1">
      <c r="A56" s="3" t="s">
        <v>61</v>
      </c>
      <c r="F56" s="17"/>
      <c r="G56" s="12" t="s">
        <v>8</v>
      </c>
      <c r="H56" s="18"/>
      <c r="I56" s="18">
        <v>45657</v>
      </c>
    </row>
    <row r="57" spans="1:9" ht="13.2" customHeight="1">
      <c r="C57" s="19"/>
      <c r="D57" s="20"/>
      <c r="E57" s="17" t="s">
        <v>12</v>
      </c>
      <c r="F57" s="17"/>
      <c r="G57" s="12" t="s">
        <v>11</v>
      </c>
      <c r="H57" s="18"/>
      <c r="I57" s="18">
        <v>45291</v>
      </c>
    </row>
    <row r="58" spans="1:9" ht="13.2" customHeight="1">
      <c r="C58" s="19"/>
      <c r="D58" s="20"/>
      <c r="E58" s="17"/>
      <c r="F58" s="17"/>
      <c r="G58" s="12" t="s">
        <v>117</v>
      </c>
      <c r="H58" s="18"/>
      <c r="I58" s="64" t="s">
        <v>118</v>
      </c>
    </row>
    <row r="59" spans="1:9" s="25" customFormat="1">
      <c r="A59" s="21"/>
      <c r="B59" s="22"/>
      <c r="C59" s="22"/>
      <c r="D59" s="22"/>
      <c r="E59" s="22"/>
      <c r="F59" s="23"/>
      <c r="G59" s="12" t="s">
        <v>103</v>
      </c>
      <c r="H59" s="24"/>
      <c r="I59" s="24"/>
    </row>
    <row r="60" spans="1:9" s="25" customFormat="1">
      <c r="A60" s="26"/>
      <c r="B60" s="27" t="s">
        <v>104</v>
      </c>
      <c r="C60" s="27" t="s">
        <v>105</v>
      </c>
      <c r="D60" s="27" t="s">
        <v>106</v>
      </c>
      <c r="E60" s="27" t="s">
        <v>107</v>
      </c>
      <c r="F60" s="27" t="s">
        <v>108</v>
      </c>
      <c r="G60" s="27" t="s">
        <v>109</v>
      </c>
      <c r="H60" s="27"/>
      <c r="I60" s="27"/>
    </row>
    <row r="61" spans="1:9" s="25" customFormat="1">
      <c r="A61" s="26"/>
      <c r="B61" s="28"/>
      <c r="C61" s="303" t="s">
        <v>15</v>
      </c>
      <c r="D61" s="303"/>
      <c r="E61" s="303"/>
      <c r="F61" s="303"/>
      <c r="G61" s="303"/>
      <c r="H61" s="28"/>
      <c r="I61" s="28"/>
    </row>
    <row r="62" spans="1:9" s="25" customFormat="1">
      <c r="A62" s="29" t="s">
        <v>16</v>
      </c>
      <c r="B62" s="29"/>
      <c r="C62" s="30" t="s">
        <v>17</v>
      </c>
      <c r="D62" s="30" t="s">
        <v>17</v>
      </c>
      <c r="E62" s="30" t="s">
        <v>17</v>
      </c>
      <c r="F62" s="30" t="s">
        <v>18</v>
      </c>
      <c r="G62" s="30" t="s">
        <v>19</v>
      </c>
      <c r="I62" s="29"/>
    </row>
    <row r="63" spans="1:9" s="25" customFormat="1">
      <c r="A63" s="31" t="s">
        <v>20</v>
      </c>
      <c r="B63" s="32" t="s">
        <v>21</v>
      </c>
      <c r="C63" s="65">
        <v>2027</v>
      </c>
      <c r="D63" s="65">
        <v>2026</v>
      </c>
      <c r="E63" s="65">
        <v>2025</v>
      </c>
      <c r="F63" s="65">
        <v>2024</v>
      </c>
      <c r="G63" s="65">
        <v>2022</v>
      </c>
      <c r="H63" s="23"/>
      <c r="I63" s="34"/>
    </row>
    <row r="64" spans="1:9">
      <c r="A64" s="35">
        <v>1</v>
      </c>
      <c r="B64" s="66" t="s">
        <v>62</v>
      </c>
    </row>
    <row r="65" spans="1:13">
      <c r="A65" s="35">
        <v>2</v>
      </c>
      <c r="B65" s="66">
        <v>1</v>
      </c>
      <c r="C65" s="38" t="s">
        <v>63</v>
      </c>
      <c r="J65" s="55"/>
    </row>
    <row r="66" spans="1:13">
      <c r="A66" s="35">
        <v>3</v>
      </c>
      <c r="B66" s="66"/>
      <c r="C66" s="67"/>
    </row>
    <row r="67" spans="1:13">
      <c r="A67" s="35">
        <v>4</v>
      </c>
      <c r="C67" s="38" t="s">
        <v>119</v>
      </c>
    </row>
    <row r="68" spans="1:13">
      <c r="A68" s="35">
        <v>5</v>
      </c>
      <c r="C68" s="38" t="s">
        <v>120</v>
      </c>
    </row>
    <row r="69" spans="1:13">
      <c r="A69" s="35">
        <v>6</v>
      </c>
      <c r="C69" s="38" t="s">
        <v>121</v>
      </c>
    </row>
    <row r="70" spans="1:13">
      <c r="A70" s="35">
        <v>7</v>
      </c>
      <c r="C70" s="67"/>
    </row>
    <row r="71" spans="1:13">
      <c r="A71" s="35">
        <v>8</v>
      </c>
      <c r="C71" s="38" t="s">
        <v>67</v>
      </c>
    </row>
    <row r="72" spans="1:13">
      <c r="A72" s="35">
        <v>9</v>
      </c>
      <c r="C72" s="38"/>
    </row>
    <row r="73" spans="1:13">
      <c r="A73" s="35">
        <v>10</v>
      </c>
      <c r="C73" s="38" t="s">
        <v>68</v>
      </c>
    </row>
    <row r="74" spans="1:13">
      <c r="A74" s="35">
        <v>11</v>
      </c>
      <c r="C74" s="67"/>
      <c r="M74" s="66"/>
    </row>
    <row r="75" spans="1:13">
      <c r="A75" s="35">
        <v>12</v>
      </c>
      <c r="C75" s="38" t="s">
        <v>122</v>
      </c>
      <c r="M75" s="66"/>
    </row>
    <row r="76" spans="1:13">
      <c r="A76" s="35">
        <v>13</v>
      </c>
      <c r="C76" s="38" t="s">
        <v>123</v>
      </c>
      <c r="M76" s="66"/>
    </row>
    <row r="77" spans="1:13">
      <c r="A77" s="35">
        <v>14</v>
      </c>
      <c r="C77" s="38" t="s">
        <v>124</v>
      </c>
      <c r="M77" s="66"/>
    </row>
    <row r="78" spans="1:13">
      <c r="A78" s="35">
        <v>15</v>
      </c>
      <c r="C78" s="67"/>
      <c r="M78" s="66"/>
    </row>
    <row r="79" spans="1:13">
      <c r="A79" s="35">
        <v>16</v>
      </c>
      <c r="C79" s="38" t="s">
        <v>125</v>
      </c>
      <c r="M79" s="66"/>
    </row>
    <row r="80" spans="1:13">
      <c r="A80" s="35">
        <v>17</v>
      </c>
      <c r="C80" s="38" t="s">
        <v>126</v>
      </c>
      <c r="M80" s="66"/>
    </row>
    <row r="81" spans="1:13">
      <c r="A81" s="35">
        <v>18</v>
      </c>
      <c r="C81" s="67"/>
      <c r="M81" s="66"/>
    </row>
    <row r="82" spans="1:13">
      <c r="A82" s="35">
        <v>19</v>
      </c>
      <c r="B82" s="66"/>
      <c r="C82" s="38" t="s">
        <v>127</v>
      </c>
    </row>
    <row r="83" spans="1:13">
      <c r="A83" s="35">
        <v>20</v>
      </c>
      <c r="B83" s="66"/>
      <c r="C83" s="38" t="s">
        <v>128</v>
      </c>
    </row>
    <row r="84" spans="1:13">
      <c r="A84" s="35">
        <v>21</v>
      </c>
      <c r="B84" s="66"/>
      <c r="C84" s="38" t="s">
        <v>129</v>
      </c>
    </row>
    <row r="85" spans="1:13">
      <c r="A85" s="35">
        <v>22</v>
      </c>
      <c r="B85" s="66"/>
      <c r="C85" s="38" t="s">
        <v>130</v>
      </c>
    </row>
    <row r="86" spans="1:13">
      <c r="A86" s="35">
        <v>23</v>
      </c>
      <c r="B86" s="66"/>
      <c r="C86" s="67"/>
    </row>
    <row r="87" spans="1:13">
      <c r="A87" s="35">
        <v>24</v>
      </c>
      <c r="B87" s="66"/>
      <c r="C87" s="38" t="s">
        <v>79</v>
      </c>
    </row>
    <row r="88" spans="1:13">
      <c r="A88" s="35">
        <v>25</v>
      </c>
      <c r="B88" s="66"/>
      <c r="C88" s="67"/>
    </row>
    <row r="89" spans="1:13">
      <c r="A89" s="35">
        <v>26</v>
      </c>
      <c r="B89" s="66"/>
      <c r="C89" s="38" t="s">
        <v>80</v>
      </c>
    </row>
    <row r="90" spans="1:13">
      <c r="A90" s="35">
        <v>27</v>
      </c>
      <c r="B90" s="66"/>
      <c r="C90" s="67"/>
    </row>
    <row r="91" spans="1:13">
      <c r="A91" s="35">
        <v>28</v>
      </c>
      <c r="B91" s="66"/>
      <c r="C91" s="38" t="s">
        <v>131</v>
      </c>
    </row>
    <row r="92" spans="1:13">
      <c r="A92" s="35">
        <v>29</v>
      </c>
      <c r="B92" s="66"/>
      <c r="C92" s="38" t="s">
        <v>132</v>
      </c>
    </row>
    <row r="93" spans="1:13">
      <c r="A93" s="35">
        <v>30</v>
      </c>
      <c r="C93" s="67"/>
    </row>
    <row r="94" spans="1:13">
      <c r="A94" s="35">
        <v>31</v>
      </c>
      <c r="C94" s="38" t="s">
        <v>133</v>
      </c>
    </row>
    <row r="95" spans="1:13">
      <c r="A95" s="35">
        <v>32</v>
      </c>
      <c r="C95" s="68" t="s">
        <v>132</v>
      </c>
    </row>
    <row r="96" spans="1:13" ht="14.4" thickBot="1">
      <c r="A96" s="60">
        <v>33</v>
      </c>
      <c r="B96" s="69"/>
      <c r="C96" s="69"/>
      <c r="D96" s="69"/>
      <c r="E96" s="69"/>
      <c r="F96" s="69"/>
      <c r="G96" s="69"/>
      <c r="H96" s="69"/>
      <c r="I96" s="69"/>
    </row>
    <row r="97" spans="1:9">
      <c r="A97" s="35"/>
      <c r="B97" s="36"/>
      <c r="C97" s="36"/>
      <c r="D97" s="39"/>
      <c r="E97" s="39"/>
      <c r="G97" s="56"/>
      <c r="H97" s="56"/>
      <c r="I97" s="56"/>
    </row>
    <row r="98" spans="1:9" ht="22.8">
      <c r="A98" s="1" t="s">
        <v>0</v>
      </c>
      <c r="B98" s="2"/>
      <c r="C98" s="2"/>
      <c r="D98" s="302" t="s">
        <v>1</v>
      </c>
      <c r="E98" s="302"/>
      <c r="F98" s="302"/>
      <c r="G98" s="1"/>
      <c r="H98" s="302" t="s">
        <v>83</v>
      </c>
      <c r="I98" s="302"/>
    </row>
    <row r="99" spans="1:9">
      <c r="A99" s="4"/>
      <c r="B99" s="5"/>
      <c r="C99" s="5"/>
      <c r="D99" s="5"/>
      <c r="E99" s="5"/>
      <c r="F99" s="6"/>
      <c r="G99" s="6"/>
      <c r="H99" s="6"/>
      <c r="I99" s="6"/>
    </row>
    <row r="100" spans="1:9">
      <c r="A100" s="3" t="s">
        <v>3</v>
      </c>
      <c r="B100" s="7"/>
      <c r="C100" s="8" t="s">
        <v>4</v>
      </c>
      <c r="D100" s="304" t="s">
        <v>5</v>
      </c>
      <c r="E100" s="304"/>
      <c r="F100" s="304"/>
      <c r="G100" s="9" t="s">
        <v>6</v>
      </c>
      <c r="H100" s="10"/>
      <c r="I100" s="10"/>
    </row>
    <row r="101" spans="1:9">
      <c r="B101" s="7"/>
      <c r="C101" s="7"/>
      <c r="D101" s="305"/>
      <c r="E101" s="305"/>
      <c r="F101" s="305"/>
      <c r="G101" s="12" t="s">
        <v>8</v>
      </c>
      <c r="H101" s="13"/>
      <c r="I101" s="18">
        <v>46752</v>
      </c>
    </row>
    <row r="102" spans="1:9" ht="16.2">
      <c r="A102" s="3" t="s">
        <v>9</v>
      </c>
      <c r="B102" s="15"/>
      <c r="C102" s="15"/>
      <c r="D102" s="305"/>
      <c r="E102" s="305"/>
      <c r="F102" s="305"/>
      <c r="G102" s="12" t="s">
        <v>8</v>
      </c>
      <c r="I102" s="18">
        <v>46387</v>
      </c>
    </row>
    <row r="103" spans="1:9">
      <c r="A103" s="16"/>
      <c r="D103" s="305"/>
      <c r="E103" s="305"/>
      <c r="F103" s="305"/>
      <c r="G103" s="12" t="s">
        <v>8</v>
      </c>
      <c r="I103" s="18">
        <v>46022</v>
      </c>
    </row>
    <row r="104" spans="1:9">
      <c r="A104" s="3" t="s">
        <v>61</v>
      </c>
      <c r="F104" s="17"/>
      <c r="G104" s="12" t="s">
        <v>11</v>
      </c>
      <c r="H104" s="18"/>
      <c r="I104" s="18">
        <v>45657</v>
      </c>
    </row>
    <row r="105" spans="1:9">
      <c r="C105" s="19"/>
      <c r="D105" s="20"/>
      <c r="E105" s="17" t="s">
        <v>12</v>
      </c>
      <c r="F105" s="17"/>
      <c r="G105" s="12" t="s">
        <v>117</v>
      </c>
      <c r="H105" s="18"/>
      <c r="I105" s="18">
        <v>45291</v>
      </c>
    </row>
    <row r="106" spans="1:9">
      <c r="C106" s="19"/>
      <c r="D106" s="20"/>
      <c r="E106" s="17"/>
      <c r="F106" s="17"/>
      <c r="G106" s="12" t="s">
        <v>117</v>
      </c>
      <c r="H106" s="18"/>
      <c r="I106" s="64" t="s">
        <v>118</v>
      </c>
    </row>
    <row r="107" spans="1:9">
      <c r="A107" s="21"/>
      <c r="B107" s="22"/>
      <c r="C107" s="22"/>
      <c r="D107" s="22"/>
      <c r="E107" s="22"/>
      <c r="F107" s="23"/>
      <c r="G107" s="12" t="s">
        <v>103</v>
      </c>
      <c r="H107" s="24"/>
      <c r="I107" s="24"/>
    </row>
    <row r="108" spans="1:9">
      <c r="A108" s="26"/>
      <c r="B108" s="27" t="s">
        <v>104</v>
      </c>
      <c r="C108" s="27" t="s">
        <v>105</v>
      </c>
      <c r="D108" s="27" t="s">
        <v>106</v>
      </c>
      <c r="E108" s="27" t="s">
        <v>107</v>
      </c>
      <c r="F108" s="27" t="s">
        <v>108</v>
      </c>
      <c r="G108" s="27" t="s">
        <v>109</v>
      </c>
      <c r="H108" s="27"/>
      <c r="I108" s="27"/>
    </row>
    <row r="109" spans="1:9">
      <c r="A109" s="26"/>
      <c r="B109" s="28"/>
      <c r="C109" s="303" t="s">
        <v>15</v>
      </c>
      <c r="D109" s="303"/>
      <c r="E109" s="303"/>
      <c r="F109" s="303"/>
      <c r="G109" s="303"/>
      <c r="H109" s="28"/>
      <c r="I109" s="28"/>
    </row>
    <row r="110" spans="1:9">
      <c r="A110" s="29" t="s">
        <v>16</v>
      </c>
      <c r="B110" s="29"/>
      <c r="C110" s="30" t="s">
        <v>17</v>
      </c>
      <c r="D110" s="30" t="s">
        <v>17</v>
      </c>
      <c r="E110" s="30" t="s">
        <v>17</v>
      </c>
      <c r="F110" s="30" t="s">
        <v>18</v>
      </c>
      <c r="G110" s="30" t="s">
        <v>19</v>
      </c>
      <c r="H110" s="25"/>
      <c r="I110" s="29"/>
    </row>
    <row r="111" spans="1:9">
      <c r="A111" s="31" t="s">
        <v>20</v>
      </c>
      <c r="B111" s="32" t="s">
        <v>21</v>
      </c>
      <c r="C111" s="65">
        <v>2027</v>
      </c>
      <c r="D111" s="65">
        <v>2026</v>
      </c>
      <c r="E111" s="65">
        <v>2025</v>
      </c>
      <c r="F111" s="65">
        <v>2024</v>
      </c>
      <c r="G111" s="65">
        <v>2022</v>
      </c>
      <c r="H111" s="23"/>
      <c r="I111" s="34"/>
    </row>
    <row r="112" spans="1:9">
      <c r="A112" s="35">
        <v>1</v>
      </c>
      <c r="B112" s="66" t="s">
        <v>62</v>
      </c>
    </row>
    <row r="113" spans="1:3">
      <c r="A113" s="35">
        <v>2</v>
      </c>
      <c r="B113" s="66" t="s">
        <v>84</v>
      </c>
      <c r="C113" s="38" t="s">
        <v>134</v>
      </c>
    </row>
    <row r="114" spans="1:3">
      <c r="A114" s="35">
        <v>3</v>
      </c>
      <c r="B114" s="66"/>
      <c r="C114" s="38" t="s">
        <v>135</v>
      </c>
    </row>
    <row r="115" spans="1:3">
      <c r="A115" s="35">
        <v>4</v>
      </c>
    </row>
    <row r="116" spans="1:3">
      <c r="A116" s="35">
        <v>5</v>
      </c>
      <c r="C116" s="38" t="s">
        <v>136</v>
      </c>
    </row>
    <row r="117" spans="1:3">
      <c r="A117" s="35">
        <v>6</v>
      </c>
      <c r="C117" s="38" t="s">
        <v>137</v>
      </c>
    </row>
    <row r="118" spans="1:3">
      <c r="A118" s="35">
        <v>7</v>
      </c>
      <c r="C118" s="38" t="s">
        <v>138</v>
      </c>
    </row>
    <row r="119" spans="1:3">
      <c r="A119" s="35">
        <v>8</v>
      </c>
      <c r="C119" s="38" t="s">
        <v>139</v>
      </c>
    </row>
    <row r="120" spans="1:3">
      <c r="A120" s="35">
        <v>9</v>
      </c>
      <c r="C120" s="38" t="s">
        <v>140</v>
      </c>
    </row>
    <row r="121" spans="1:3">
      <c r="A121" s="35">
        <v>10</v>
      </c>
    </row>
    <row r="122" spans="1:3">
      <c r="A122" s="35">
        <v>11</v>
      </c>
      <c r="C122" s="38"/>
    </row>
    <row r="123" spans="1:3">
      <c r="A123" s="35">
        <v>12</v>
      </c>
    </row>
    <row r="124" spans="1:3">
      <c r="A124" s="35">
        <v>13</v>
      </c>
      <c r="B124" s="66">
        <v>2</v>
      </c>
      <c r="C124" s="3" t="s">
        <v>95</v>
      </c>
    </row>
    <row r="125" spans="1:3">
      <c r="A125" s="35">
        <v>14</v>
      </c>
      <c r="B125" s="66"/>
    </row>
    <row r="126" spans="1:3">
      <c r="A126" s="35">
        <v>15</v>
      </c>
      <c r="B126" s="66">
        <v>3</v>
      </c>
      <c r="C126" s="3" t="s">
        <v>96</v>
      </c>
    </row>
    <row r="127" spans="1:3">
      <c r="A127" s="35">
        <v>16</v>
      </c>
      <c r="B127" s="66"/>
    </row>
    <row r="128" spans="1:3">
      <c r="A128" s="35">
        <v>17</v>
      </c>
      <c r="B128" s="66">
        <v>4</v>
      </c>
      <c r="C128" s="67" t="s">
        <v>97</v>
      </c>
    </row>
    <row r="129" spans="1:9">
      <c r="A129" s="35">
        <v>18</v>
      </c>
      <c r="B129" s="66"/>
    </row>
    <row r="130" spans="1:9">
      <c r="A130" s="35">
        <v>19</v>
      </c>
      <c r="B130" s="66"/>
    </row>
    <row r="131" spans="1:9">
      <c r="A131" s="35">
        <v>20</v>
      </c>
      <c r="B131" s="66"/>
      <c r="C131" s="38"/>
    </row>
    <row r="132" spans="1:9">
      <c r="A132" s="35">
        <v>21</v>
      </c>
      <c r="B132" s="66"/>
      <c r="C132" s="38"/>
    </row>
    <row r="133" spans="1:9">
      <c r="A133" s="35">
        <v>22</v>
      </c>
      <c r="B133" s="66"/>
      <c r="C133" s="38"/>
    </row>
    <row r="134" spans="1:9">
      <c r="A134" s="35">
        <v>23</v>
      </c>
      <c r="B134" s="66"/>
      <c r="C134" s="38"/>
    </row>
    <row r="135" spans="1:9">
      <c r="A135" s="35">
        <v>24</v>
      </c>
      <c r="B135" s="66"/>
    </row>
    <row r="136" spans="1:9">
      <c r="A136" s="35">
        <v>25</v>
      </c>
      <c r="B136" s="66"/>
      <c r="C136" s="38"/>
    </row>
    <row r="137" spans="1:9">
      <c r="A137" s="35">
        <v>26</v>
      </c>
      <c r="B137" s="66"/>
    </row>
    <row r="138" spans="1:9">
      <c r="A138" s="35">
        <v>27</v>
      </c>
      <c r="B138" s="66"/>
      <c r="C138" s="38"/>
    </row>
    <row r="139" spans="1:9">
      <c r="A139" s="35">
        <v>28</v>
      </c>
      <c r="B139" s="66"/>
    </row>
    <row r="140" spans="1:9">
      <c r="A140" s="35">
        <v>29</v>
      </c>
      <c r="B140" s="66"/>
      <c r="C140" s="38"/>
    </row>
    <row r="141" spans="1:9">
      <c r="A141" s="35">
        <v>30</v>
      </c>
      <c r="C141" s="38"/>
    </row>
    <row r="142" spans="1:9">
      <c r="A142" s="35">
        <v>31</v>
      </c>
    </row>
    <row r="143" spans="1:9">
      <c r="A143" s="35">
        <v>32</v>
      </c>
      <c r="C143" s="38"/>
    </row>
    <row r="144" spans="1:9" ht="14.4" thickBot="1">
      <c r="A144" s="60">
        <v>33</v>
      </c>
      <c r="B144" s="69"/>
      <c r="C144" s="70"/>
      <c r="D144" s="69"/>
      <c r="E144" s="69"/>
      <c r="F144" s="69"/>
      <c r="G144" s="69"/>
      <c r="H144" s="69"/>
      <c r="I144" s="69"/>
    </row>
  </sheetData>
  <mergeCells count="12">
    <mergeCell ref="C109:G109"/>
    <mergeCell ref="D1:F1"/>
    <mergeCell ref="H1:I1"/>
    <mergeCell ref="D4:F7"/>
    <mergeCell ref="D50:F50"/>
    <mergeCell ref="H50:I50"/>
    <mergeCell ref="D52:F55"/>
    <mergeCell ref="C61:G61"/>
    <mergeCell ref="D98:F98"/>
    <mergeCell ref="H98:I98"/>
    <mergeCell ref="D100:F103"/>
    <mergeCell ref="C13:F13"/>
  </mergeCells>
  <printOptions horizontalCentered="1"/>
  <pageMargins left="0.5" right="0.5" top="0.75" bottom="0.5" header="0.5" footer="0.5"/>
  <pageSetup scale="75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C80B7-F0E3-42CB-A187-3F4C32059AC2}">
  <dimension ref="A1:S144"/>
  <sheetViews>
    <sheetView tabSelected="1" topLeftCell="A7" workbookViewId="0">
      <selection activeCell="N20" sqref="N20"/>
    </sheetView>
  </sheetViews>
  <sheetFormatPr defaultColWidth="9.109375" defaultRowHeight="13.8"/>
  <cols>
    <col min="1" max="1" width="4" style="147" customWidth="1"/>
    <col min="2" max="2" width="49.33203125" style="147" customWidth="1"/>
    <col min="3" max="3" width="14.33203125" style="147" customWidth="1"/>
    <col min="4" max="4" width="14.44140625" style="147" customWidth="1"/>
    <col min="5" max="5" width="15.33203125" style="147" customWidth="1"/>
    <col min="6" max="6" width="15.6640625" style="147" customWidth="1"/>
    <col min="7" max="7" width="17.6640625" style="147" customWidth="1"/>
    <col min="8" max="8" width="8.44140625" style="147" customWidth="1"/>
    <col min="9" max="9" width="12.33203125" style="147" bestFit="1" customWidth="1"/>
    <col min="10" max="12" width="10.109375" style="147" bestFit="1" customWidth="1"/>
    <col min="13" max="13" width="9.109375" style="147"/>
    <col min="14" max="20" width="11.77734375" style="147" customWidth="1"/>
    <col min="21" max="16384" width="9.109375" style="147"/>
  </cols>
  <sheetData>
    <row r="1" spans="1:19" ht="13.2" customHeight="1">
      <c r="A1" s="1" t="s">
        <v>0</v>
      </c>
      <c r="B1" s="2"/>
      <c r="C1" s="2"/>
      <c r="D1" s="302" t="s">
        <v>1</v>
      </c>
      <c r="E1" s="302"/>
      <c r="F1" s="302"/>
      <c r="G1" s="1"/>
      <c r="H1" s="302" t="s">
        <v>2</v>
      </c>
      <c r="I1" s="302"/>
    </row>
    <row r="2" spans="1:19" ht="13.2" customHeight="1">
      <c r="A2" s="1"/>
      <c r="B2" s="213"/>
      <c r="C2" s="2"/>
      <c r="D2" s="208"/>
      <c r="E2" s="208"/>
      <c r="F2" s="208"/>
      <c r="G2" s="1"/>
      <c r="H2" s="208"/>
      <c r="I2" s="208"/>
      <c r="N2" s="213" t="s">
        <v>101</v>
      </c>
    </row>
    <row r="3" spans="1:19" ht="13.2" customHeight="1">
      <c r="A3" s="4"/>
      <c r="B3" s="215"/>
      <c r="C3" s="215"/>
      <c r="D3" s="215"/>
      <c r="E3" s="215"/>
      <c r="F3" s="215"/>
      <c r="G3" s="215"/>
      <c r="H3" s="215"/>
      <c r="I3" s="215"/>
      <c r="J3" s="215"/>
      <c r="K3" s="215"/>
      <c r="N3" s="214" t="s">
        <v>141</v>
      </c>
    </row>
    <row r="4" spans="1:19" ht="13.2" customHeight="1">
      <c r="A4" s="147" t="s">
        <v>3</v>
      </c>
      <c r="B4" s="7"/>
      <c r="C4" s="8" t="s">
        <v>4</v>
      </c>
      <c r="D4" s="304" t="s">
        <v>5</v>
      </c>
      <c r="E4" s="304"/>
      <c r="F4" s="304"/>
      <c r="G4" s="76" t="s">
        <v>6</v>
      </c>
      <c r="H4" s="10"/>
      <c r="I4" s="10"/>
    </row>
    <row r="5" spans="1:19">
      <c r="B5" s="7"/>
      <c r="C5" s="7"/>
      <c r="D5" s="305"/>
      <c r="E5" s="305"/>
      <c r="F5" s="305"/>
      <c r="G5" s="12" t="s">
        <v>8</v>
      </c>
      <c r="H5" s="13"/>
      <c r="I5" s="148">
        <v>46752</v>
      </c>
    </row>
    <row r="6" spans="1:19" ht="13.2" customHeight="1">
      <c r="A6" s="147" t="s">
        <v>142</v>
      </c>
      <c r="B6" s="15"/>
      <c r="C6" s="15"/>
      <c r="D6" s="305"/>
      <c r="E6" s="305"/>
      <c r="F6" s="305"/>
      <c r="G6" s="12" t="s">
        <v>8</v>
      </c>
      <c r="I6" s="148">
        <v>46387</v>
      </c>
    </row>
    <row r="7" spans="1:19">
      <c r="A7" s="16"/>
      <c r="D7" s="305"/>
      <c r="E7" s="305"/>
      <c r="F7" s="305"/>
      <c r="G7" s="12" t="s">
        <v>8</v>
      </c>
      <c r="I7" s="148">
        <v>46022</v>
      </c>
    </row>
    <row r="8" spans="1:19" ht="13.2" customHeight="1">
      <c r="A8" s="147" t="s">
        <v>61</v>
      </c>
      <c r="E8" s="17" t="s">
        <v>12</v>
      </c>
      <c r="F8" s="17"/>
      <c r="G8" s="12" t="s">
        <v>8</v>
      </c>
      <c r="H8" s="148"/>
      <c r="I8" s="148">
        <v>45657</v>
      </c>
    </row>
    <row r="9" spans="1:19" ht="13.2" customHeight="1">
      <c r="B9" s="209"/>
      <c r="C9" s="149"/>
      <c r="D9" s="150"/>
      <c r="F9" s="17"/>
      <c r="G9" s="12" t="s">
        <v>11</v>
      </c>
      <c r="H9" s="148"/>
      <c r="I9" s="148">
        <v>45291</v>
      </c>
    </row>
    <row r="10" spans="1:19" ht="13.2" customHeight="1">
      <c r="C10" s="294" t="s">
        <v>143</v>
      </c>
      <c r="D10" s="150"/>
      <c r="E10" s="251">
        <v>0.17280000000000001</v>
      </c>
      <c r="F10" s="17"/>
      <c r="G10" s="12" t="s">
        <v>117</v>
      </c>
      <c r="H10" s="148"/>
      <c r="I10" s="151" t="s">
        <v>118</v>
      </c>
      <c r="N10" s="308" t="s">
        <v>144</v>
      </c>
      <c r="O10" s="308"/>
      <c r="P10" s="308"/>
      <c r="Q10" s="308"/>
      <c r="R10" s="308"/>
      <c r="S10" s="308"/>
    </row>
    <row r="11" spans="1:19" s="156" customFormat="1" ht="14.4">
      <c r="A11" s="152"/>
      <c r="C11" s="153" t="s">
        <v>145</v>
      </c>
      <c r="D11" s="153"/>
      <c r="E11" s="251">
        <v>0.10191699999999999</v>
      </c>
      <c r="F11" s="154"/>
      <c r="G11" s="12" t="s">
        <v>103</v>
      </c>
      <c r="H11" s="155"/>
      <c r="I11" s="155"/>
    </row>
    <row r="12" spans="1:19" s="156" customFormat="1">
      <c r="A12" s="157"/>
      <c r="B12" s="71" t="s">
        <v>104</v>
      </c>
      <c r="C12" s="71" t="s">
        <v>105</v>
      </c>
      <c r="D12" s="71" t="s">
        <v>106</v>
      </c>
      <c r="E12" s="71" t="s">
        <v>107</v>
      </c>
      <c r="F12" s="71" t="s">
        <v>108</v>
      </c>
      <c r="G12" s="71" t="s">
        <v>109</v>
      </c>
      <c r="H12" s="71"/>
      <c r="I12" s="71"/>
      <c r="N12" s="71" t="s">
        <v>105</v>
      </c>
      <c r="O12" s="71" t="s">
        <v>106</v>
      </c>
      <c r="P12" s="71" t="s">
        <v>107</v>
      </c>
      <c r="Q12" s="71" t="s">
        <v>108</v>
      </c>
      <c r="R12" s="71" t="s">
        <v>146</v>
      </c>
      <c r="S12" s="71" t="s">
        <v>109</v>
      </c>
    </row>
    <row r="13" spans="1:19" s="156" customFormat="1" ht="14.4">
      <c r="A13" s="157"/>
      <c r="B13" s="72"/>
      <c r="C13" s="306" t="s">
        <v>110</v>
      </c>
      <c r="D13" s="306"/>
      <c r="E13" s="306"/>
      <c r="F13" s="306"/>
      <c r="G13" s="251">
        <f>+'Sec 1 2023'!$L$73</f>
        <v>0.1754</v>
      </c>
      <c r="H13" s="72"/>
      <c r="I13" s="72"/>
      <c r="N13" s="307" t="s">
        <v>15</v>
      </c>
      <c r="O13" s="307"/>
      <c r="P13" s="307"/>
      <c r="Q13" s="307"/>
      <c r="R13" s="307"/>
      <c r="S13" s="307"/>
    </row>
    <row r="14" spans="1:19" s="156" customFormat="1">
      <c r="A14" s="158" t="s">
        <v>16</v>
      </c>
      <c r="B14" s="158"/>
      <c r="C14" s="159" t="s">
        <v>17</v>
      </c>
      <c r="D14" s="159" t="s">
        <v>17</v>
      </c>
      <c r="E14" s="159" t="s">
        <v>17</v>
      </c>
      <c r="F14" s="159" t="s">
        <v>17</v>
      </c>
      <c r="G14" s="229" t="s">
        <v>19</v>
      </c>
      <c r="I14" s="158"/>
      <c r="J14" s="158"/>
      <c r="K14" s="158"/>
      <c r="L14" s="158"/>
      <c r="M14" s="158"/>
      <c r="N14" s="159" t="s">
        <v>17</v>
      </c>
      <c r="O14" s="159" t="s">
        <v>17</v>
      </c>
      <c r="P14" s="159" t="s">
        <v>17</v>
      </c>
      <c r="Q14" s="159" t="s">
        <v>17</v>
      </c>
      <c r="R14" s="159" t="s">
        <v>19</v>
      </c>
      <c r="S14" s="159"/>
    </row>
    <row r="15" spans="1:19" s="156" customFormat="1">
      <c r="A15" s="160" t="s">
        <v>20</v>
      </c>
      <c r="B15" s="161" t="s">
        <v>21</v>
      </c>
      <c r="C15" s="162">
        <v>2027</v>
      </c>
      <c r="D15" s="162">
        <v>2026</v>
      </c>
      <c r="E15" s="162">
        <v>2025</v>
      </c>
      <c r="F15" s="162">
        <v>2024</v>
      </c>
      <c r="G15" s="162">
        <v>2023</v>
      </c>
      <c r="H15" s="154"/>
      <c r="I15" s="158"/>
      <c r="J15" s="158"/>
      <c r="K15" s="158"/>
      <c r="L15" s="158"/>
      <c r="M15" s="158"/>
      <c r="N15" s="162">
        <v>2027</v>
      </c>
      <c r="O15" s="162">
        <v>2026</v>
      </c>
      <c r="P15" s="162">
        <v>2025</v>
      </c>
      <c r="Q15" s="162">
        <v>2024</v>
      </c>
      <c r="R15" s="162">
        <v>2023</v>
      </c>
      <c r="S15" s="162">
        <v>2022</v>
      </c>
    </row>
    <row r="16" spans="1:19" s="156" customFormat="1" ht="13.2" customHeight="1">
      <c r="A16" s="35">
        <v>1</v>
      </c>
      <c r="B16" s="36" t="s">
        <v>22</v>
      </c>
      <c r="C16" s="295">
        <f>+$E$11*N16</f>
        <v>2629.3174449550002</v>
      </c>
      <c r="D16" s="295">
        <f t="shared" ref="D16:F16" si="0">+$E$11*O16</f>
        <v>2786.8817384569998</v>
      </c>
      <c r="E16" s="295">
        <f t="shared" si="0"/>
        <v>2951.6240462689998</v>
      </c>
      <c r="F16" s="295">
        <f t="shared" si="0"/>
        <v>3117.7758661909997</v>
      </c>
      <c r="G16" s="227">
        <f>+R16*'Sec 1 2023'!L70</f>
        <v>4012.483776</v>
      </c>
      <c r="H16" s="39"/>
      <c r="I16" s="158"/>
      <c r="J16" s="158"/>
      <c r="K16" s="158"/>
      <c r="L16" s="158"/>
      <c r="M16" s="158"/>
      <c r="N16" s="37">
        <v>25798.615000000002</v>
      </c>
      <c r="O16" s="37">
        <v>27344.620999999999</v>
      </c>
      <c r="P16" s="37">
        <v>28961.057000000001</v>
      </c>
      <c r="Q16" s="37">
        <v>30591.323</v>
      </c>
      <c r="R16" s="38">
        <f>+'C-17 2023 Hist from Benefits'!F15</f>
        <v>32293.632000000001</v>
      </c>
      <c r="S16" s="39">
        <v>41364.821000000004</v>
      </c>
    </row>
    <row r="17" spans="1:19" s="156" customFormat="1" ht="13.2" customHeight="1">
      <c r="A17" s="35">
        <v>2</v>
      </c>
      <c r="B17" s="156" t="s">
        <v>23</v>
      </c>
      <c r="C17" s="37">
        <f>+N17*$E$10</f>
        <v>12993.619622400001</v>
      </c>
      <c r="D17" s="37">
        <f>+O17*$E$10</f>
        <v>13470.5871936</v>
      </c>
      <c r="E17" s="37">
        <f>+P17*$E$10</f>
        <v>13937.256230400002</v>
      </c>
      <c r="F17" s="37">
        <f>+Q17*$E$10</f>
        <v>14387.443084800001</v>
      </c>
      <c r="G17" s="37">
        <f>+R17*$G$13</f>
        <v>15026.112299800001</v>
      </c>
      <c r="H17" s="39"/>
      <c r="I17" s="158"/>
      <c r="J17" s="158"/>
      <c r="K17" s="158"/>
      <c r="L17" s="158"/>
      <c r="M17" s="158"/>
      <c r="N17" s="37">
        <v>75194.558000000005</v>
      </c>
      <c r="O17" s="37">
        <v>77954.786999999997</v>
      </c>
      <c r="P17" s="37">
        <v>80655.418000000005</v>
      </c>
      <c r="Q17" s="37">
        <v>83260.665999999997</v>
      </c>
      <c r="R17" s="38">
        <f>+'C-17 2023 Hist from Benefits'!F16</f>
        <v>85667.687000000005</v>
      </c>
      <c r="S17" s="39">
        <v>62174.587</v>
      </c>
    </row>
    <row r="18" spans="1:19" s="156" customFormat="1">
      <c r="A18" s="35">
        <v>3</v>
      </c>
      <c r="B18" s="156" t="s">
        <v>24</v>
      </c>
      <c r="C18" s="37" t="s">
        <v>147</v>
      </c>
      <c r="D18" s="37" t="s">
        <v>147</v>
      </c>
      <c r="E18" s="37" t="s">
        <v>147</v>
      </c>
      <c r="F18" s="37" t="s">
        <v>147</v>
      </c>
      <c r="G18" s="187" t="s">
        <v>147</v>
      </c>
      <c r="H18" s="39"/>
      <c r="I18" s="39"/>
      <c r="J18" s="39"/>
      <c r="K18" s="39"/>
      <c r="L18" s="39"/>
      <c r="M18" s="39"/>
      <c r="N18" s="37" t="s">
        <v>147</v>
      </c>
      <c r="O18" s="37" t="s">
        <v>147</v>
      </c>
      <c r="P18" s="37" t="s">
        <v>147</v>
      </c>
      <c r="Q18" s="37" t="s">
        <v>147</v>
      </c>
      <c r="R18" s="38" t="s">
        <v>147</v>
      </c>
      <c r="S18" s="39" t="s">
        <v>147</v>
      </c>
    </row>
    <row r="19" spans="1:19" s="156" customFormat="1">
      <c r="A19" s="35">
        <v>4</v>
      </c>
      <c r="B19" s="76" t="s">
        <v>26</v>
      </c>
      <c r="C19" s="37">
        <f>+N19*$E$10</f>
        <v>4704.6823488000009</v>
      </c>
      <c r="D19" s="37">
        <f t="shared" ref="C19:F20" si="1">+O19*$E$10</f>
        <v>3803.4123264000004</v>
      </c>
      <c r="E19" s="37">
        <f t="shared" si="1"/>
        <v>2487.3499008000003</v>
      </c>
      <c r="F19" s="37">
        <f t="shared" si="1"/>
        <v>919.27647360000003</v>
      </c>
      <c r="G19" s="37">
        <f>+R19*$G$13</f>
        <v>424.77547620000001</v>
      </c>
      <c r="H19" s="39"/>
      <c r="I19" s="39"/>
      <c r="K19" s="163"/>
      <c r="N19" s="37">
        <v>27226.171000000002</v>
      </c>
      <c r="O19" s="37">
        <v>22010.488000000001</v>
      </c>
      <c r="P19" s="37">
        <v>14394.386</v>
      </c>
      <c r="Q19" s="37">
        <v>5319.8869999999997</v>
      </c>
      <c r="R19" s="38">
        <f>+'C-17 2023 Hist from Benefits'!F18</f>
        <v>2421.7530000000002</v>
      </c>
      <c r="S19" s="39">
        <v>21331.132000000001</v>
      </c>
    </row>
    <row r="20" spans="1:19" s="156" customFormat="1">
      <c r="A20" s="35">
        <v>5</v>
      </c>
      <c r="B20" s="76" t="s">
        <v>27</v>
      </c>
      <c r="C20" s="37">
        <f t="shared" si="1"/>
        <v>0</v>
      </c>
      <c r="D20" s="37">
        <f t="shared" si="1"/>
        <v>-205.4097792</v>
      </c>
      <c r="E20" s="37">
        <f t="shared" si="1"/>
        <v>-525.77579520000006</v>
      </c>
      <c r="F20" s="37">
        <f t="shared" si="1"/>
        <v>-549.43367039999998</v>
      </c>
      <c r="G20" s="41">
        <f>+R20*$G$13</f>
        <v>-572.67486100000008</v>
      </c>
      <c r="H20" s="39"/>
      <c r="I20" s="39"/>
      <c r="K20" s="163"/>
      <c r="N20" s="41">
        <v>0</v>
      </c>
      <c r="O20" s="41">
        <v>-1188.7139999999999</v>
      </c>
      <c r="P20" s="41">
        <v>-3042.6840000000002</v>
      </c>
      <c r="Q20" s="41">
        <v>-3179.5929999999998</v>
      </c>
      <c r="R20" s="42">
        <f>+'C-17 2023 Hist from Benefits'!F19</f>
        <v>-3264.9650000000001</v>
      </c>
      <c r="S20" s="43">
        <v>-4644.5169999999998</v>
      </c>
    </row>
    <row r="21" spans="1:19" s="156" customFormat="1">
      <c r="A21" s="35">
        <v>6</v>
      </c>
      <c r="B21" s="156" t="s">
        <v>113</v>
      </c>
      <c r="C21" s="37">
        <f>+C16+C17+C19+C20</f>
        <v>20327.619416155001</v>
      </c>
      <c r="D21" s="37">
        <f t="shared" ref="D21:F21" si="2">+D16+D17+D19+D20</f>
        <v>19855.471479257001</v>
      </c>
      <c r="E21" s="37">
        <f t="shared" si="2"/>
        <v>18850.454382269003</v>
      </c>
      <c r="F21" s="37">
        <f t="shared" si="2"/>
        <v>17875.061754191</v>
      </c>
      <c r="G21" s="37">
        <f>+G16+G17+G19+G20</f>
        <v>18890.696691000001</v>
      </c>
      <c r="H21" s="44"/>
      <c r="I21" s="44"/>
      <c r="K21" s="164"/>
      <c r="N21" s="37">
        <f>+N16+N17+N19+N20</f>
        <v>128219.34400000001</v>
      </c>
      <c r="O21" s="37">
        <f t="shared" ref="O21:S21" si="3">+O16+O17+O19+O20</f>
        <v>126121.182</v>
      </c>
      <c r="P21" s="37">
        <f t="shared" si="3"/>
        <v>120968.17700000001</v>
      </c>
      <c r="Q21" s="37">
        <f t="shared" si="3"/>
        <v>115992.28300000001</v>
      </c>
      <c r="R21" s="37">
        <f t="shared" si="3"/>
        <v>117118.107</v>
      </c>
      <c r="S21" s="37">
        <f t="shared" si="3"/>
        <v>120226.02299999999</v>
      </c>
    </row>
    <row r="22" spans="1:19" s="156" customFormat="1">
      <c r="A22" s="35">
        <v>7</v>
      </c>
      <c r="B22" s="76" t="s">
        <v>29</v>
      </c>
      <c r="C22" s="39"/>
      <c r="D22" s="39"/>
      <c r="E22" s="39"/>
      <c r="F22" s="39"/>
      <c r="G22" s="38"/>
      <c r="H22" s="39"/>
      <c r="I22" s="39"/>
      <c r="N22" s="39"/>
      <c r="O22" s="39"/>
      <c r="P22" s="39"/>
      <c r="Q22" s="39"/>
      <c r="R22" s="38"/>
      <c r="S22" s="39"/>
    </row>
    <row r="23" spans="1:19" s="156" customFormat="1">
      <c r="A23" s="35">
        <v>8</v>
      </c>
      <c r="B23" s="36" t="s">
        <v>30</v>
      </c>
      <c r="C23" s="45"/>
      <c r="D23" s="39"/>
      <c r="E23" s="39"/>
      <c r="F23" s="39"/>
      <c r="G23" s="38"/>
      <c r="H23" s="39"/>
      <c r="I23" s="39"/>
      <c r="N23" s="45"/>
      <c r="O23" s="39"/>
      <c r="P23" s="39"/>
      <c r="Q23" s="39"/>
      <c r="R23" s="38"/>
      <c r="S23" s="39"/>
    </row>
    <row r="24" spans="1:19" s="156" customFormat="1">
      <c r="A24" s="35">
        <v>9</v>
      </c>
      <c r="B24" s="156" t="s">
        <v>31</v>
      </c>
      <c r="C24" s="37">
        <f>+N24*$E$10</f>
        <v>-16578.8047296</v>
      </c>
      <c r="D24" s="37">
        <f t="shared" ref="D24" si="4">+O24*$E$10</f>
        <v>-17988.3578304</v>
      </c>
      <c r="E24" s="37">
        <f t="shared" ref="E24" si="5">+P24*$E$10</f>
        <v>-19696.8920832</v>
      </c>
      <c r="F24" s="37">
        <f t="shared" ref="F24" si="6">+Q24*$E$10</f>
        <v>-20719.3876992</v>
      </c>
      <c r="G24" s="37">
        <f>+R24*$G$13</f>
        <v>-21134.9005268</v>
      </c>
      <c r="H24" s="39"/>
      <c r="I24" s="39"/>
      <c r="N24" s="39">
        <v>-95942.157000000007</v>
      </c>
      <c r="O24" s="39">
        <v>-104099.29300000001</v>
      </c>
      <c r="P24" s="39">
        <v>-113986.644</v>
      </c>
      <c r="Q24" s="39">
        <v>-119903.864</v>
      </c>
      <c r="R24" s="38">
        <f>+'C-17 2023 Hist from Benefits'!F23</f>
        <v>-120495.442</v>
      </c>
      <c r="S24" s="39">
        <v>-116394.84125</v>
      </c>
    </row>
    <row r="25" spans="1:19" s="156" customFormat="1">
      <c r="A25" s="35">
        <v>10</v>
      </c>
      <c r="B25" s="76" t="s">
        <v>32</v>
      </c>
      <c r="C25" s="46" t="s">
        <v>33</v>
      </c>
      <c r="D25" s="46" t="s">
        <v>33</v>
      </c>
      <c r="E25" s="46" t="s">
        <v>33</v>
      </c>
      <c r="F25" s="46" t="s">
        <v>33</v>
      </c>
      <c r="G25" s="189" t="s">
        <v>148</v>
      </c>
      <c r="H25" s="39"/>
      <c r="I25" s="39"/>
      <c r="N25" s="46" t="s">
        <v>33</v>
      </c>
      <c r="O25" s="46" t="s">
        <v>33</v>
      </c>
      <c r="P25" s="46" t="s">
        <v>33</v>
      </c>
      <c r="Q25" s="46" t="s">
        <v>33</v>
      </c>
      <c r="R25" s="47" t="s">
        <v>33</v>
      </c>
      <c r="S25" s="47" t="s">
        <v>148</v>
      </c>
    </row>
    <row r="26" spans="1:19" s="156" customFormat="1">
      <c r="A26" s="35">
        <v>11</v>
      </c>
      <c r="B26" s="76" t="s">
        <v>34</v>
      </c>
      <c r="C26" s="39">
        <v>0</v>
      </c>
      <c r="D26" s="39">
        <v>0</v>
      </c>
      <c r="E26" s="39">
        <v>0</v>
      </c>
      <c r="F26" s="39">
        <v>0</v>
      </c>
      <c r="G26" s="187">
        <v>0</v>
      </c>
      <c r="H26" s="39"/>
      <c r="I26" s="39"/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</row>
    <row r="27" spans="1:19" s="156" customFormat="1">
      <c r="A27" s="35">
        <v>12</v>
      </c>
      <c r="B27" s="36" t="s">
        <v>35</v>
      </c>
      <c r="C27" s="48"/>
      <c r="D27" s="49"/>
      <c r="E27" s="48"/>
      <c r="F27" s="48"/>
      <c r="G27" s="190"/>
      <c r="H27" s="49"/>
      <c r="I27" s="49"/>
      <c r="N27" s="48"/>
      <c r="O27" s="49"/>
      <c r="P27" s="48"/>
      <c r="Q27" s="48"/>
      <c r="R27" s="50"/>
      <c r="S27" s="50"/>
    </row>
    <row r="28" spans="1:19" s="156" customFormat="1">
      <c r="A28" s="35">
        <v>13</v>
      </c>
      <c r="B28" s="76" t="s">
        <v>36</v>
      </c>
      <c r="C28" s="37">
        <f>+N28*$E$10</f>
        <v>6638.7282048000015</v>
      </c>
      <c r="D28" s="37">
        <f t="shared" ref="D28" si="7">+O28*$E$10</f>
        <v>4410.900230399996</v>
      </c>
      <c r="E28" s="37">
        <f t="shared" ref="E28" si="8">+P28*$E$10</f>
        <v>1434.4388928000023</v>
      </c>
      <c r="F28" s="37">
        <f t="shared" ref="F28" si="9">+Q28*$E$10</f>
        <v>-525.3011135999991</v>
      </c>
      <c r="G28" s="187">
        <v>3831.1817500000107</v>
      </c>
      <c r="H28" s="44"/>
      <c r="I28" s="165"/>
      <c r="N28" s="44">
        <v>38418.566000000006</v>
      </c>
      <c r="O28" s="44">
        <v>25526.042999999976</v>
      </c>
      <c r="P28" s="44">
        <v>8301.1510000000126</v>
      </c>
      <c r="Q28" s="44">
        <v>-3039.9369999999944</v>
      </c>
      <c r="R28" s="38">
        <f>+'C-17 2023 Hist from Benefits'!F27</f>
        <v>-8500.8940000000002</v>
      </c>
      <c r="S28" s="39">
        <v>3831.1817500000107</v>
      </c>
    </row>
    <row r="29" spans="1:19">
      <c r="A29" s="35">
        <v>14</v>
      </c>
      <c r="B29" s="76" t="s">
        <v>37</v>
      </c>
      <c r="C29" s="37" t="s">
        <v>38</v>
      </c>
      <c r="D29" s="37" t="s">
        <v>38</v>
      </c>
      <c r="E29" s="37" t="s">
        <v>38</v>
      </c>
      <c r="F29" s="37" t="s">
        <v>38</v>
      </c>
      <c r="G29" s="188" t="s">
        <v>38</v>
      </c>
      <c r="H29" s="44"/>
      <c r="I29" s="44"/>
      <c r="N29" s="37" t="s">
        <v>38</v>
      </c>
      <c r="O29" s="37" t="s">
        <v>38</v>
      </c>
      <c r="P29" s="37" t="s">
        <v>38</v>
      </c>
      <c r="Q29" s="37" t="s">
        <v>38</v>
      </c>
      <c r="R29" s="38" t="s">
        <v>38</v>
      </c>
      <c r="S29" s="38" t="s">
        <v>38</v>
      </c>
    </row>
    <row r="30" spans="1:19">
      <c r="A30" s="35">
        <v>15</v>
      </c>
      <c r="B30" s="36" t="s">
        <v>39</v>
      </c>
      <c r="C30" s="37" t="s">
        <v>38</v>
      </c>
      <c r="D30" s="37" t="s">
        <v>38</v>
      </c>
      <c r="E30" s="37" t="s">
        <v>38</v>
      </c>
      <c r="F30" s="37" t="s">
        <v>38</v>
      </c>
      <c r="G30" s="188" t="s">
        <v>38</v>
      </c>
      <c r="H30" s="39"/>
      <c r="I30" s="39"/>
      <c r="N30" s="37" t="s">
        <v>38</v>
      </c>
      <c r="O30" s="37" t="s">
        <v>38</v>
      </c>
      <c r="P30" s="37" t="s">
        <v>38</v>
      </c>
      <c r="Q30" s="37" t="s">
        <v>38</v>
      </c>
      <c r="R30" s="38" t="s">
        <v>38</v>
      </c>
      <c r="S30" s="38" t="s">
        <v>38</v>
      </c>
    </row>
    <row r="31" spans="1:19">
      <c r="A31" s="35">
        <v>16</v>
      </c>
      <c r="B31" s="76" t="s">
        <v>40</v>
      </c>
      <c r="C31" s="37">
        <f>+N31*$E$10</f>
        <v>5719.968057600001</v>
      </c>
      <c r="D31" s="37">
        <f t="shared" ref="D31" si="10">+O31*$E$10</f>
        <v>1008.5506560000001</v>
      </c>
      <c r="E31" s="37">
        <f t="shared" ref="E31" si="11">+P31*$E$10</f>
        <v>1636.1294976000001</v>
      </c>
      <c r="F31" s="37">
        <f t="shared" ref="F31" si="12">+Q31*$E$10</f>
        <v>10027.040371200001</v>
      </c>
      <c r="G31" s="187">
        <f>+G13*R31</f>
        <v>6229.945075399999</v>
      </c>
      <c r="H31" s="39"/>
      <c r="I31" s="39"/>
      <c r="N31" s="39">
        <v>33101.667000000001</v>
      </c>
      <c r="O31" s="39">
        <v>5836.52</v>
      </c>
      <c r="P31" s="39">
        <v>9468.3420000000006</v>
      </c>
      <c r="Q31" s="39">
        <v>58026.853999999999</v>
      </c>
      <c r="R31" s="37">
        <f>+'C-17 2023 Hist from Benefits'!F30</f>
        <v>35518.500999999997</v>
      </c>
      <c r="S31" s="39">
        <v>0</v>
      </c>
    </row>
    <row r="32" spans="1:19" ht="27.6">
      <c r="A32" s="35">
        <v>17</v>
      </c>
      <c r="B32" s="76" t="s">
        <v>41</v>
      </c>
      <c r="C32" s="53" t="s">
        <v>114</v>
      </c>
      <c r="D32" s="53" t="s">
        <v>114</v>
      </c>
      <c r="E32" s="53" t="s">
        <v>114</v>
      </c>
      <c r="F32" s="53" t="s">
        <v>114</v>
      </c>
      <c r="G32" s="191" t="s">
        <v>114</v>
      </c>
      <c r="H32" s="54"/>
      <c r="I32" s="39"/>
      <c r="N32" s="53" t="s">
        <v>114</v>
      </c>
      <c r="O32" s="53" t="s">
        <v>114</v>
      </c>
      <c r="P32" s="53" t="s">
        <v>114</v>
      </c>
      <c r="Q32" s="53" t="s">
        <v>114</v>
      </c>
      <c r="R32" s="53" t="s">
        <v>114</v>
      </c>
      <c r="S32" s="53" t="s">
        <v>114</v>
      </c>
    </row>
    <row r="33" spans="1:19">
      <c r="A33" s="35">
        <v>18</v>
      </c>
      <c r="B33" s="76" t="s">
        <v>43</v>
      </c>
      <c r="C33" s="37" t="s">
        <v>25</v>
      </c>
      <c r="D33" s="37" t="s">
        <v>25</v>
      </c>
      <c r="E33" s="37" t="s">
        <v>25</v>
      </c>
      <c r="F33" s="37" t="s">
        <v>25</v>
      </c>
      <c r="G33" s="188" t="s">
        <v>25</v>
      </c>
      <c r="H33" s="54"/>
      <c r="I33" s="39"/>
      <c r="N33" s="37" t="s">
        <v>25</v>
      </c>
      <c r="O33" s="37" t="s">
        <v>25</v>
      </c>
      <c r="P33" s="37" t="s">
        <v>25</v>
      </c>
      <c r="Q33" s="37" t="s">
        <v>25</v>
      </c>
      <c r="R33" s="37" t="s">
        <v>25</v>
      </c>
      <c r="S33" s="37" t="s">
        <v>25</v>
      </c>
    </row>
    <row r="34" spans="1:19">
      <c r="A34" s="35">
        <v>19</v>
      </c>
      <c r="B34" s="76" t="s">
        <v>44</v>
      </c>
      <c r="C34" s="37" t="s">
        <v>45</v>
      </c>
      <c r="D34" s="37" t="s">
        <v>45</v>
      </c>
      <c r="E34" s="37" t="s">
        <v>45</v>
      </c>
      <c r="F34" s="37" t="s">
        <v>45</v>
      </c>
      <c r="G34" s="188" t="s">
        <v>45</v>
      </c>
      <c r="H34" s="54"/>
      <c r="I34" s="54"/>
      <c r="J34" s="166"/>
      <c r="N34" s="37" t="s">
        <v>45</v>
      </c>
      <c r="O34" s="37" t="s">
        <v>45</v>
      </c>
      <c r="P34" s="37" t="s">
        <v>45</v>
      </c>
      <c r="Q34" s="37" t="s">
        <v>45</v>
      </c>
      <c r="R34" s="37" t="s">
        <v>45</v>
      </c>
      <c r="S34" s="37" t="s">
        <v>45</v>
      </c>
    </row>
    <row r="35" spans="1:19">
      <c r="A35" s="35">
        <v>20</v>
      </c>
      <c r="B35" s="36" t="s">
        <v>46</v>
      </c>
      <c r="C35" s="44"/>
      <c r="D35" s="44"/>
      <c r="E35" s="44"/>
      <c r="F35" s="44"/>
      <c r="G35" s="187"/>
      <c r="H35" s="44"/>
      <c r="I35" s="39"/>
      <c r="N35" s="44"/>
      <c r="O35" s="44"/>
      <c r="P35" s="44"/>
      <c r="Q35" s="44"/>
      <c r="R35" s="38"/>
      <c r="S35" s="39"/>
    </row>
    <row r="36" spans="1:19">
      <c r="A36" s="35">
        <v>21</v>
      </c>
      <c r="B36" s="36" t="s">
        <v>29</v>
      </c>
      <c r="C36" s="49"/>
      <c r="D36" s="49"/>
      <c r="E36" s="49"/>
      <c r="F36" s="49"/>
      <c r="G36" s="192"/>
      <c r="H36" s="49"/>
      <c r="I36" s="49"/>
      <c r="N36" s="49"/>
      <c r="O36" s="49"/>
      <c r="P36" s="49"/>
      <c r="Q36" s="49"/>
      <c r="R36" s="38"/>
      <c r="S36" s="49"/>
    </row>
    <row r="37" spans="1:19">
      <c r="A37" s="35">
        <v>22</v>
      </c>
      <c r="B37" s="36" t="s">
        <v>115</v>
      </c>
      <c r="C37" s="77"/>
      <c r="D37" s="39"/>
      <c r="E37" s="39"/>
      <c r="F37" s="39"/>
      <c r="G37" s="187"/>
      <c r="H37" s="39"/>
      <c r="I37" s="39"/>
      <c r="N37" s="77"/>
      <c r="O37" s="39"/>
      <c r="P37" s="39"/>
      <c r="Q37" s="39"/>
      <c r="R37" s="38"/>
      <c r="S37" s="39"/>
    </row>
    <row r="38" spans="1:19">
      <c r="A38" s="35">
        <v>23</v>
      </c>
      <c r="B38" s="36" t="s">
        <v>48</v>
      </c>
      <c r="C38" s="37">
        <f>+N38*$E$10</f>
        <v>-231956.50790518691</v>
      </c>
      <c r="D38" s="37">
        <f t="shared" ref="D38:D39" si="13">+O38*$E$10</f>
        <v>-239645.37482129163</v>
      </c>
      <c r="E38" s="37">
        <f t="shared" ref="E38:E39" si="14">+P38*$E$10</f>
        <v>-248093.99475397018</v>
      </c>
      <c r="F38" s="37">
        <f t="shared" ref="F38:F39" si="15">+Q38*$E$10</f>
        <v>-256390.41794288965</v>
      </c>
      <c r="G38" s="37">
        <f>+R38*$E$10</f>
        <v>0</v>
      </c>
      <c r="H38" s="35"/>
      <c r="I38" s="56"/>
      <c r="N38" s="37">
        <v>-1342340.9022290909</v>
      </c>
      <c r="O38" s="37">
        <v>-1386836.6598454376</v>
      </c>
      <c r="P38" s="37">
        <v>-1435729.1363076977</v>
      </c>
      <c r="Q38" s="37">
        <v>-1483740.8445769076</v>
      </c>
      <c r="R38" s="37">
        <f>-'C-17 2023 Hist from Benefits'!F37</f>
        <v>0</v>
      </c>
      <c r="S38" s="37">
        <v>-1575321.4180000001</v>
      </c>
    </row>
    <row r="39" spans="1:19">
      <c r="A39" s="35">
        <v>24</v>
      </c>
      <c r="B39" s="36" t="s">
        <v>49</v>
      </c>
      <c r="C39" s="37">
        <f>+N39*$E$10</f>
        <v>-232804.83285806331</v>
      </c>
      <c r="D39" s="37">
        <f t="shared" si="13"/>
        <v>-240559.57949981722</v>
      </c>
      <c r="E39" s="37">
        <f t="shared" si="14"/>
        <v>-249084.10174057211</v>
      </c>
      <c r="F39" s="37">
        <f t="shared" si="15"/>
        <v>-257486.39284686814</v>
      </c>
      <c r="G39" s="37">
        <f>+R39*$E$10</f>
        <v>0</v>
      </c>
      <c r="H39" s="56"/>
      <c r="I39" s="56"/>
      <c r="N39" s="37">
        <v>-1347250.1901508293</v>
      </c>
      <c r="O39" s="37">
        <v>-1392127.1961794978</v>
      </c>
      <c r="P39" s="37">
        <v>-1441458.9221097922</v>
      </c>
      <c r="Q39" s="37">
        <v>-1490083.2919378942</v>
      </c>
      <c r="R39" s="37">
        <f>-'C-17 2023 Hist from Benefits'!F38</f>
        <v>0</v>
      </c>
      <c r="S39" s="37">
        <v>-1582232.5410464241</v>
      </c>
    </row>
    <row r="40" spans="1:19">
      <c r="A40" s="35">
        <v>25</v>
      </c>
      <c r="B40" s="36" t="s">
        <v>50</v>
      </c>
      <c r="C40" s="37" t="s">
        <v>51</v>
      </c>
      <c r="D40" s="37" t="s">
        <v>51</v>
      </c>
      <c r="E40" s="37" t="s">
        <v>51</v>
      </c>
      <c r="F40" s="37" t="s">
        <v>51</v>
      </c>
      <c r="G40" s="188" t="s">
        <v>51</v>
      </c>
      <c r="H40" s="57"/>
      <c r="I40" s="56"/>
      <c r="N40" s="37" t="s">
        <v>51</v>
      </c>
      <c r="O40" s="37" t="s">
        <v>51</v>
      </c>
      <c r="P40" s="37" t="s">
        <v>51</v>
      </c>
      <c r="Q40" s="37" t="s">
        <v>51</v>
      </c>
      <c r="R40" s="38" t="s">
        <v>51</v>
      </c>
      <c r="S40" s="38" t="s">
        <v>51</v>
      </c>
    </row>
    <row r="41" spans="1:19">
      <c r="A41" s="35">
        <v>26</v>
      </c>
      <c r="B41" s="36" t="s">
        <v>52</v>
      </c>
      <c r="C41" s="58">
        <v>5.6000000000000001E-2</v>
      </c>
      <c r="D41" s="58">
        <v>5.6000000000000001E-2</v>
      </c>
      <c r="E41" s="58">
        <v>5.6000000000000001E-2</v>
      </c>
      <c r="F41" s="58">
        <v>5.6000000000000001E-2</v>
      </c>
      <c r="G41" s="189">
        <f>+R41</f>
        <v>0</v>
      </c>
      <c r="H41" s="56"/>
      <c r="I41" s="56"/>
      <c r="N41" s="58">
        <v>5.6000000000000001E-2</v>
      </c>
      <c r="O41" s="58">
        <v>5.6000000000000001E-2</v>
      </c>
      <c r="P41" s="58">
        <v>5.6000000000000001E-2</v>
      </c>
      <c r="Q41" s="58">
        <v>5.6000000000000001E-2</v>
      </c>
      <c r="R41" s="50">
        <f>+'C-17 2023 Hist from Benefits'!F40</f>
        <v>0</v>
      </c>
      <c r="S41" s="47">
        <v>5.6000000000000001E-2</v>
      </c>
    </row>
    <row r="42" spans="1:19">
      <c r="A42" s="35">
        <v>27</v>
      </c>
      <c r="B42" s="36" t="s">
        <v>53</v>
      </c>
      <c r="C42" s="59" t="s">
        <v>54</v>
      </c>
      <c r="D42" s="59" t="s">
        <v>54</v>
      </c>
      <c r="E42" s="59" t="s">
        <v>54</v>
      </c>
      <c r="F42" s="59" t="s">
        <v>54</v>
      </c>
      <c r="G42" s="189" t="s">
        <v>54</v>
      </c>
      <c r="H42" s="56"/>
      <c r="I42" s="56"/>
      <c r="N42" s="59" t="s">
        <v>54</v>
      </c>
      <c r="O42" s="59" t="s">
        <v>54</v>
      </c>
      <c r="P42" s="59" t="s">
        <v>54</v>
      </c>
      <c r="Q42" s="59" t="s">
        <v>54</v>
      </c>
      <c r="R42" s="47">
        <f>+'C-17 2023 Hist from Benefits'!F41</f>
        <v>0</v>
      </c>
      <c r="S42" s="47" t="s">
        <v>54</v>
      </c>
    </row>
    <row r="43" spans="1:19">
      <c r="A43" s="35">
        <v>28</v>
      </c>
      <c r="B43" s="36" t="s">
        <v>55</v>
      </c>
      <c r="C43" s="37">
        <f>+N43*$E$10</f>
        <v>233402.52435840003</v>
      </c>
      <c r="D43" s="37">
        <f t="shared" ref="D43:D44" si="16">+O43*$E$10</f>
        <v>237313.39979520001</v>
      </c>
      <c r="E43" s="37">
        <f t="shared" ref="E43:E44" si="17">+P43*$E$10</f>
        <v>245967.64646399999</v>
      </c>
      <c r="F43" s="37">
        <f t="shared" ref="F43:F44" si="18">+Q43*$E$10</f>
        <v>254083.66796160003</v>
      </c>
      <c r="G43" s="193">
        <f>+R43*G13</f>
        <v>0</v>
      </c>
      <c r="H43" s="56"/>
      <c r="I43" s="56"/>
      <c r="N43" s="37">
        <v>1350709.0530000001</v>
      </c>
      <c r="O43" s="37">
        <v>1373341.4339999999</v>
      </c>
      <c r="P43" s="37">
        <v>1423423.88</v>
      </c>
      <c r="Q43" s="37">
        <v>1470391.5970000001</v>
      </c>
      <c r="R43" s="38">
        <f>+'C-17 2023 Hist from Benefits'!F42</f>
        <v>0</v>
      </c>
      <c r="S43" s="56">
        <v>1441756.6950000001</v>
      </c>
    </row>
    <row r="44" spans="1:19">
      <c r="A44" s="35">
        <v>29</v>
      </c>
      <c r="B44" s="36" t="s">
        <v>56</v>
      </c>
      <c r="C44" s="37">
        <f>+N44*$E$10</f>
        <v>233395.24723199999</v>
      </c>
      <c r="D44" s="37">
        <f t="shared" si="16"/>
        <v>237299.78782080003</v>
      </c>
      <c r="E44" s="37">
        <f t="shared" si="17"/>
        <v>259795.79262720002</v>
      </c>
      <c r="F44" s="37">
        <f t="shared" si="18"/>
        <v>282696.906816</v>
      </c>
      <c r="G44" s="193">
        <f>+R44*G13</f>
        <v>298961.10917079996</v>
      </c>
      <c r="H44" s="56"/>
      <c r="I44" s="56"/>
      <c r="N44" s="37">
        <v>1350666.94</v>
      </c>
      <c r="O44" s="37">
        <v>1373262.6610000001</v>
      </c>
      <c r="P44" s="37">
        <v>1503447.8740000001</v>
      </c>
      <c r="Q44" s="37">
        <v>1635977.47</v>
      </c>
      <c r="R44" s="38">
        <v>1704453.3019999999</v>
      </c>
      <c r="S44" s="56">
        <v>1711854.365</v>
      </c>
    </row>
    <row r="45" spans="1:19">
      <c r="A45" s="35">
        <v>30</v>
      </c>
      <c r="B45" s="36" t="s">
        <v>57</v>
      </c>
      <c r="C45" s="39">
        <v>0</v>
      </c>
      <c r="D45" s="39">
        <v>0</v>
      </c>
      <c r="E45" s="39">
        <v>0</v>
      </c>
      <c r="F45" s="39">
        <v>0</v>
      </c>
      <c r="G45" s="187">
        <v>0</v>
      </c>
      <c r="H45" s="56"/>
      <c r="I45" s="56"/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</row>
    <row r="46" spans="1:19">
      <c r="A46" s="35">
        <v>31</v>
      </c>
      <c r="B46" s="36"/>
      <c r="C46" s="36"/>
      <c r="D46" s="39"/>
      <c r="E46" s="39"/>
      <c r="F46" s="56"/>
      <c r="G46" s="193"/>
      <c r="H46" s="56"/>
      <c r="I46" s="56"/>
    </row>
    <row r="47" spans="1:19">
      <c r="A47" s="35">
        <v>32</v>
      </c>
      <c r="B47" s="36" t="s">
        <v>149</v>
      </c>
      <c r="C47" s="36"/>
      <c r="D47" s="39"/>
      <c r="E47" s="39"/>
      <c r="F47" s="56"/>
      <c r="G47" s="56"/>
      <c r="H47" s="56"/>
      <c r="I47" s="56"/>
      <c r="N47" s="198">
        <f>+N17+N19+N20+N24</f>
        <v>6478.5720000000001</v>
      </c>
      <c r="O47" s="198">
        <f t="shared" ref="O47:R47" si="19">+O17+O19+O20+O24</f>
        <v>-5322.7320000000182</v>
      </c>
      <c r="P47" s="198">
        <f t="shared" si="19"/>
        <v>-21979.52399999999</v>
      </c>
      <c r="Q47" s="198">
        <f t="shared" si="19"/>
        <v>-34502.903999999995</v>
      </c>
      <c r="R47" s="198">
        <f t="shared" si="19"/>
        <v>-35670.96699999999</v>
      </c>
    </row>
    <row r="48" spans="1:19" ht="14.4" thickBot="1">
      <c r="A48" s="60">
        <v>33</v>
      </c>
      <c r="B48" s="61"/>
      <c r="C48" s="61"/>
      <c r="D48" s="62"/>
      <c r="E48" s="62"/>
      <c r="F48" s="63"/>
      <c r="G48" s="63"/>
      <c r="H48" s="63"/>
      <c r="I48" s="63"/>
    </row>
    <row r="49" spans="1:9">
      <c r="A49" s="35"/>
      <c r="B49" s="36"/>
      <c r="C49" s="36"/>
      <c r="D49" s="39"/>
      <c r="E49" s="39"/>
      <c r="G49" s="56"/>
      <c r="H49" s="56"/>
      <c r="I49" s="56"/>
    </row>
    <row r="50" spans="1:9" ht="13.2" customHeight="1">
      <c r="A50" s="1" t="s">
        <v>0</v>
      </c>
      <c r="B50" s="2"/>
      <c r="C50" s="2"/>
      <c r="D50" s="302" t="s">
        <v>1</v>
      </c>
      <c r="E50" s="302"/>
      <c r="F50" s="302"/>
      <c r="G50" s="1"/>
      <c r="H50" s="302" t="s">
        <v>60</v>
      </c>
      <c r="I50" s="302"/>
    </row>
    <row r="51" spans="1:9" ht="13.2" customHeight="1">
      <c r="A51" s="4"/>
      <c r="B51" s="5"/>
      <c r="C51" s="5"/>
      <c r="D51" s="5"/>
      <c r="E51" s="5"/>
      <c r="F51" s="6"/>
      <c r="G51" s="6"/>
      <c r="H51" s="6"/>
      <c r="I51" s="6"/>
    </row>
    <row r="52" spans="1:9" ht="13.2" customHeight="1">
      <c r="A52" s="147" t="s">
        <v>3</v>
      </c>
      <c r="B52" s="7"/>
      <c r="C52" s="8" t="s">
        <v>4</v>
      </c>
      <c r="D52" s="304" t="s">
        <v>5</v>
      </c>
      <c r="E52" s="304"/>
      <c r="F52" s="304"/>
      <c r="G52" s="76" t="s">
        <v>6</v>
      </c>
      <c r="H52" s="10"/>
      <c r="I52" s="10"/>
    </row>
    <row r="53" spans="1:9">
      <c r="B53" s="7"/>
      <c r="C53" s="7"/>
      <c r="D53" s="305"/>
      <c r="E53" s="305"/>
      <c r="F53" s="305"/>
      <c r="G53" s="12" t="s">
        <v>8</v>
      </c>
      <c r="H53" s="13"/>
      <c r="I53" s="148">
        <v>46752</v>
      </c>
    </row>
    <row r="54" spans="1:9" ht="13.2" customHeight="1">
      <c r="A54" s="147" t="s">
        <v>142</v>
      </c>
      <c r="B54" s="15"/>
      <c r="C54" s="15"/>
      <c r="D54" s="305"/>
      <c r="E54" s="305"/>
      <c r="F54" s="305"/>
      <c r="G54" s="12" t="s">
        <v>8</v>
      </c>
      <c r="I54" s="148">
        <v>46387</v>
      </c>
    </row>
    <row r="55" spans="1:9">
      <c r="A55" s="16"/>
      <c r="D55" s="305"/>
      <c r="E55" s="305"/>
      <c r="F55" s="305"/>
      <c r="G55" s="12" t="s">
        <v>8</v>
      </c>
      <c r="I55" s="148">
        <v>46022</v>
      </c>
    </row>
    <row r="56" spans="1:9" ht="13.2" customHeight="1">
      <c r="A56" s="147" t="s">
        <v>61</v>
      </c>
      <c r="F56" s="17"/>
      <c r="G56" s="12" t="s">
        <v>8</v>
      </c>
      <c r="H56" s="148"/>
      <c r="I56" s="148">
        <v>45657</v>
      </c>
    </row>
    <row r="57" spans="1:9" ht="13.2" customHeight="1">
      <c r="C57" s="149"/>
      <c r="D57" s="150"/>
      <c r="E57" s="17" t="s">
        <v>12</v>
      </c>
      <c r="F57" s="17"/>
      <c r="G57" s="12" t="s">
        <v>11</v>
      </c>
      <c r="H57" s="148"/>
      <c r="I57" s="148">
        <v>45291</v>
      </c>
    </row>
    <row r="58" spans="1:9" ht="13.2" customHeight="1">
      <c r="C58" s="149"/>
      <c r="D58" s="150"/>
      <c r="E58" s="17"/>
      <c r="F58" s="17"/>
      <c r="G58" s="12" t="s">
        <v>117</v>
      </c>
      <c r="H58" s="148"/>
      <c r="I58" s="151" t="s">
        <v>118</v>
      </c>
    </row>
    <row r="59" spans="1:9" s="156" customFormat="1">
      <c r="A59" s="152"/>
      <c r="B59" s="153"/>
      <c r="C59" s="153"/>
      <c r="D59" s="153"/>
      <c r="E59" s="153"/>
      <c r="F59" s="154"/>
      <c r="G59" s="12" t="s">
        <v>103</v>
      </c>
      <c r="H59" s="155"/>
      <c r="I59" s="155"/>
    </row>
    <row r="60" spans="1:9" s="156" customFormat="1">
      <c r="A60" s="157"/>
      <c r="B60" s="71" t="s">
        <v>104</v>
      </c>
      <c r="C60" s="71" t="s">
        <v>105</v>
      </c>
      <c r="D60" s="71" t="s">
        <v>106</v>
      </c>
      <c r="E60" s="71" t="s">
        <v>107</v>
      </c>
      <c r="F60" s="71" t="s">
        <v>108</v>
      </c>
      <c r="G60" s="71" t="s">
        <v>109</v>
      </c>
      <c r="H60" s="71"/>
      <c r="I60" s="71"/>
    </row>
    <row r="61" spans="1:9" s="156" customFormat="1">
      <c r="A61" s="157"/>
      <c r="B61" s="72"/>
      <c r="C61" s="307" t="s">
        <v>15</v>
      </c>
      <c r="D61" s="307"/>
      <c r="E61" s="307"/>
      <c r="F61" s="307"/>
      <c r="G61" s="307"/>
      <c r="H61" s="72"/>
      <c r="I61" s="72"/>
    </row>
    <row r="62" spans="1:9" s="156" customFormat="1">
      <c r="A62" s="158" t="s">
        <v>16</v>
      </c>
      <c r="B62" s="158"/>
      <c r="C62" s="159" t="s">
        <v>17</v>
      </c>
      <c r="D62" s="159" t="s">
        <v>17</v>
      </c>
      <c r="E62" s="159" t="s">
        <v>17</v>
      </c>
      <c r="F62" s="159" t="s">
        <v>17</v>
      </c>
      <c r="G62" s="159" t="s">
        <v>19</v>
      </c>
      <c r="I62" s="158"/>
    </row>
    <row r="63" spans="1:9" s="156" customFormat="1">
      <c r="A63" s="160" t="s">
        <v>20</v>
      </c>
      <c r="B63" s="161" t="s">
        <v>21</v>
      </c>
      <c r="C63" s="162">
        <v>2027</v>
      </c>
      <c r="D63" s="162">
        <v>2026</v>
      </c>
      <c r="E63" s="162">
        <v>2025</v>
      </c>
      <c r="F63" s="162">
        <v>2024</v>
      </c>
      <c r="G63" s="162">
        <v>2022</v>
      </c>
      <c r="H63" s="154"/>
      <c r="I63" s="73"/>
    </row>
    <row r="64" spans="1:9">
      <c r="A64" s="35">
        <v>1</v>
      </c>
      <c r="B64" s="167" t="s">
        <v>62</v>
      </c>
    </row>
    <row r="65" spans="1:10">
      <c r="A65" s="35">
        <v>2</v>
      </c>
      <c r="B65" s="168">
        <v>1</v>
      </c>
      <c r="C65" s="38" t="s">
        <v>63</v>
      </c>
      <c r="D65" s="169"/>
      <c r="E65" s="169"/>
      <c r="F65" s="169"/>
      <c r="G65" s="169"/>
      <c r="H65" s="169"/>
      <c r="I65" s="169"/>
      <c r="J65" s="166"/>
    </row>
    <row r="66" spans="1:10">
      <c r="A66" s="35">
        <v>3</v>
      </c>
      <c r="B66" s="168"/>
      <c r="C66" s="169"/>
      <c r="D66" s="169"/>
      <c r="E66" s="169"/>
      <c r="F66" s="169"/>
      <c r="G66" s="169"/>
      <c r="H66" s="169"/>
      <c r="I66" s="169"/>
    </row>
    <row r="67" spans="1:10">
      <c r="A67" s="35">
        <v>4</v>
      </c>
      <c r="B67" s="169"/>
      <c r="C67" s="38" t="s">
        <v>119</v>
      </c>
      <c r="D67" s="169"/>
      <c r="E67" s="169"/>
      <c r="F67" s="169"/>
      <c r="G67" s="169"/>
      <c r="H67" s="169"/>
      <c r="I67" s="169"/>
    </row>
    <row r="68" spans="1:10">
      <c r="A68" s="35">
        <v>5</v>
      </c>
      <c r="B68" s="169"/>
      <c r="C68" s="38" t="s">
        <v>120</v>
      </c>
      <c r="D68" s="169"/>
      <c r="E68" s="169"/>
      <c r="F68" s="169"/>
      <c r="G68" s="169"/>
      <c r="H68" s="169"/>
      <c r="I68" s="169"/>
    </row>
    <row r="69" spans="1:10">
      <c r="A69" s="35">
        <v>6</v>
      </c>
      <c r="B69" s="169"/>
      <c r="C69" s="38" t="s">
        <v>121</v>
      </c>
      <c r="D69" s="169"/>
      <c r="E69" s="169"/>
      <c r="F69" s="169"/>
      <c r="G69" s="169"/>
      <c r="H69" s="169"/>
      <c r="I69" s="169"/>
    </row>
    <row r="70" spans="1:10">
      <c r="A70" s="35">
        <v>7</v>
      </c>
      <c r="B70" s="169"/>
      <c r="C70" s="169"/>
      <c r="D70" s="169"/>
      <c r="E70" s="169"/>
      <c r="F70" s="169"/>
      <c r="G70" s="169"/>
      <c r="H70" s="169"/>
      <c r="I70" s="169"/>
    </row>
    <row r="71" spans="1:10">
      <c r="A71" s="35">
        <v>8</v>
      </c>
      <c r="B71" s="169"/>
      <c r="C71" s="38" t="s">
        <v>67</v>
      </c>
      <c r="D71" s="169"/>
      <c r="E71" s="169"/>
      <c r="F71" s="169"/>
      <c r="G71" s="169"/>
      <c r="H71" s="169"/>
      <c r="I71" s="169"/>
    </row>
    <row r="72" spans="1:10">
      <c r="A72" s="35">
        <v>9</v>
      </c>
      <c r="B72" s="169"/>
      <c r="C72" s="38"/>
      <c r="D72" s="169"/>
      <c r="E72" s="169"/>
      <c r="F72" s="169"/>
      <c r="G72" s="169"/>
      <c r="H72" s="169"/>
      <c r="I72" s="169"/>
    </row>
    <row r="73" spans="1:10">
      <c r="A73" s="35">
        <v>10</v>
      </c>
      <c r="B73" s="169"/>
      <c r="C73" s="169"/>
      <c r="D73" s="169"/>
      <c r="E73" s="169"/>
      <c r="F73" s="169"/>
      <c r="G73" s="169"/>
      <c r="H73" s="169"/>
      <c r="I73" s="169"/>
    </row>
    <row r="74" spans="1:10">
      <c r="A74" s="35">
        <v>11</v>
      </c>
      <c r="B74" s="169"/>
      <c r="C74" s="38" t="s">
        <v>68</v>
      </c>
      <c r="D74" s="169"/>
      <c r="E74" s="169"/>
      <c r="F74" s="169"/>
      <c r="G74" s="169"/>
      <c r="H74" s="169"/>
      <c r="I74" s="169"/>
    </row>
    <row r="75" spans="1:10">
      <c r="A75" s="35">
        <v>12</v>
      </c>
      <c r="B75" s="169"/>
      <c r="C75" s="169"/>
      <c r="D75" s="169"/>
      <c r="E75" s="169"/>
      <c r="F75" s="169"/>
      <c r="G75" s="169"/>
      <c r="H75" s="169"/>
      <c r="I75" s="169"/>
    </row>
    <row r="76" spans="1:10">
      <c r="A76" s="35">
        <v>13</v>
      </c>
      <c r="B76" s="169"/>
      <c r="C76" s="38" t="s">
        <v>122</v>
      </c>
      <c r="D76" s="169"/>
      <c r="E76" s="169"/>
      <c r="F76" s="169"/>
      <c r="G76" s="169"/>
      <c r="H76" s="169"/>
      <c r="I76" s="169"/>
    </row>
    <row r="77" spans="1:10">
      <c r="A77" s="35">
        <v>14</v>
      </c>
      <c r="B77" s="169"/>
      <c r="C77" s="38" t="s">
        <v>123</v>
      </c>
      <c r="D77" s="169"/>
      <c r="E77" s="169"/>
      <c r="F77" s="169"/>
      <c r="G77" s="169"/>
      <c r="H77" s="169"/>
      <c r="I77" s="169"/>
    </row>
    <row r="78" spans="1:10">
      <c r="A78" s="35">
        <v>15</v>
      </c>
      <c r="B78" s="169"/>
      <c r="C78" s="38" t="s">
        <v>124</v>
      </c>
      <c r="D78" s="169"/>
      <c r="E78" s="169"/>
      <c r="F78" s="169"/>
      <c r="G78" s="169"/>
      <c r="H78" s="169"/>
      <c r="I78" s="169"/>
    </row>
    <row r="79" spans="1:10">
      <c r="A79" s="35">
        <v>16</v>
      </c>
      <c r="B79" s="169"/>
      <c r="C79" s="169"/>
      <c r="D79" s="169"/>
      <c r="E79" s="169"/>
      <c r="F79" s="169"/>
      <c r="G79" s="169"/>
      <c r="H79" s="169"/>
      <c r="I79" s="169"/>
    </row>
    <row r="80" spans="1:10">
      <c r="A80" s="35">
        <v>17</v>
      </c>
      <c r="B80" s="169"/>
      <c r="C80" s="38" t="s">
        <v>125</v>
      </c>
      <c r="D80" s="169"/>
      <c r="E80" s="169"/>
      <c r="F80" s="169"/>
      <c r="G80" s="169"/>
      <c r="H80" s="169"/>
      <c r="I80" s="169"/>
    </row>
    <row r="81" spans="1:9">
      <c r="A81" s="35">
        <v>18</v>
      </c>
      <c r="B81" s="169"/>
      <c r="C81" s="38" t="s">
        <v>126</v>
      </c>
      <c r="D81" s="169"/>
      <c r="E81" s="169"/>
      <c r="F81" s="169"/>
      <c r="G81" s="169"/>
      <c r="H81" s="169"/>
      <c r="I81" s="169"/>
    </row>
    <row r="82" spans="1:9">
      <c r="A82" s="35">
        <v>19</v>
      </c>
      <c r="B82" s="168"/>
      <c r="C82" s="169"/>
      <c r="D82" s="169"/>
      <c r="E82" s="169"/>
      <c r="F82" s="169"/>
      <c r="G82" s="169"/>
      <c r="H82" s="169"/>
      <c r="I82" s="169"/>
    </row>
    <row r="83" spans="1:9">
      <c r="A83" s="35">
        <v>20</v>
      </c>
      <c r="B83" s="168"/>
      <c r="C83" s="38" t="s">
        <v>127</v>
      </c>
      <c r="D83" s="169"/>
      <c r="E83" s="169"/>
      <c r="F83" s="169"/>
      <c r="G83" s="169"/>
      <c r="H83" s="169"/>
      <c r="I83" s="169"/>
    </row>
    <row r="84" spans="1:9">
      <c r="A84" s="35">
        <v>21</v>
      </c>
      <c r="B84" s="168"/>
      <c r="C84" s="38" t="s">
        <v>128</v>
      </c>
      <c r="D84" s="169"/>
      <c r="E84" s="169"/>
      <c r="F84" s="169"/>
      <c r="G84" s="169"/>
      <c r="H84" s="169"/>
      <c r="I84" s="169"/>
    </row>
    <row r="85" spans="1:9">
      <c r="A85" s="35">
        <v>22</v>
      </c>
      <c r="B85" s="168"/>
      <c r="C85" s="38" t="s">
        <v>129</v>
      </c>
      <c r="D85" s="169"/>
      <c r="E85" s="169"/>
      <c r="F85" s="169"/>
      <c r="G85" s="169"/>
      <c r="H85" s="169"/>
      <c r="I85" s="169"/>
    </row>
    <row r="86" spans="1:9">
      <c r="A86" s="35">
        <v>23</v>
      </c>
      <c r="B86" s="168"/>
      <c r="C86" s="38" t="s">
        <v>130</v>
      </c>
      <c r="D86" s="169"/>
      <c r="E86" s="169"/>
      <c r="F86" s="169"/>
      <c r="G86" s="169"/>
      <c r="H86" s="169"/>
      <c r="I86" s="169"/>
    </row>
    <row r="87" spans="1:9">
      <c r="A87" s="35">
        <v>24</v>
      </c>
      <c r="B87" s="168"/>
      <c r="C87" s="169"/>
      <c r="D87" s="169"/>
      <c r="E87" s="169"/>
      <c r="F87" s="169"/>
      <c r="G87" s="169"/>
      <c r="H87" s="169"/>
      <c r="I87" s="169"/>
    </row>
    <row r="88" spans="1:9">
      <c r="A88" s="35">
        <v>25</v>
      </c>
      <c r="B88" s="168"/>
      <c r="C88" s="38" t="s">
        <v>79</v>
      </c>
      <c r="D88" s="169"/>
      <c r="E88" s="169"/>
      <c r="F88" s="169"/>
      <c r="G88" s="169"/>
      <c r="H88" s="169"/>
      <c r="I88" s="169"/>
    </row>
    <row r="89" spans="1:9">
      <c r="A89" s="35">
        <v>26</v>
      </c>
      <c r="B89" s="168"/>
      <c r="C89" s="169"/>
      <c r="D89" s="169"/>
      <c r="E89" s="169"/>
      <c r="F89" s="169"/>
      <c r="G89" s="169"/>
      <c r="H89" s="169"/>
      <c r="I89" s="169"/>
    </row>
    <row r="90" spans="1:9">
      <c r="A90" s="35">
        <v>27</v>
      </c>
      <c r="B90" s="168"/>
      <c r="C90" s="38" t="s">
        <v>80</v>
      </c>
      <c r="D90" s="169"/>
      <c r="E90" s="169"/>
      <c r="F90" s="169"/>
      <c r="G90" s="169"/>
      <c r="H90" s="169"/>
      <c r="I90" s="169"/>
    </row>
    <row r="91" spans="1:9">
      <c r="A91" s="35">
        <v>28</v>
      </c>
      <c r="B91" s="168"/>
      <c r="C91" s="169"/>
      <c r="D91" s="169"/>
      <c r="E91" s="169"/>
      <c r="F91" s="169"/>
      <c r="G91" s="169"/>
      <c r="H91" s="169"/>
      <c r="I91" s="169"/>
    </row>
    <row r="92" spans="1:9">
      <c r="A92" s="35">
        <v>29</v>
      </c>
      <c r="B92" s="168"/>
      <c r="C92" s="38" t="s">
        <v>131</v>
      </c>
      <c r="D92" s="169"/>
      <c r="E92" s="169"/>
      <c r="F92" s="169"/>
      <c r="G92" s="169"/>
      <c r="H92" s="169"/>
      <c r="I92" s="169"/>
    </row>
    <row r="93" spans="1:9">
      <c r="A93" s="35">
        <v>30</v>
      </c>
      <c r="B93" s="169"/>
      <c r="C93" s="38" t="s">
        <v>132</v>
      </c>
      <c r="D93" s="169"/>
      <c r="E93" s="169"/>
      <c r="F93" s="169"/>
      <c r="G93" s="169"/>
      <c r="H93" s="169"/>
      <c r="I93" s="169"/>
    </row>
    <row r="94" spans="1:9">
      <c r="A94" s="35">
        <v>31</v>
      </c>
      <c r="B94" s="169"/>
      <c r="C94" s="169"/>
      <c r="D94" s="169"/>
      <c r="E94" s="169"/>
      <c r="F94" s="169"/>
      <c r="G94" s="169"/>
      <c r="H94" s="169"/>
      <c r="I94" s="169"/>
    </row>
    <row r="95" spans="1:9">
      <c r="A95" s="35">
        <v>32</v>
      </c>
      <c r="B95" s="169"/>
      <c r="C95" s="38" t="s">
        <v>133</v>
      </c>
      <c r="D95" s="169"/>
      <c r="E95" s="169"/>
      <c r="F95" s="169"/>
      <c r="G95" s="169"/>
      <c r="H95" s="169"/>
      <c r="I95" s="169"/>
    </row>
    <row r="96" spans="1:9" ht="14.4" thickBot="1">
      <c r="A96" s="60">
        <v>33</v>
      </c>
      <c r="B96" s="170"/>
      <c r="C96" s="70" t="s">
        <v>132</v>
      </c>
      <c r="D96" s="170"/>
      <c r="E96" s="170"/>
      <c r="F96" s="170"/>
      <c r="G96" s="170"/>
      <c r="H96" s="170"/>
      <c r="I96" s="170"/>
    </row>
    <row r="97" spans="1:9">
      <c r="A97" s="35"/>
      <c r="B97" s="36"/>
      <c r="C97" s="36"/>
      <c r="D97" s="39"/>
      <c r="E97" s="39"/>
      <c r="F97" s="169"/>
      <c r="G97" s="56"/>
      <c r="H97" s="56"/>
      <c r="I97" s="56"/>
    </row>
    <row r="98" spans="1:9" ht="22.8">
      <c r="A98" s="1" t="s">
        <v>0</v>
      </c>
      <c r="B98" s="2"/>
      <c r="C98" s="2"/>
      <c r="D98" s="302" t="s">
        <v>1</v>
      </c>
      <c r="E98" s="302"/>
      <c r="F98" s="302"/>
      <c r="G98" s="1"/>
      <c r="H98" s="302" t="s">
        <v>83</v>
      </c>
      <c r="I98" s="302"/>
    </row>
    <row r="99" spans="1:9">
      <c r="A99" s="4"/>
      <c r="B99" s="5"/>
      <c r="C99" s="5"/>
      <c r="D99" s="5"/>
      <c r="E99" s="5"/>
      <c r="F99" s="6"/>
      <c r="G99" s="6"/>
      <c r="H99" s="6"/>
      <c r="I99" s="6"/>
    </row>
    <row r="100" spans="1:9">
      <c r="A100" s="169" t="s">
        <v>3</v>
      </c>
      <c r="B100" s="7"/>
      <c r="C100" s="8" t="s">
        <v>4</v>
      </c>
      <c r="D100" s="304" t="s">
        <v>5</v>
      </c>
      <c r="E100" s="304"/>
      <c r="F100" s="304"/>
      <c r="G100" s="171" t="s">
        <v>6</v>
      </c>
      <c r="H100" s="10"/>
      <c r="I100" s="10"/>
    </row>
    <row r="101" spans="1:9">
      <c r="A101" s="169"/>
      <c r="B101" s="7"/>
      <c r="C101" s="7"/>
      <c r="D101" s="305"/>
      <c r="E101" s="305"/>
      <c r="F101" s="305"/>
      <c r="G101" s="12" t="s">
        <v>8</v>
      </c>
      <c r="H101" s="13"/>
      <c r="I101" s="172">
        <v>46752</v>
      </c>
    </row>
    <row r="102" spans="1:9" ht="16.2">
      <c r="A102" s="169" t="s">
        <v>9</v>
      </c>
      <c r="B102" s="15"/>
      <c r="C102" s="15"/>
      <c r="D102" s="305"/>
      <c r="E102" s="305"/>
      <c r="F102" s="305"/>
      <c r="G102" s="12" t="s">
        <v>8</v>
      </c>
      <c r="H102" s="169"/>
      <c r="I102" s="172">
        <v>46387</v>
      </c>
    </row>
    <row r="103" spans="1:9">
      <c r="A103" s="16"/>
      <c r="B103" s="169"/>
      <c r="C103" s="169"/>
      <c r="D103" s="305"/>
      <c r="E103" s="305"/>
      <c r="F103" s="305"/>
      <c r="G103" s="12" t="s">
        <v>8</v>
      </c>
      <c r="H103" s="169"/>
      <c r="I103" s="172">
        <v>46022</v>
      </c>
    </row>
    <row r="104" spans="1:9">
      <c r="A104" s="169" t="s">
        <v>61</v>
      </c>
      <c r="B104" s="169"/>
      <c r="C104" s="169"/>
      <c r="D104" s="169"/>
      <c r="E104" s="169"/>
      <c r="F104" s="17"/>
      <c r="G104" s="12" t="s">
        <v>11</v>
      </c>
      <c r="H104" s="172"/>
      <c r="I104" s="172">
        <v>45657</v>
      </c>
    </row>
    <row r="105" spans="1:9">
      <c r="A105" s="169"/>
      <c r="B105" s="169"/>
      <c r="C105" s="173"/>
      <c r="D105" s="174"/>
      <c r="E105" s="17" t="s">
        <v>12</v>
      </c>
      <c r="F105" s="17"/>
      <c r="G105" s="12" t="s">
        <v>117</v>
      </c>
      <c r="H105" s="172"/>
      <c r="I105" s="172">
        <v>45291</v>
      </c>
    </row>
    <row r="106" spans="1:9">
      <c r="A106" s="169"/>
      <c r="B106" s="169"/>
      <c r="C106" s="173"/>
      <c r="D106" s="174"/>
      <c r="E106" s="17"/>
      <c r="F106" s="17"/>
      <c r="G106" s="12" t="s">
        <v>117</v>
      </c>
      <c r="H106" s="172"/>
      <c r="I106" s="175" t="s">
        <v>118</v>
      </c>
    </row>
    <row r="107" spans="1:9">
      <c r="A107" s="176"/>
      <c r="B107" s="177"/>
      <c r="C107" s="177"/>
      <c r="D107" s="177"/>
      <c r="E107" s="177"/>
      <c r="F107" s="178"/>
      <c r="G107" s="12" t="s">
        <v>103</v>
      </c>
      <c r="H107" s="179"/>
      <c r="I107" s="179"/>
    </row>
    <row r="108" spans="1:9">
      <c r="A108" s="180"/>
      <c r="B108" s="71" t="s">
        <v>104</v>
      </c>
      <c r="C108" s="71" t="s">
        <v>105</v>
      </c>
      <c r="D108" s="71" t="s">
        <v>106</v>
      </c>
      <c r="E108" s="71" t="s">
        <v>107</v>
      </c>
      <c r="F108" s="71" t="s">
        <v>108</v>
      </c>
      <c r="G108" s="71" t="s">
        <v>109</v>
      </c>
      <c r="H108" s="71"/>
      <c r="I108" s="71"/>
    </row>
    <row r="109" spans="1:9">
      <c r="A109" s="180"/>
      <c r="B109" s="72"/>
      <c r="C109" s="307" t="s">
        <v>15</v>
      </c>
      <c r="D109" s="307"/>
      <c r="E109" s="307"/>
      <c r="F109" s="307"/>
      <c r="G109" s="307"/>
      <c r="H109" s="72"/>
      <c r="I109" s="72"/>
    </row>
    <row r="110" spans="1:9">
      <c r="A110" s="181" t="s">
        <v>16</v>
      </c>
      <c r="B110" s="181"/>
      <c r="C110" s="182" t="s">
        <v>17</v>
      </c>
      <c r="D110" s="182" t="s">
        <v>17</v>
      </c>
      <c r="E110" s="182" t="s">
        <v>17</v>
      </c>
      <c r="F110" s="182" t="s">
        <v>18</v>
      </c>
      <c r="G110" s="182" t="s">
        <v>19</v>
      </c>
      <c r="H110" s="183"/>
      <c r="I110" s="181"/>
    </row>
    <row r="111" spans="1:9">
      <c r="A111" s="184" t="s">
        <v>20</v>
      </c>
      <c r="B111" s="185" t="s">
        <v>21</v>
      </c>
      <c r="C111" s="186">
        <v>2027</v>
      </c>
      <c r="D111" s="186">
        <v>2026</v>
      </c>
      <c r="E111" s="186">
        <v>2025</v>
      </c>
      <c r="F111" s="186">
        <v>2024</v>
      </c>
      <c r="G111" s="186">
        <v>2022</v>
      </c>
      <c r="H111" s="178"/>
      <c r="I111" s="73"/>
    </row>
    <row r="112" spans="1:9">
      <c r="A112" s="35">
        <v>1</v>
      </c>
      <c r="B112" s="168" t="s">
        <v>62</v>
      </c>
      <c r="C112" s="169"/>
      <c r="D112" s="169"/>
      <c r="E112" s="169"/>
      <c r="F112" s="169"/>
      <c r="G112" s="169"/>
      <c r="H112" s="169"/>
      <c r="I112" s="169"/>
    </row>
    <row r="113" spans="1:9">
      <c r="A113" s="35">
        <v>2</v>
      </c>
      <c r="B113" s="168" t="s">
        <v>84</v>
      </c>
      <c r="C113" s="38" t="s">
        <v>134</v>
      </c>
      <c r="D113" s="169"/>
      <c r="E113" s="169"/>
      <c r="F113" s="169"/>
      <c r="G113" s="169"/>
      <c r="H113" s="169"/>
      <c r="I113" s="169"/>
    </row>
    <row r="114" spans="1:9">
      <c r="A114" s="35">
        <v>3</v>
      </c>
      <c r="B114" s="168"/>
      <c r="C114" s="38" t="s">
        <v>135</v>
      </c>
      <c r="D114" s="169"/>
      <c r="E114" s="169"/>
      <c r="F114" s="169"/>
      <c r="G114" s="169"/>
      <c r="H114" s="169"/>
      <c r="I114" s="169"/>
    </row>
    <row r="115" spans="1:9">
      <c r="A115" s="35">
        <v>4</v>
      </c>
      <c r="B115" s="169"/>
      <c r="C115" s="169"/>
      <c r="D115" s="169"/>
      <c r="E115" s="169"/>
      <c r="F115" s="169"/>
      <c r="G115" s="169"/>
      <c r="H115" s="169"/>
      <c r="I115" s="169"/>
    </row>
    <row r="116" spans="1:9">
      <c r="A116" s="35">
        <v>5</v>
      </c>
      <c r="B116" s="169"/>
      <c r="C116" s="38" t="s">
        <v>136</v>
      </c>
      <c r="D116" s="169"/>
      <c r="E116" s="169"/>
      <c r="F116" s="169"/>
      <c r="G116" s="169"/>
      <c r="H116" s="169"/>
      <c r="I116" s="169"/>
    </row>
    <row r="117" spans="1:9">
      <c r="A117" s="35">
        <v>6</v>
      </c>
      <c r="B117" s="169"/>
      <c r="C117" s="38" t="s">
        <v>137</v>
      </c>
      <c r="D117" s="169"/>
      <c r="E117" s="169"/>
      <c r="F117" s="169"/>
      <c r="G117" s="169"/>
      <c r="H117" s="169"/>
      <c r="I117" s="169"/>
    </row>
    <row r="118" spans="1:9">
      <c r="A118" s="35">
        <v>7</v>
      </c>
      <c r="B118" s="169"/>
      <c r="C118" s="38" t="s">
        <v>138</v>
      </c>
      <c r="D118" s="169"/>
      <c r="E118" s="169"/>
      <c r="F118" s="169"/>
      <c r="G118" s="169"/>
      <c r="H118" s="169"/>
      <c r="I118" s="169"/>
    </row>
    <row r="119" spans="1:9">
      <c r="A119" s="35">
        <v>8</v>
      </c>
      <c r="B119" s="169"/>
      <c r="C119" s="38" t="s">
        <v>139</v>
      </c>
      <c r="D119" s="169"/>
      <c r="E119" s="169"/>
      <c r="F119" s="169"/>
      <c r="G119" s="169"/>
      <c r="H119" s="169"/>
      <c r="I119" s="169"/>
    </row>
    <row r="120" spans="1:9">
      <c r="A120" s="35">
        <v>9</v>
      </c>
      <c r="B120" s="169"/>
      <c r="C120" s="38" t="s">
        <v>140</v>
      </c>
      <c r="D120" s="169"/>
      <c r="E120" s="169"/>
      <c r="F120" s="169"/>
      <c r="G120" s="169"/>
      <c r="H120" s="169"/>
      <c r="I120" s="169"/>
    </row>
    <row r="121" spans="1:9">
      <c r="A121" s="35">
        <v>10</v>
      </c>
      <c r="B121" s="169"/>
      <c r="C121" s="169"/>
      <c r="D121" s="169"/>
      <c r="E121" s="169"/>
      <c r="F121" s="169"/>
      <c r="G121" s="169"/>
      <c r="H121" s="169"/>
      <c r="I121" s="169"/>
    </row>
    <row r="122" spans="1:9">
      <c r="A122" s="35">
        <v>11</v>
      </c>
      <c r="B122" s="169"/>
      <c r="C122" s="38"/>
      <c r="D122" s="169"/>
      <c r="E122" s="169"/>
      <c r="F122" s="169"/>
      <c r="G122" s="169"/>
      <c r="H122" s="169"/>
      <c r="I122" s="169"/>
    </row>
    <row r="123" spans="1:9">
      <c r="A123" s="35">
        <v>12</v>
      </c>
      <c r="B123" s="169"/>
      <c r="C123" s="169"/>
      <c r="D123" s="169"/>
      <c r="E123" s="169"/>
      <c r="F123" s="169"/>
      <c r="G123" s="169"/>
      <c r="H123" s="169"/>
      <c r="I123" s="169"/>
    </row>
    <row r="124" spans="1:9">
      <c r="A124" s="35">
        <v>13</v>
      </c>
      <c r="B124" s="168">
        <v>2</v>
      </c>
      <c r="C124" s="169" t="s">
        <v>95</v>
      </c>
      <c r="D124" s="169"/>
      <c r="E124" s="169"/>
      <c r="F124" s="169"/>
      <c r="G124" s="169"/>
      <c r="H124" s="169"/>
      <c r="I124" s="169"/>
    </row>
    <row r="125" spans="1:9">
      <c r="A125" s="35">
        <v>14</v>
      </c>
      <c r="B125" s="168"/>
      <c r="C125" s="169"/>
      <c r="D125" s="169"/>
      <c r="E125" s="169"/>
      <c r="F125" s="169"/>
      <c r="G125" s="169"/>
      <c r="H125" s="169"/>
      <c r="I125" s="169"/>
    </row>
    <row r="126" spans="1:9">
      <c r="A126" s="35">
        <v>15</v>
      </c>
      <c r="B126" s="168">
        <v>3</v>
      </c>
      <c r="C126" s="169" t="s">
        <v>96</v>
      </c>
      <c r="D126" s="169"/>
      <c r="E126" s="169"/>
      <c r="F126" s="169"/>
      <c r="G126" s="169"/>
      <c r="H126" s="169"/>
      <c r="I126" s="169"/>
    </row>
    <row r="127" spans="1:9">
      <c r="A127" s="35">
        <v>16</v>
      </c>
      <c r="B127" s="168"/>
      <c r="C127" s="169"/>
      <c r="D127" s="169"/>
      <c r="E127" s="169"/>
      <c r="F127" s="169"/>
      <c r="G127" s="169"/>
      <c r="H127" s="169"/>
      <c r="I127" s="169"/>
    </row>
    <row r="128" spans="1:9">
      <c r="A128" s="35">
        <v>17</v>
      </c>
      <c r="B128" s="168">
        <v>4</v>
      </c>
      <c r="C128" s="169" t="s">
        <v>97</v>
      </c>
      <c r="D128" s="169"/>
      <c r="E128" s="169"/>
      <c r="F128" s="169"/>
      <c r="G128" s="169"/>
      <c r="H128" s="169"/>
      <c r="I128" s="169"/>
    </row>
    <row r="129" spans="1:9">
      <c r="A129" s="35">
        <v>18</v>
      </c>
      <c r="B129" s="168"/>
      <c r="C129" s="169"/>
      <c r="D129" s="169"/>
      <c r="E129" s="169"/>
      <c r="F129" s="169"/>
      <c r="G129" s="169"/>
      <c r="H129" s="169"/>
      <c r="I129" s="169"/>
    </row>
    <row r="130" spans="1:9">
      <c r="A130" s="35">
        <v>19</v>
      </c>
      <c r="B130" s="168">
        <v>5</v>
      </c>
      <c r="C130" s="296" t="s">
        <v>150</v>
      </c>
      <c r="D130" s="169"/>
      <c r="E130" s="169"/>
      <c r="F130" s="169"/>
      <c r="G130" s="169"/>
      <c r="H130" s="169"/>
      <c r="I130" s="169"/>
    </row>
    <row r="131" spans="1:9">
      <c r="A131" s="35">
        <v>20</v>
      </c>
      <c r="B131" s="168"/>
      <c r="C131" s="38"/>
      <c r="D131" s="169"/>
      <c r="E131" s="169"/>
      <c r="F131" s="169"/>
      <c r="G131" s="169"/>
      <c r="H131" s="169"/>
      <c r="I131" s="169"/>
    </row>
    <row r="132" spans="1:9">
      <c r="A132" s="35">
        <v>21</v>
      </c>
      <c r="B132" s="168"/>
      <c r="C132" s="38"/>
      <c r="D132" s="169"/>
      <c r="E132" s="169"/>
      <c r="F132" s="169"/>
      <c r="G132" s="169"/>
      <c r="H132" s="169"/>
      <c r="I132" s="169"/>
    </row>
    <row r="133" spans="1:9">
      <c r="A133" s="35">
        <v>22</v>
      </c>
      <c r="B133" s="168"/>
      <c r="C133" s="38"/>
      <c r="D133" s="169"/>
      <c r="E133" s="169"/>
      <c r="F133" s="169"/>
      <c r="G133" s="169"/>
      <c r="H133" s="169"/>
      <c r="I133" s="169"/>
    </row>
    <row r="134" spans="1:9">
      <c r="A134" s="35">
        <v>23</v>
      </c>
      <c r="B134" s="168"/>
      <c r="C134" s="38"/>
      <c r="D134" s="169"/>
      <c r="E134" s="169"/>
      <c r="F134" s="169"/>
      <c r="G134" s="169"/>
      <c r="H134" s="169"/>
      <c r="I134" s="169"/>
    </row>
    <row r="135" spans="1:9">
      <c r="A135" s="35">
        <v>24</v>
      </c>
      <c r="B135" s="168"/>
      <c r="C135" s="169"/>
      <c r="D135" s="169"/>
      <c r="E135" s="169"/>
      <c r="F135" s="169"/>
      <c r="G135" s="169"/>
      <c r="H135" s="169"/>
      <c r="I135" s="169"/>
    </row>
    <row r="136" spans="1:9">
      <c r="A136" s="35">
        <v>25</v>
      </c>
      <c r="B136" s="168"/>
      <c r="C136" s="38"/>
      <c r="D136" s="169"/>
      <c r="E136" s="169"/>
      <c r="F136" s="169"/>
      <c r="G136" s="169"/>
      <c r="H136" s="169"/>
      <c r="I136" s="169"/>
    </row>
    <row r="137" spans="1:9">
      <c r="A137" s="35">
        <v>26</v>
      </c>
      <c r="B137" s="168"/>
      <c r="C137" s="169"/>
      <c r="D137" s="169"/>
      <c r="E137" s="169"/>
      <c r="F137" s="169"/>
      <c r="G137" s="169"/>
      <c r="H137" s="169"/>
      <c r="I137" s="169"/>
    </row>
    <row r="138" spans="1:9">
      <c r="A138" s="35">
        <v>27</v>
      </c>
      <c r="B138" s="168"/>
      <c r="C138" s="38"/>
      <c r="D138" s="169"/>
      <c r="E138" s="169"/>
      <c r="F138" s="169"/>
      <c r="G138" s="169"/>
      <c r="H138" s="169"/>
      <c r="I138" s="169"/>
    </row>
    <row r="139" spans="1:9">
      <c r="A139" s="35">
        <v>28</v>
      </c>
      <c r="B139" s="168"/>
      <c r="C139" s="169"/>
      <c r="D139" s="169"/>
      <c r="E139" s="169"/>
      <c r="F139" s="169"/>
      <c r="G139" s="169"/>
      <c r="H139" s="169"/>
      <c r="I139" s="169"/>
    </row>
    <row r="140" spans="1:9">
      <c r="A140" s="35">
        <v>29</v>
      </c>
      <c r="B140" s="168"/>
      <c r="C140" s="38"/>
      <c r="D140" s="169"/>
      <c r="E140" s="169"/>
      <c r="F140" s="169"/>
      <c r="G140" s="169"/>
      <c r="H140" s="169"/>
      <c r="I140" s="169"/>
    </row>
    <row r="141" spans="1:9">
      <c r="A141" s="35">
        <v>30</v>
      </c>
      <c r="B141" s="169"/>
      <c r="C141" s="38"/>
      <c r="D141" s="169"/>
      <c r="E141" s="169"/>
      <c r="F141" s="169"/>
      <c r="G141" s="169"/>
      <c r="H141" s="169"/>
      <c r="I141" s="169"/>
    </row>
    <row r="142" spans="1:9">
      <c r="A142" s="35">
        <v>31</v>
      </c>
      <c r="B142" s="169"/>
      <c r="C142" s="169"/>
      <c r="D142" s="169"/>
      <c r="E142" s="169"/>
      <c r="F142" s="169"/>
      <c r="G142" s="169"/>
      <c r="H142" s="169"/>
      <c r="I142" s="169"/>
    </row>
    <row r="143" spans="1:9">
      <c r="A143" s="35">
        <v>32</v>
      </c>
      <c r="B143" s="169"/>
      <c r="C143" s="38"/>
      <c r="D143" s="169"/>
      <c r="E143" s="169"/>
      <c r="F143" s="169"/>
      <c r="G143" s="169"/>
      <c r="H143" s="169"/>
      <c r="I143" s="169"/>
    </row>
    <row r="144" spans="1:9" ht="14.4" thickBot="1">
      <c r="A144" s="60">
        <v>33</v>
      </c>
      <c r="B144" s="170"/>
      <c r="C144" s="70"/>
      <c r="D144" s="170"/>
      <c r="E144" s="170"/>
      <c r="F144" s="170"/>
      <c r="G144" s="170"/>
      <c r="H144" s="170"/>
      <c r="I144" s="170"/>
    </row>
  </sheetData>
  <mergeCells count="14">
    <mergeCell ref="D100:F103"/>
    <mergeCell ref="C109:G109"/>
    <mergeCell ref="D1:F1"/>
    <mergeCell ref="H1:I1"/>
    <mergeCell ref="D4:F7"/>
    <mergeCell ref="D50:F50"/>
    <mergeCell ref="H50:I50"/>
    <mergeCell ref="C13:F13"/>
    <mergeCell ref="N13:S13"/>
    <mergeCell ref="N10:S10"/>
    <mergeCell ref="D52:F55"/>
    <mergeCell ref="C61:G61"/>
    <mergeCell ref="D98:F98"/>
    <mergeCell ref="H98:I98"/>
  </mergeCells>
  <printOptions horizontalCentered="1"/>
  <pageMargins left="0.5" right="0.5" top="0.75" bottom="0.5" header="0.5" footer="0.5"/>
  <pageSetup scale="75" fitToWidth="4" fitToHeight="4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C567F-9721-44A5-945B-E058D601C9AF}">
  <dimension ref="A2:H51"/>
  <sheetViews>
    <sheetView tabSelected="1" workbookViewId="0">
      <selection activeCell="N20" sqref="N20"/>
    </sheetView>
  </sheetViews>
  <sheetFormatPr defaultRowHeight="13.2"/>
  <cols>
    <col min="1" max="1" width="31.109375" bestFit="1" customWidth="1"/>
    <col min="2" max="2" width="16" customWidth="1"/>
    <col min="3" max="3" width="13.109375" style="140" bestFit="1" customWidth="1"/>
    <col min="4" max="4" width="13.44140625" bestFit="1" customWidth="1"/>
    <col min="6" max="6" width="34.109375" bestFit="1" customWidth="1"/>
    <col min="7" max="7" width="20.109375" bestFit="1" customWidth="1"/>
    <col min="8" max="8" width="13.44140625" bestFit="1" customWidth="1"/>
  </cols>
  <sheetData>
    <row r="2" spans="1:8">
      <c r="A2" t="s">
        <v>151</v>
      </c>
    </row>
    <row r="5" spans="1:8">
      <c r="A5" t="s">
        <v>152</v>
      </c>
    </row>
    <row r="6" spans="1:8">
      <c r="A6" s="199" t="s">
        <v>153</v>
      </c>
      <c r="B6" s="199"/>
    </row>
    <row r="7" spans="1:8" ht="14.4">
      <c r="A7" s="203"/>
    </row>
    <row r="8" spans="1:8">
      <c r="A8" t="s">
        <v>154</v>
      </c>
    </row>
    <row r="9" spans="1:8" s="197" customFormat="1">
      <c r="B9" s="204" t="str">
        <f>+B23</f>
        <v>2021</v>
      </c>
      <c r="C9" s="205" t="str">
        <f>+C23</f>
        <v>2022</v>
      </c>
      <c r="G9" s="197" t="str">
        <f>+G24</f>
        <v>2023</v>
      </c>
      <c r="H9" s="197" t="str">
        <f>+H24</f>
        <v>2024</v>
      </c>
    </row>
    <row r="10" spans="1:8">
      <c r="A10" t="s">
        <v>155</v>
      </c>
      <c r="B10" s="140">
        <f>+B25</f>
        <v>49374221.280000001</v>
      </c>
      <c r="C10" s="140">
        <f>+C25</f>
        <v>45109641.259999998</v>
      </c>
      <c r="F10" t="s">
        <v>155</v>
      </c>
      <c r="G10" s="140">
        <f>+G26</f>
        <v>55975181.369999997</v>
      </c>
      <c r="H10" s="140">
        <f>+H26</f>
        <v>60290099.369999997</v>
      </c>
    </row>
    <row r="11" spans="1:8">
      <c r="A11" s="206" t="s">
        <v>99</v>
      </c>
      <c r="B11" s="207">
        <f>+B31</f>
        <v>117922870.00399999</v>
      </c>
      <c r="C11" s="207">
        <f>+C31</f>
        <v>108907686.53</v>
      </c>
      <c r="F11" s="206" t="s">
        <v>99</v>
      </c>
      <c r="G11" s="207">
        <f>+G32</f>
        <v>122155295.88</v>
      </c>
      <c r="H11" s="207">
        <f>+H32</f>
        <v>129942939.84999999</v>
      </c>
    </row>
    <row r="12" spans="1:8">
      <c r="B12" s="140"/>
      <c r="G12" s="140"/>
      <c r="H12" s="140"/>
    </row>
    <row r="13" spans="1:8">
      <c r="A13" s="230" t="s">
        <v>155</v>
      </c>
      <c r="B13" s="231">
        <f>+B10/B11</f>
        <v>0.41869928435701409</v>
      </c>
      <c r="C13" s="231">
        <f>+C10/C11</f>
        <v>0.41420071160518113</v>
      </c>
      <c r="D13" s="230"/>
      <c r="E13" s="230"/>
      <c r="F13" s="230" t="s">
        <v>155</v>
      </c>
      <c r="G13" s="231">
        <f>+G10/G11</f>
        <v>0.4582296736851062</v>
      </c>
      <c r="H13" s="231">
        <f>+H10/H11</f>
        <v>0.46397364442882427</v>
      </c>
    </row>
    <row r="16" spans="1:8" ht="14.4">
      <c r="A16" s="201"/>
      <c r="B16" s="201"/>
      <c r="C16" s="252"/>
    </row>
    <row r="17" spans="1:8" ht="14.4">
      <c r="A17" s="217" t="s">
        <v>156</v>
      </c>
      <c r="B17" s="218" t="s" vm="1">
        <v>157</v>
      </c>
      <c r="F17" s="201"/>
      <c r="G17" s="201"/>
      <c r="H17" s="201"/>
    </row>
    <row r="18" spans="1:8">
      <c r="A18" s="217" t="s">
        <v>158</v>
      </c>
      <c r="B18" s="218" t="s" vm="2">
        <v>159</v>
      </c>
      <c r="C18" s="200"/>
      <c r="F18" s="217" t="s">
        <v>156</v>
      </c>
      <c r="G18" s="218" t="s" vm="1">
        <v>157</v>
      </c>
    </row>
    <row r="19" spans="1:8">
      <c r="A19" s="217" t="s">
        <v>160</v>
      </c>
      <c r="B19" s="218" t="s" vm="3">
        <v>161</v>
      </c>
      <c r="C19" s="200"/>
      <c r="F19" s="217" t="s">
        <v>158</v>
      </c>
      <c r="G19" s="218" t="s" vm="2">
        <v>159</v>
      </c>
      <c r="H19" s="202"/>
    </row>
    <row r="20" spans="1:8">
      <c r="A20" s="217" t="s">
        <v>162</v>
      </c>
      <c r="B20" s="218" t="s" vm="4">
        <v>161</v>
      </c>
      <c r="C20" s="200"/>
      <c r="F20" s="217" t="s">
        <v>160</v>
      </c>
      <c r="G20" s="218" t="s" vm="3">
        <v>161</v>
      </c>
      <c r="H20" s="202"/>
    </row>
    <row r="21" spans="1:8">
      <c r="A21" s="202"/>
      <c r="B21" s="202"/>
      <c r="C21" s="200"/>
      <c r="F21" s="217" t="s">
        <v>162</v>
      </c>
      <c r="G21" s="218" t="s" vm="4">
        <v>161</v>
      </c>
      <c r="H21" s="202"/>
    </row>
    <row r="22" spans="1:8">
      <c r="A22" s="220" t="s">
        <v>163</v>
      </c>
      <c r="B22" s="222" t="s">
        <v>164</v>
      </c>
      <c r="C22" s="219"/>
      <c r="F22" s="202"/>
      <c r="G22" s="202"/>
      <c r="H22" s="202"/>
    </row>
    <row r="23" spans="1:8">
      <c r="A23" s="217" t="s">
        <v>165</v>
      </c>
      <c r="B23" s="219" t="s">
        <v>166</v>
      </c>
      <c r="C23" s="219" t="s">
        <v>167</v>
      </c>
      <c r="F23" s="220" t="s">
        <v>168</v>
      </c>
      <c r="G23" s="217" t="s">
        <v>164</v>
      </c>
      <c r="H23" s="218"/>
    </row>
    <row r="24" spans="1:8">
      <c r="A24" s="218" t="s">
        <v>169</v>
      </c>
      <c r="B24" s="219">
        <v>28167.759999999998</v>
      </c>
      <c r="C24" s="219">
        <v>21389.41</v>
      </c>
      <c r="F24" s="217" t="s">
        <v>165</v>
      </c>
      <c r="G24" s="218" t="s">
        <v>170</v>
      </c>
      <c r="H24" s="218" t="s">
        <v>171</v>
      </c>
    </row>
    <row r="25" spans="1:8">
      <c r="A25" s="218" t="s">
        <v>155</v>
      </c>
      <c r="B25" s="219">
        <v>49374221.280000001</v>
      </c>
      <c r="C25" s="219">
        <v>45109641.259999998</v>
      </c>
      <c r="F25" s="218" t="s">
        <v>169</v>
      </c>
      <c r="G25" s="221">
        <v>90449.04</v>
      </c>
      <c r="H25" s="221">
        <v>98910.66</v>
      </c>
    </row>
    <row r="26" spans="1:8">
      <c r="A26" s="218" t="s">
        <v>172</v>
      </c>
      <c r="B26" s="219">
        <v>3239792.87</v>
      </c>
      <c r="C26" s="219">
        <v>3142840.26</v>
      </c>
      <c r="F26" s="218" t="s">
        <v>155</v>
      </c>
      <c r="G26" s="221">
        <v>55975181.369999997</v>
      </c>
      <c r="H26" s="221">
        <v>60290099.369999997</v>
      </c>
    </row>
    <row r="27" spans="1:8">
      <c r="A27" s="218" t="s">
        <v>173</v>
      </c>
      <c r="B27" s="219">
        <v>57097.93</v>
      </c>
      <c r="C27" s="219">
        <v>48145.35</v>
      </c>
      <c r="F27" s="218" t="s">
        <v>172</v>
      </c>
      <c r="G27" s="221">
        <v>3807742.9</v>
      </c>
      <c r="H27" s="221">
        <v>4030194.04</v>
      </c>
    </row>
    <row r="28" spans="1:8">
      <c r="A28" s="218" t="s">
        <v>174</v>
      </c>
      <c r="B28" s="219">
        <v>63755044.773999996</v>
      </c>
      <c r="C28" s="219">
        <v>55537134.039999999</v>
      </c>
      <c r="F28" s="218" t="s">
        <v>173</v>
      </c>
      <c r="G28" s="221">
        <v>60254.62</v>
      </c>
      <c r="H28" s="221">
        <v>63653.22</v>
      </c>
    </row>
    <row r="29" spans="1:8">
      <c r="A29" s="218" t="s">
        <v>100</v>
      </c>
      <c r="B29" s="219">
        <v>1467127.88</v>
      </c>
      <c r="C29" s="219">
        <v>5045929.87</v>
      </c>
      <c r="F29" s="218" t="s">
        <v>174</v>
      </c>
      <c r="G29" s="221">
        <v>62092764.950000003</v>
      </c>
      <c r="H29" s="221">
        <v>65324247.590000004</v>
      </c>
    </row>
    <row r="30" spans="1:8">
      <c r="A30" s="218" t="s">
        <v>175</v>
      </c>
      <c r="B30" s="219">
        <v>1417.51</v>
      </c>
      <c r="C30" s="219">
        <v>2606.34</v>
      </c>
      <c r="F30" s="218" t="s">
        <v>100</v>
      </c>
      <c r="G30" s="221">
        <v>123721</v>
      </c>
      <c r="H30" s="221">
        <v>130360.65</v>
      </c>
    </row>
    <row r="31" spans="1:8">
      <c r="A31" s="218" t="s">
        <v>176</v>
      </c>
      <c r="B31" s="219">
        <v>117922870.00399999</v>
      </c>
      <c r="C31" s="219">
        <v>108907686.53</v>
      </c>
      <c r="F31" s="218" t="s">
        <v>175</v>
      </c>
      <c r="G31" s="221">
        <v>5182</v>
      </c>
      <c r="H31" s="221">
        <v>5474.32</v>
      </c>
    </row>
    <row r="32" spans="1:8">
      <c r="C32"/>
      <c r="F32" s="218" t="s">
        <v>176</v>
      </c>
      <c r="G32" s="219">
        <v>122155295.88</v>
      </c>
      <c r="H32" s="219">
        <v>129942939.84999999</v>
      </c>
    </row>
    <row r="33" spans="3:3">
      <c r="C33"/>
    </row>
    <row r="34" spans="3:3">
      <c r="C34"/>
    </row>
    <row r="35" spans="3:3">
      <c r="C35"/>
    </row>
    <row r="36" spans="3:3">
      <c r="C36"/>
    </row>
    <row r="37" spans="3:3">
      <c r="C37"/>
    </row>
    <row r="38" spans="3:3">
      <c r="C38"/>
    </row>
    <row r="39" spans="3:3">
      <c r="C39"/>
    </row>
    <row r="40" spans="3:3">
      <c r="C40"/>
    </row>
    <row r="41" spans="3:3">
      <c r="C41"/>
    </row>
    <row r="42" spans="3:3">
      <c r="C42"/>
    </row>
    <row r="43" spans="3:3">
      <c r="C43"/>
    </row>
    <row r="44" spans="3:3">
      <c r="C44"/>
    </row>
    <row r="45" spans="3:3">
      <c r="C45"/>
    </row>
    <row r="46" spans="3:3">
      <c r="C46"/>
    </row>
    <row r="47" spans="3:3">
      <c r="C47"/>
    </row>
    <row r="48" spans="3:3">
      <c r="C48"/>
    </row>
    <row r="49" spans="3:3">
      <c r="C49"/>
    </row>
    <row r="50" spans="3:3">
      <c r="C50"/>
    </row>
    <row r="51" spans="3:3">
      <c r="C51"/>
    </row>
  </sheetData>
  <printOptions horizontalCentered="1"/>
  <pageMargins left="0.5" right="0.5" top="0.75" bottom="0.5" header="0.5" footer="0.5"/>
  <pageSetup scale="75" pageOrder="overThenDown" orientation="landscape" cellComments="asDisplayed" r:id="rId3"/>
  <headerFooter>
    <oddHeader xml:space="preserve">&amp;RDEF’s Response to OPC POD 1 (1-26)
Q7
Page &amp;P of &amp;N
</oddHeader>
    <oddFooter>&amp;R20240025-OPCPOD1-00004247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7A6B-ED37-409E-BB40-F6542ECDF01A}">
  <sheetPr>
    <tabColor theme="9" tint="0.39997558519241921"/>
  </sheetPr>
  <dimension ref="A1"/>
  <sheetViews>
    <sheetView tabSelected="1" workbookViewId="0">
      <selection activeCell="N20" sqref="N20"/>
    </sheetView>
  </sheetViews>
  <sheetFormatPr defaultRowHeight="13.2"/>
  <sheetData/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B786-A39F-4AB5-9FB5-F18C5A752A01}">
  <dimension ref="A1:BN1064"/>
  <sheetViews>
    <sheetView tabSelected="1" topLeftCell="A435" workbookViewId="0">
      <selection activeCell="N20" sqref="N20"/>
    </sheetView>
  </sheetViews>
  <sheetFormatPr defaultColWidth="9.109375" defaultRowHeight="10.199999999999999" outlineLevelCol="1"/>
  <cols>
    <col min="1" max="1" width="33.33203125" style="245" customWidth="1"/>
    <col min="2" max="13" width="10.6640625" style="225" hidden="1" customWidth="1" outlineLevel="1"/>
    <col min="14" max="14" width="11.6640625" style="225" bestFit="1" customWidth="1" collapsed="1"/>
    <col min="15" max="26" width="10.6640625" style="225" hidden="1" customWidth="1" outlineLevel="1"/>
    <col min="27" max="27" width="11.6640625" style="225" bestFit="1" customWidth="1" collapsed="1"/>
    <col min="28" max="39" width="10.6640625" style="225" hidden="1" customWidth="1" outlineLevel="1"/>
    <col min="40" max="40" width="11.6640625" style="225" bestFit="1" customWidth="1" collapsed="1"/>
    <col min="41" max="52" width="10.6640625" style="225" hidden="1" customWidth="1" outlineLevel="1"/>
    <col min="53" max="53" width="11.6640625" style="225" bestFit="1" customWidth="1" collapsed="1"/>
    <col min="54" max="65" width="10.6640625" style="225" hidden="1" customWidth="1" outlineLevel="1"/>
    <col min="66" max="66" width="11.6640625" style="225" bestFit="1" customWidth="1" collapsed="1"/>
    <col min="67" max="16384" width="9.109375" style="225"/>
  </cols>
  <sheetData>
    <row r="1" spans="1:66" s="224" customFormat="1"/>
    <row r="2" spans="1:66" s="224" customFormat="1" ht="20.399999999999999">
      <c r="A2" s="244" t="s">
        <v>177</v>
      </c>
      <c r="B2" s="224" t="s">
        <v>178</v>
      </c>
      <c r="C2" s="224" t="s">
        <v>179</v>
      </c>
      <c r="D2" s="224" t="s">
        <v>180</v>
      </c>
      <c r="E2" s="224" t="s">
        <v>181</v>
      </c>
      <c r="F2" s="224" t="s">
        <v>182</v>
      </c>
      <c r="G2" s="224" t="s">
        <v>183</v>
      </c>
      <c r="H2" s="224" t="s">
        <v>184</v>
      </c>
      <c r="I2" s="224" t="s">
        <v>185</v>
      </c>
      <c r="J2" s="224" t="s">
        <v>186</v>
      </c>
      <c r="K2" s="224" t="s">
        <v>187</v>
      </c>
      <c r="L2" s="224" t="s">
        <v>188</v>
      </c>
      <c r="M2" s="224" t="s">
        <v>189</v>
      </c>
      <c r="N2" s="224" t="s">
        <v>190</v>
      </c>
      <c r="O2" s="224" t="s">
        <v>191</v>
      </c>
      <c r="P2" s="224" t="s">
        <v>192</v>
      </c>
      <c r="Q2" s="224" t="s">
        <v>193</v>
      </c>
      <c r="R2" s="224" t="s">
        <v>194</v>
      </c>
      <c r="S2" s="224" t="s">
        <v>195</v>
      </c>
      <c r="T2" s="224" t="s">
        <v>196</v>
      </c>
      <c r="U2" s="224" t="s">
        <v>197</v>
      </c>
      <c r="V2" s="224" t="s">
        <v>198</v>
      </c>
      <c r="W2" s="224" t="s">
        <v>199</v>
      </c>
      <c r="X2" s="224" t="s">
        <v>200</v>
      </c>
      <c r="Y2" s="224" t="s">
        <v>201</v>
      </c>
      <c r="Z2" s="224" t="s">
        <v>202</v>
      </c>
      <c r="AA2" s="224" t="s">
        <v>203</v>
      </c>
      <c r="AB2" s="224" t="s">
        <v>204</v>
      </c>
      <c r="AC2" s="224" t="s">
        <v>205</v>
      </c>
      <c r="AD2" s="224" t="s">
        <v>206</v>
      </c>
      <c r="AE2" s="224" t="s">
        <v>207</v>
      </c>
      <c r="AF2" s="224" t="s">
        <v>208</v>
      </c>
      <c r="AG2" s="224" t="s">
        <v>209</v>
      </c>
      <c r="AH2" s="224" t="s">
        <v>210</v>
      </c>
      <c r="AI2" s="224" t="s">
        <v>211</v>
      </c>
      <c r="AJ2" s="224" t="s">
        <v>212</v>
      </c>
      <c r="AK2" s="224" t="s">
        <v>213</v>
      </c>
      <c r="AL2" s="224" t="s">
        <v>214</v>
      </c>
      <c r="AM2" s="224" t="s">
        <v>215</v>
      </c>
      <c r="AN2" s="224" t="s">
        <v>216</v>
      </c>
      <c r="AO2" s="224" t="s">
        <v>217</v>
      </c>
      <c r="AP2" s="224" t="s">
        <v>218</v>
      </c>
      <c r="AQ2" s="224" t="s">
        <v>219</v>
      </c>
      <c r="AR2" s="224" t="s">
        <v>220</v>
      </c>
      <c r="AS2" s="224" t="s">
        <v>221</v>
      </c>
      <c r="AT2" s="224" t="s">
        <v>222</v>
      </c>
      <c r="AU2" s="224" t="s">
        <v>223</v>
      </c>
      <c r="AV2" s="224" t="s">
        <v>224</v>
      </c>
      <c r="AW2" s="224" t="s">
        <v>225</v>
      </c>
      <c r="AX2" s="224" t="s">
        <v>226</v>
      </c>
      <c r="AY2" s="224" t="s">
        <v>227</v>
      </c>
      <c r="AZ2" s="224" t="s">
        <v>228</v>
      </c>
      <c r="BA2" s="224" t="s">
        <v>229</v>
      </c>
      <c r="BB2" s="224" t="s">
        <v>230</v>
      </c>
      <c r="BC2" s="224" t="s">
        <v>231</v>
      </c>
      <c r="BD2" s="224" t="s">
        <v>232</v>
      </c>
      <c r="BE2" s="224" t="s">
        <v>233</v>
      </c>
      <c r="BF2" s="224" t="s">
        <v>234</v>
      </c>
      <c r="BG2" s="224" t="s">
        <v>235</v>
      </c>
      <c r="BH2" s="224" t="s">
        <v>236</v>
      </c>
      <c r="BI2" s="224" t="s">
        <v>237</v>
      </c>
      <c r="BJ2" s="224" t="s">
        <v>238</v>
      </c>
      <c r="BK2" s="224" t="s">
        <v>239</v>
      </c>
      <c r="BL2" s="224" t="s">
        <v>240</v>
      </c>
      <c r="BM2" s="224" t="s">
        <v>241</v>
      </c>
      <c r="BN2" s="224" t="s">
        <v>242</v>
      </c>
    </row>
    <row r="3" spans="1:66" s="224" customFormat="1">
      <c r="A3" s="244"/>
    </row>
    <row r="4" spans="1:66">
      <c r="A4" s="245" t="s">
        <v>243</v>
      </c>
    </row>
    <row r="5" spans="1:66">
      <c r="A5" s="245" t="s">
        <v>244</v>
      </c>
      <c r="B5" s="225">
        <v>0</v>
      </c>
      <c r="C5" s="225">
        <v>0</v>
      </c>
      <c r="D5" s="225">
        <v>0</v>
      </c>
      <c r="E5" s="225">
        <v>0</v>
      </c>
      <c r="F5" s="225">
        <v>0</v>
      </c>
      <c r="G5" s="225">
        <v>0</v>
      </c>
      <c r="H5" s="225">
        <v>0</v>
      </c>
      <c r="I5" s="225">
        <v>0</v>
      </c>
      <c r="J5" s="225">
        <v>0</v>
      </c>
      <c r="K5" s="225">
        <v>0</v>
      </c>
      <c r="L5" s="225">
        <v>0</v>
      </c>
      <c r="M5" s="225">
        <v>0</v>
      </c>
      <c r="N5" s="225">
        <v>0</v>
      </c>
      <c r="O5" s="225">
        <v>0</v>
      </c>
      <c r="P5" s="225">
        <v>0</v>
      </c>
      <c r="Q5" s="225">
        <v>0</v>
      </c>
      <c r="R5" s="225">
        <v>0</v>
      </c>
      <c r="S5" s="225">
        <v>0</v>
      </c>
      <c r="T5" s="225">
        <v>0</v>
      </c>
      <c r="U5" s="225">
        <v>0</v>
      </c>
      <c r="V5" s="225">
        <v>0</v>
      </c>
      <c r="W5" s="225">
        <v>0</v>
      </c>
      <c r="X5" s="225">
        <v>0</v>
      </c>
      <c r="Y5" s="225">
        <v>0</v>
      </c>
      <c r="Z5" s="225">
        <v>0</v>
      </c>
      <c r="AA5" s="225">
        <v>0</v>
      </c>
      <c r="AB5" s="225">
        <v>0</v>
      </c>
      <c r="AC5" s="225">
        <v>0</v>
      </c>
      <c r="AD5" s="225">
        <v>0</v>
      </c>
      <c r="AE5" s="225">
        <v>0</v>
      </c>
      <c r="AF5" s="225">
        <v>0</v>
      </c>
      <c r="AG5" s="225">
        <v>0</v>
      </c>
      <c r="AH5" s="225">
        <v>0</v>
      </c>
      <c r="AI5" s="225">
        <v>0</v>
      </c>
      <c r="AJ5" s="225">
        <v>0</v>
      </c>
      <c r="AK5" s="225">
        <v>0</v>
      </c>
      <c r="AL5" s="225">
        <v>0</v>
      </c>
      <c r="AM5" s="225">
        <v>0</v>
      </c>
      <c r="AN5" s="225">
        <v>0</v>
      </c>
      <c r="AO5" s="225">
        <v>0</v>
      </c>
      <c r="AP5" s="225">
        <v>0</v>
      </c>
      <c r="AQ5" s="225">
        <v>0</v>
      </c>
      <c r="AR5" s="225">
        <v>0</v>
      </c>
      <c r="AS5" s="225">
        <v>0</v>
      </c>
      <c r="AT5" s="225">
        <v>0</v>
      </c>
      <c r="AU5" s="225">
        <v>0</v>
      </c>
      <c r="AV5" s="225">
        <v>0</v>
      </c>
      <c r="AW5" s="225">
        <v>0</v>
      </c>
      <c r="AX5" s="225">
        <v>0</v>
      </c>
      <c r="AY5" s="225">
        <v>0</v>
      </c>
      <c r="AZ5" s="225">
        <v>0</v>
      </c>
      <c r="BA5" s="225">
        <v>0</v>
      </c>
      <c r="BB5" s="225">
        <v>0</v>
      </c>
      <c r="BC5" s="225">
        <v>0</v>
      </c>
      <c r="BD5" s="225">
        <v>0</v>
      </c>
      <c r="BE5" s="225">
        <v>0</v>
      </c>
      <c r="BF5" s="225">
        <v>0</v>
      </c>
      <c r="BG5" s="225">
        <v>0</v>
      </c>
      <c r="BH5" s="225">
        <v>0</v>
      </c>
      <c r="BI5" s="225">
        <v>0</v>
      </c>
      <c r="BJ5" s="225">
        <v>0</v>
      </c>
      <c r="BK5" s="225">
        <v>0</v>
      </c>
      <c r="BL5" s="225">
        <v>0</v>
      </c>
      <c r="BM5" s="225">
        <v>0</v>
      </c>
      <c r="BN5" s="225">
        <v>0</v>
      </c>
    </row>
    <row r="6" spans="1:66">
      <c r="A6" s="245" t="s">
        <v>245</v>
      </c>
      <c r="B6" s="225">
        <v>0</v>
      </c>
      <c r="C6" s="225">
        <v>0</v>
      </c>
      <c r="D6" s="225">
        <v>0</v>
      </c>
      <c r="E6" s="225">
        <v>0</v>
      </c>
      <c r="F6" s="225">
        <v>0</v>
      </c>
      <c r="G6" s="225">
        <v>0</v>
      </c>
      <c r="H6" s="225">
        <v>0</v>
      </c>
      <c r="I6" s="225">
        <v>0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225">
        <v>0</v>
      </c>
      <c r="S6" s="225">
        <v>0</v>
      </c>
      <c r="T6" s="225">
        <v>0</v>
      </c>
      <c r="U6" s="225">
        <v>0</v>
      </c>
      <c r="V6" s="225">
        <v>0</v>
      </c>
      <c r="W6" s="225">
        <v>0</v>
      </c>
      <c r="X6" s="225">
        <v>0</v>
      </c>
      <c r="Y6" s="225">
        <v>0</v>
      </c>
      <c r="Z6" s="225">
        <v>0</v>
      </c>
      <c r="AA6" s="225">
        <v>0</v>
      </c>
      <c r="AB6" s="225">
        <v>0</v>
      </c>
      <c r="AC6" s="225">
        <v>0</v>
      </c>
      <c r="AD6" s="225">
        <v>0</v>
      </c>
      <c r="AE6" s="225">
        <v>0</v>
      </c>
      <c r="AF6" s="225">
        <v>0</v>
      </c>
      <c r="AG6" s="225">
        <v>0</v>
      </c>
      <c r="AH6" s="225">
        <v>0</v>
      </c>
      <c r="AI6" s="225">
        <v>0</v>
      </c>
      <c r="AJ6" s="225">
        <v>0</v>
      </c>
      <c r="AK6" s="225">
        <v>0</v>
      </c>
      <c r="AL6" s="225">
        <v>0</v>
      </c>
      <c r="AM6" s="225">
        <v>0</v>
      </c>
      <c r="AN6" s="225">
        <v>0</v>
      </c>
      <c r="AO6" s="225">
        <v>0</v>
      </c>
      <c r="AP6" s="225">
        <v>0</v>
      </c>
      <c r="AQ6" s="225">
        <v>0</v>
      </c>
      <c r="AR6" s="225">
        <v>0</v>
      </c>
      <c r="AS6" s="225">
        <v>0</v>
      </c>
      <c r="AT6" s="225">
        <v>0</v>
      </c>
      <c r="AU6" s="225">
        <v>0</v>
      </c>
      <c r="AV6" s="225">
        <v>0</v>
      </c>
      <c r="AW6" s="225">
        <v>0</v>
      </c>
      <c r="AX6" s="225">
        <v>0</v>
      </c>
      <c r="AY6" s="225">
        <v>0</v>
      </c>
      <c r="AZ6" s="225">
        <v>0</v>
      </c>
      <c r="BA6" s="225">
        <v>0</v>
      </c>
      <c r="BB6" s="225">
        <v>0</v>
      </c>
      <c r="BC6" s="225">
        <v>0</v>
      </c>
      <c r="BD6" s="225">
        <v>0</v>
      </c>
      <c r="BE6" s="225">
        <v>0</v>
      </c>
      <c r="BF6" s="225">
        <v>0</v>
      </c>
      <c r="BG6" s="225">
        <v>0</v>
      </c>
      <c r="BH6" s="225">
        <v>0</v>
      </c>
      <c r="BI6" s="225">
        <v>0</v>
      </c>
      <c r="BJ6" s="225">
        <v>0</v>
      </c>
      <c r="BK6" s="225">
        <v>0</v>
      </c>
      <c r="BL6" s="225">
        <v>0</v>
      </c>
      <c r="BM6" s="225">
        <v>0</v>
      </c>
      <c r="BN6" s="225">
        <v>0</v>
      </c>
    </row>
    <row r="7" spans="1:66">
      <c r="A7" s="245" t="s">
        <v>246</v>
      </c>
      <c r="B7" s="225">
        <v>0</v>
      </c>
      <c r="C7" s="225">
        <v>0</v>
      </c>
      <c r="D7" s="225">
        <v>0</v>
      </c>
      <c r="E7" s="225">
        <v>0</v>
      </c>
      <c r="F7" s="225">
        <v>0</v>
      </c>
      <c r="G7" s="225">
        <v>0</v>
      </c>
      <c r="H7" s="225">
        <v>0</v>
      </c>
      <c r="I7" s="225">
        <v>0</v>
      </c>
      <c r="J7" s="225">
        <v>0</v>
      </c>
      <c r="K7" s="225">
        <v>0</v>
      </c>
      <c r="L7" s="225">
        <v>0</v>
      </c>
      <c r="M7" s="225">
        <v>0</v>
      </c>
      <c r="N7" s="225">
        <v>0</v>
      </c>
      <c r="O7" s="225">
        <v>0</v>
      </c>
      <c r="P7" s="225">
        <v>0</v>
      </c>
      <c r="Q7" s="225">
        <v>0</v>
      </c>
      <c r="R7" s="225">
        <v>0</v>
      </c>
      <c r="S7" s="225">
        <v>0</v>
      </c>
      <c r="T7" s="225">
        <v>0</v>
      </c>
      <c r="U7" s="225">
        <v>0</v>
      </c>
      <c r="V7" s="225">
        <v>0</v>
      </c>
      <c r="W7" s="225">
        <v>0</v>
      </c>
      <c r="X7" s="225">
        <v>0</v>
      </c>
      <c r="Y7" s="225">
        <v>0</v>
      </c>
      <c r="Z7" s="225">
        <v>0</v>
      </c>
      <c r="AA7" s="225">
        <v>0</v>
      </c>
      <c r="AB7" s="225">
        <v>0</v>
      </c>
      <c r="AC7" s="225">
        <v>0</v>
      </c>
      <c r="AD7" s="225">
        <v>0</v>
      </c>
      <c r="AE7" s="225">
        <v>0</v>
      </c>
      <c r="AF7" s="225">
        <v>0</v>
      </c>
      <c r="AG7" s="225">
        <v>0</v>
      </c>
      <c r="AH7" s="225">
        <v>0</v>
      </c>
      <c r="AI7" s="225">
        <v>0</v>
      </c>
      <c r="AJ7" s="225">
        <v>0</v>
      </c>
      <c r="AK7" s="225">
        <v>0</v>
      </c>
      <c r="AL7" s="225">
        <v>0</v>
      </c>
      <c r="AM7" s="225">
        <v>0</v>
      </c>
      <c r="AN7" s="225">
        <v>0</v>
      </c>
      <c r="AO7" s="225">
        <v>0</v>
      </c>
      <c r="AP7" s="225">
        <v>0</v>
      </c>
      <c r="AQ7" s="225">
        <v>0</v>
      </c>
      <c r="AR7" s="225">
        <v>0</v>
      </c>
      <c r="AS7" s="225">
        <v>0</v>
      </c>
      <c r="AT7" s="225">
        <v>0</v>
      </c>
      <c r="AU7" s="225">
        <v>0</v>
      </c>
      <c r="AV7" s="225">
        <v>0</v>
      </c>
      <c r="AW7" s="225">
        <v>0</v>
      </c>
      <c r="AX7" s="225">
        <v>0</v>
      </c>
      <c r="AY7" s="225">
        <v>0</v>
      </c>
      <c r="AZ7" s="225">
        <v>0</v>
      </c>
      <c r="BA7" s="225">
        <v>0</v>
      </c>
      <c r="BB7" s="225">
        <v>0</v>
      </c>
      <c r="BC7" s="225">
        <v>0</v>
      </c>
      <c r="BD7" s="225">
        <v>0</v>
      </c>
      <c r="BE7" s="225">
        <v>0</v>
      </c>
      <c r="BF7" s="225">
        <v>0</v>
      </c>
      <c r="BG7" s="225">
        <v>0</v>
      </c>
      <c r="BH7" s="225">
        <v>0</v>
      </c>
      <c r="BI7" s="225">
        <v>0</v>
      </c>
      <c r="BJ7" s="225">
        <v>0</v>
      </c>
      <c r="BK7" s="225">
        <v>0</v>
      </c>
      <c r="BL7" s="225">
        <v>0</v>
      </c>
      <c r="BM7" s="225">
        <v>0</v>
      </c>
      <c r="BN7" s="225">
        <v>0</v>
      </c>
    </row>
    <row r="8" spans="1:66">
      <c r="A8" s="245" t="s">
        <v>247</v>
      </c>
      <c r="B8" s="225">
        <v>0</v>
      </c>
      <c r="C8" s="225">
        <v>0</v>
      </c>
      <c r="D8" s="225">
        <v>0</v>
      </c>
      <c r="E8" s="225">
        <v>0</v>
      </c>
      <c r="F8" s="225">
        <v>0</v>
      </c>
      <c r="G8" s="225">
        <v>0</v>
      </c>
      <c r="H8" s="225">
        <v>0</v>
      </c>
      <c r="I8" s="225">
        <v>0</v>
      </c>
      <c r="J8" s="225">
        <v>0</v>
      </c>
      <c r="K8" s="225">
        <v>0</v>
      </c>
      <c r="L8" s="225">
        <v>0</v>
      </c>
      <c r="M8" s="225">
        <v>0</v>
      </c>
      <c r="N8" s="225">
        <v>0</v>
      </c>
      <c r="O8" s="225">
        <v>0</v>
      </c>
      <c r="P8" s="225">
        <v>0</v>
      </c>
      <c r="Q8" s="225">
        <v>0</v>
      </c>
      <c r="R8" s="225">
        <v>0</v>
      </c>
      <c r="S8" s="225">
        <v>0</v>
      </c>
      <c r="T8" s="225">
        <v>0</v>
      </c>
      <c r="U8" s="225">
        <v>0</v>
      </c>
      <c r="V8" s="225">
        <v>0</v>
      </c>
      <c r="W8" s="225">
        <v>0</v>
      </c>
      <c r="X8" s="225">
        <v>0</v>
      </c>
      <c r="Y8" s="225">
        <v>0</v>
      </c>
      <c r="Z8" s="225">
        <v>0</v>
      </c>
      <c r="AA8" s="225">
        <v>0</v>
      </c>
      <c r="AB8" s="225">
        <v>0</v>
      </c>
      <c r="AC8" s="225">
        <v>0</v>
      </c>
      <c r="AD8" s="225">
        <v>0</v>
      </c>
      <c r="AE8" s="225">
        <v>0</v>
      </c>
      <c r="AF8" s="225">
        <v>0</v>
      </c>
      <c r="AG8" s="225">
        <v>0</v>
      </c>
      <c r="AH8" s="225">
        <v>0</v>
      </c>
      <c r="AI8" s="225">
        <v>0</v>
      </c>
      <c r="AJ8" s="225">
        <v>0</v>
      </c>
      <c r="AK8" s="225">
        <v>0</v>
      </c>
      <c r="AL8" s="225">
        <v>0</v>
      </c>
      <c r="AM8" s="225">
        <v>0</v>
      </c>
      <c r="AN8" s="225">
        <v>0</v>
      </c>
      <c r="AO8" s="225">
        <v>0</v>
      </c>
      <c r="AP8" s="225">
        <v>0</v>
      </c>
      <c r="AQ8" s="225">
        <v>0</v>
      </c>
      <c r="AR8" s="225">
        <v>0</v>
      </c>
      <c r="AS8" s="225">
        <v>0</v>
      </c>
      <c r="AT8" s="225">
        <v>0</v>
      </c>
      <c r="AU8" s="225">
        <v>0</v>
      </c>
      <c r="AV8" s="225">
        <v>0</v>
      </c>
      <c r="AW8" s="225">
        <v>0</v>
      </c>
      <c r="AX8" s="225">
        <v>0</v>
      </c>
      <c r="AY8" s="225">
        <v>0</v>
      </c>
      <c r="AZ8" s="225">
        <v>0</v>
      </c>
      <c r="BA8" s="225">
        <v>0</v>
      </c>
      <c r="BB8" s="225">
        <v>0</v>
      </c>
      <c r="BC8" s="225">
        <v>0</v>
      </c>
      <c r="BD8" s="225">
        <v>0</v>
      </c>
      <c r="BE8" s="225">
        <v>0</v>
      </c>
      <c r="BF8" s="225">
        <v>0</v>
      </c>
      <c r="BG8" s="225">
        <v>0</v>
      </c>
      <c r="BH8" s="225">
        <v>0</v>
      </c>
      <c r="BI8" s="225">
        <v>0</v>
      </c>
      <c r="BJ8" s="225">
        <v>0</v>
      </c>
      <c r="BK8" s="225">
        <v>0</v>
      </c>
      <c r="BL8" s="225">
        <v>0</v>
      </c>
      <c r="BM8" s="225">
        <v>0</v>
      </c>
      <c r="BN8" s="225">
        <v>0</v>
      </c>
    </row>
    <row r="9" spans="1:66">
      <c r="A9" s="245" t="s">
        <v>248</v>
      </c>
      <c r="B9" s="225">
        <v>0</v>
      </c>
      <c r="C9" s="225">
        <v>0</v>
      </c>
      <c r="D9" s="225">
        <v>0</v>
      </c>
      <c r="E9" s="225">
        <v>0</v>
      </c>
      <c r="F9" s="225">
        <v>0</v>
      </c>
      <c r="G9" s="225">
        <v>0</v>
      </c>
      <c r="H9" s="225">
        <v>0</v>
      </c>
      <c r="I9" s="225">
        <v>0</v>
      </c>
      <c r="J9" s="225">
        <v>0</v>
      </c>
      <c r="K9" s="225">
        <v>0</v>
      </c>
      <c r="L9" s="225">
        <v>0</v>
      </c>
      <c r="M9" s="225">
        <v>0</v>
      </c>
      <c r="N9" s="225">
        <v>0</v>
      </c>
      <c r="O9" s="225">
        <v>0</v>
      </c>
      <c r="P9" s="225">
        <v>0</v>
      </c>
      <c r="Q9" s="225">
        <v>0</v>
      </c>
      <c r="R9" s="225">
        <v>0</v>
      </c>
      <c r="S9" s="225">
        <v>0</v>
      </c>
      <c r="T9" s="225">
        <v>0</v>
      </c>
      <c r="U9" s="225">
        <v>0</v>
      </c>
      <c r="V9" s="225">
        <v>0</v>
      </c>
      <c r="W9" s="225">
        <v>0</v>
      </c>
      <c r="X9" s="225">
        <v>0</v>
      </c>
      <c r="Y9" s="225">
        <v>0</v>
      </c>
      <c r="Z9" s="225">
        <v>0</v>
      </c>
      <c r="AA9" s="225">
        <v>0</v>
      </c>
      <c r="AB9" s="225">
        <v>0</v>
      </c>
      <c r="AC9" s="225">
        <v>0</v>
      </c>
      <c r="AD9" s="225">
        <v>0</v>
      </c>
      <c r="AE9" s="225">
        <v>0</v>
      </c>
      <c r="AF9" s="225">
        <v>0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  <c r="AL9" s="225">
        <v>0</v>
      </c>
      <c r="AM9" s="225">
        <v>0</v>
      </c>
      <c r="AN9" s="225">
        <v>0</v>
      </c>
      <c r="AO9" s="225">
        <v>0</v>
      </c>
      <c r="AP9" s="225">
        <v>0</v>
      </c>
      <c r="AQ9" s="225">
        <v>0</v>
      </c>
      <c r="AR9" s="225">
        <v>0</v>
      </c>
      <c r="AS9" s="225">
        <v>0</v>
      </c>
      <c r="AT9" s="225">
        <v>0</v>
      </c>
      <c r="AU9" s="225">
        <v>0</v>
      </c>
      <c r="AV9" s="225">
        <v>0</v>
      </c>
      <c r="AW9" s="225">
        <v>0</v>
      </c>
      <c r="AX9" s="225">
        <v>0</v>
      </c>
      <c r="AY9" s="225">
        <v>0</v>
      </c>
      <c r="AZ9" s="225">
        <v>0</v>
      </c>
      <c r="BA9" s="225">
        <v>0</v>
      </c>
      <c r="BB9" s="225">
        <v>0</v>
      </c>
      <c r="BC9" s="225">
        <v>0</v>
      </c>
      <c r="BD9" s="225">
        <v>0</v>
      </c>
      <c r="BE9" s="225">
        <v>0</v>
      </c>
      <c r="BF9" s="225">
        <v>0</v>
      </c>
      <c r="BG9" s="225">
        <v>0</v>
      </c>
      <c r="BH9" s="225">
        <v>0</v>
      </c>
      <c r="BI9" s="225">
        <v>0</v>
      </c>
      <c r="BJ9" s="225">
        <v>0</v>
      </c>
      <c r="BK9" s="225">
        <v>0</v>
      </c>
      <c r="BL9" s="225">
        <v>0</v>
      </c>
      <c r="BM9" s="225">
        <v>0</v>
      </c>
      <c r="BN9" s="225">
        <v>0</v>
      </c>
    </row>
    <row r="10" spans="1:66">
      <c r="A10" s="245" t="s">
        <v>249</v>
      </c>
      <c r="B10" s="225">
        <v>293.214592239588</v>
      </c>
      <c r="C10" s="225">
        <v>108.689937886431</v>
      </c>
      <c r="D10" s="225">
        <v>115.80548522724401</v>
      </c>
      <c r="E10" s="225">
        <v>185.69973411739701</v>
      </c>
      <c r="F10" s="225">
        <v>266.63064292096601</v>
      </c>
      <c r="G10" s="225">
        <v>276.21171811457401</v>
      </c>
      <c r="H10" s="225">
        <v>249.10355094437</v>
      </c>
      <c r="I10" s="225">
        <v>465.196997068602</v>
      </c>
      <c r="J10" s="225">
        <v>190.42516574090999</v>
      </c>
      <c r="K10" s="225">
        <v>205.27882538742901</v>
      </c>
      <c r="L10" s="225">
        <v>44.362696061453597</v>
      </c>
      <c r="M10" s="225">
        <v>206.17319648942299</v>
      </c>
      <c r="N10" s="225">
        <v>2606.79254219839</v>
      </c>
      <c r="O10" s="225">
        <v>279.72305649613497</v>
      </c>
      <c r="P10" s="225">
        <v>91.080423611062898</v>
      </c>
      <c r="Q10" s="225">
        <v>86.647771332787499</v>
      </c>
      <c r="R10" s="225">
        <v>155.155819589104</v>
      </c>
      <c r="S10" s="225">
        <v>220.62067729657701</v>
      </c>
      <c r="T10" s="225">
        <v>242.75665275215999</v>
      </c>
      <c r="U10" s="225">
        <v>244.74573340727301</v>
      </c>
      <c r="V10" s="225">
        <v>390.074913738997</v>
      </c>
      <c r="W10" s="225">
        <v>227.943581428014</v>
      </c>
      <c r="X10" s="225">
        <v>175.84121758990099</v>
      </c>
      <c r="Y10" s="225">
        <v>62.406500527503802</v>
      </c>
      <c r="Z10" s="225">
        <v>133.566043637034</v>
      </c>
      <c r="AA10" s="225">
        <v>2310.56239140655</v>
      </c>
      <c r="AB10" s="225">
        <v>255.66379797091301</v>
      </c>
      <c r="AC10" s="225">
        <v>68.485078244303395</v>
      </c>
      <c r="AD10" s="225">
        <v>21.7986769043724</v>
      </c>
      <c r="AE10" s="225">
        <v>122.527150126197</v>
      </c>
      <c r="AF10" s="225">
        <v>193.458885673411</v>
      </c>
      <c r="AG10" s="225">
        <v>207.923278455645</v>
      </c>
      <c r="AH10" s="225">
        <v>211.81946985120101</v>
      </c>
      <c r="AI10" s="225">
        <v>304.35540928847399</v>
      </c>
      <c r="AJ10" s="225">
        <v>195.64962108816101</v>
      </c>
      <c r="AK10" s="225">
        <v>158.96474539249201</v>
      </c>
      <c r="AL10" s="225">
        <v>-5.5325920992527502</v>
      </c>
      <c r="AM10" s="225">
        <v>111.203032885561</v>
      </c>
      <c r="AN10" s="225">
        <v>1846.31655378148</v>
      </c>
      <c r="AO10" s="225">
        <v>231.72331607029699</v>
      </c>
      <c r="AP10" s="225">
        <v>10.5401388454206</v>
      </c>
      <c r="AQ10" s="225">
        <v>-85.852526963825298</v>
      </c>
      <c r="AR10" s="225">
        <v>39.890439547146599</v>
      </c>
      <c r="AS10" s="225">
        <v>154.77605671576799</v>
      </c>
      <c r="AT10" s="225">
        <v>181.139226591289</v>
      </c>
      <c r="AU10" s="225">
        <v>186.98182136006201</v>
      </c>
      <c r="AV10" s="225">
        <v>278.78903633309801</v>
      </c>
      <c r="AW10" s="225">
        <v>159.43529595819999</v>
      </c>
      <c r="AX10" s="225">
        <v>110.500200170906</v>
      </c>
      <c r="AY10" s="225">
        <v>-99.702018660905694</v>
      </c>
      <c r="AZ10" s="225">
        <v>74.079013857037097</v>
      </c>
      <c r="BA10" s="225">
        <v>1242.29999982449</v>
      </c>
      <c r="BB10" s="225">
        <v>205.91253227294101</v>
      </c>
      <c r="BC10" s="225">
        <v>-34.245089390562697</v>
      </c>
      <c r="BD10" s="225">
        <v>-167.58873246010799</v>
      </c>
      <c r="BE10" s="225">
        <v>-41.668080934318702</v>
      </c>
      <c r="BF10" s="225">
        <v>122.28335598368901</v>
      </c>
      <c r="BG10" s="225">
        <v>155.88641165955201</v>
      </c>
      <c r="BH10" s="225">
        <v>165.75781884446101</v>
      </c>
      <c r="BI10" s="225">
        <v>262.81293380258501</v>
      </c>
      <c r="BJ10" s="225">
        <v>134.232466701036</v>
      </c>
      <c r="BK10" s="225">
        <v>73.820423279383405</v>
      </c>
      <c r="BL10" s="225">
        <v>-266.78295568712099</v>
      </c>
      <c r="BM10" s="225">
        <v>39.351186924182301</v>
      </c>
      <c r="BN10" s="225">
        <v>649.77227099572201</v>
      </c>
    </row>
    <row r="11" spans="1:66" ht="10.8" thickBot="1">
      <c r="A11" s="246" t="s">
        <v>250</v>
      </c>
    </row>
    <row r="12" spans="1:66" ht="10.8" thickBot="1">
      <c r="A12" s="246" t="s">
        <v>251</v>
      </c>
    </row>
    <row r="13" spans="1:66">
      <c r="A13" s="245" t="s">
        <v>252</v>
      </c>
    </row>
    <row r="14" spans="1:66">
      <c r="A14" s="245" t="s">
        <v>253</v>
      </c>
      <c r="B14" s="225">
        <v>-419619462.31668699</v>
      </c>
      <c r="C14" s="225">
        <v>-241505861.135037</v>
      </c>
      <c r="D14" s="225">
        <v>-240913988.44772199</v>
      </c>
      <c r="E14" s="225">
        <v>-275938249.933828</v>
      </c>
      <c r="F14" s="225">
        <v>-343833586.85916501</v>
      </c>
      <c r="G14" s="225">
        <v>-390417575.71297902</v>
      </c>
      <c r="H14" s="225">
        <v>-417554650.89295298</v>
      </c>
      <c r="I14" s="225">
        <v>-531493818.96776801</v>
      </c>
      <c r="J14" s="225">
        <v>-381609237.33914798</v>
      </c>
      <c r="K14" s="225">
        <v>-320859554.94637102</v>
      </c>
      <c r="L14" s="225">
        <v>-254854197.76355901</v>
      </c>
      <c r="M14" s="225">
        <v>-296331966.39197701</v>
      </c>
      <c r="N14" s="225">
        <v>-4114932150.70719</v>
      </c>
      <c r="O14" s="225">
        <v>-433813492.11506897</v>
      </c>
      <c r="P14" s="225">
        <v>-264558491.660339</v>
      </c>
      <c r="Q14" s="225">
        <v>-257285717.45870799</v>
      </c>
      <c r="R14" s="225">
        <v>-248549780.27380401</v>
      </c>
      <c r="S14" s="225">
        <v>-317188654.42461097</v>
      </c>
      <c r="T14" s="225">
        <v>-363245203.92354602</v>
      </c>
      <c r="U14" s="225">
        <v>-390626724.556198</v>
      </c>
      <c r="V14" s="225">
        <v>-499210984.05791003</v>
      </c>
      <c r="W14" s="225">
        <v>-354799607.72976601</v>
      </c>
      <c r="X14" s="225">
        <v>-293651007.22666299</v>
      </c>
      <c r="Y14" s="225">
        <v>-227653231.55731699</v>
      </c>
      <c r="Z14" s="225">
        <v>-268096235.84145001</v>
      </c>
      <c r="AA14" s="225">
        <v>-3918679130.8253798</v>
      </c>
      <c r="AB14" s="225">
        <v>-358506109.94544601</v>
      </c>
      <c r="AC14" s="225">
        <v>-207686008.21785399</v>
      </c>
      <c r="AD14" s="225">
        <v>-203901534.14283901</v>
      </c>
      <c r="AE14" s="225">
        <v>-215194636.517252</v>
      </c>
      <c r="AF14" s="225">
        <v>-274811523.58749503</v>
      </c>
      <c r="AG14" s="225">
        <v>-315412751.23296398</v>
      </c>
      <c r="AH14" s="225">
        <v>-339405100.06699097</v>
      </c>
      <c r="AI14" s="225">
        <v>-432207686.81486201</v>
      </c>
      <c r="AJ14" s="225">
        <v>-308746904.835329</v>
      </c>
      <c r="AK14" s="225">
        <v>-255650001.023056</v>
      </c>
      <c r="AL14" s="225">
        <v>-198842344.47187099</v>
      </c>
      <c r="AM14" s="225">
        <v>-236149629.36678499</v>
      </c>
      <c r="AN14" s="225">
        <v>-3346514230.2227402</v>
      </c>
      <c r="AO14" s="225">
        <v>-354636430.99223602</v>
      </c>
      <c r="AP14" s="225">
        <v>-204580930.054517</v>
      </c>
      <c r="AQ14" s="225">
        <v>-199980040.08133599</v>
      </c>
      <c r="AR14" s="225">
        <v>-211088556.20718101</v>
      </c>
      <c r="AS14" s="225">
        <v>-270945466.59658802</v>
      </c>
      <c r="AT14" s="225">
        <v>-312510382.53943902</v>
      </c>
      <c r="AU14" s="225">
        <v>-336732586.24105501</v>
      </c>
      <c r="AV14" s="225">
        <v>-428671834.22629499</v>
      </c>
      <c r="AW14" s="225">
        <v>-306455710.05695498</v>
      </c>
      <c r="AX14" s="225">
        <v>-253192652.83017901</v>
      </c>
      <c r="AY14" s="225">
        <v>-196690678.40584001</v>
      </c>
      <c r="AZ14" s="225">
        <v>-234162770.56409001</v>
      </c>
      <c r="BA14" s="225">
        <v>-3309648038.7957101</v>
      </c>
      <c r="BB14" s="225">
        <v>-352251559.285043</v>
      </c>
      <c r="BC14" s="225">
        <v>-202589118.22938699</v>
      </c>
      <c r="BD14" s="225">
        <v>-197314578.33588701</v>
      </c>
      <c r="BE14" s="225">
        <v>-208475021.92517799</v>
      </c>
      <c r="BF14" s="225">
        <v>-268560577.02468902</v>
      </c>
      <c r="BG14" s="225">
        <v>-311089830.13995099</v>
      </c>
      <c r="BH14" s="225">
        <v>-335655232.51347202</v>
      </c>
      <c r="BI14" s="225">
        <v>-427447201.46576798</v>
      </c>
      <c r="BJ14" s="225">
        <v>-306101921.84477699</v>
      </c>
      <c r="BK14" s="225">
        <v>-252978288.85463601</v>
      </c>
      <c r="BL14" s="225">
        <v>-196728797.93673</v>
      </c>
      <c r="BM14" s="225">
        <v>-234385161.40639201</v>
      </c>
      <c r="BN14" s="225">
        <v>-3293577288.9619098</v>
      </c>
    </row>
    <row r="15" spans="1:66">
      <c r="A15" s="245" t="s">
        <v>254</v>
      </c>
      <c r="B15" s="225">
        <v>-179610353.49630401</v>
      </c>
      <c r="C15" s="225">
        <v>-117905721.799916</v>
      </c>
      <c r="D15" s="225">
        <v>-127956779.807997</v>
      </c>
      <c r="E15" s="225">
        <v>-151144982.22362599</v>
      </c>
      <c r="F15" s="225">
        <v>-165793399.83717</v>
      </c>
      <c r="G15" s="225">
        <v>-170498316.92603901</v>
      </c>
      <c r="H15" s="225">
        <v>-174177668.11485201</v>
      </c>
      <c r="I15" s="225">
        <v>-218813387.26301</v>
      </c>
      <c r="J15" s="225">
        <v>-166175588.43052599</v>
      </c>
      <c r="K15" s="225">
        <v>-158936286.10626599</v>
      </c>
      <c r="L15" s="225">
        <v>-134972172.7297</v>
      </c>
      <c r="M15" s="225">
        <v>-133995269.795848</v>
      </c>
      <c r="N15" s="225">
        <v>-1899979926.53125</v>
      </c>
      <c r="O15" s="225">
        <v>-183897459.92283401</v>
      </c>
      <c r="P15" s="225">
        <v>-124219850.751561</v>
      </c>
      <c r="Q15" s="225">
        <v>-132553879.97874101</v>
      </c>
      <c r="R15" s="225">
        <v>-133108466.39206199</v>
      </c>
      <c r="S15" s="225">
        <v>-149327995.83601499</v>
      </c>
      <c r="T15" s="225">
        <v>-153682121.91938201</v>
      </c>
      <c r="U15" s="225">
        <v>-156599688.88849199</v>
      </c>
      <c r="V15" s="225">
        <v>-200431067.60429701</v>
      </c>
      <c r="W15" s="225">
        <v>-149520324.12691</v>
      </c>
      <c r="X15" s="225">
        <v>-141000628.35513601</v>
      </c>
      <c r="Y15" s="225">
        <v>-116472971.53727999</v>
      </c>
      <c r="Z15" s="225">
        <v>-116384566.441493</v>
      </c>
      <c r="AA15" s="225">
        <v>-1757199021.7542</v>
      </c>
      <c r="AB15" s="225">
        <v>-145208510.58805999</v>
      </c>
      <c r="AC15" s="225">
        <v>-92599947.158449098</v>
      </c>
      <c r="AD15" s="225">
        <v>-103101048.011766</v>
      </c>
      <c r="AE15" s="225">
        <v>-112399523.568143</v>
      </c>
      <c r="AF15" s="225">
        <v>-126350756.215592</v>
      </c>
      <c r="AG15" s="225">
        <v>-129077966.137686</v>
      </c>
      <c r="AH15" s="225">
        <v>-132678523.177303</v>
      </c>
      <c r="AI15" s="225">
        <v>-168280374.39466</v>
      </c>
      <c r="AJ15" s="225">
        <v>-126852811.454932</v>
      </c>
      <c r="AK15" s="225">
        <v>-117563995.83901399</v>
      </c>
      <c r="AL15" s="225">
        <v>-98534544.221021205</v>
      </c>
      <c r="AM15" s="225">
        <v>-98387142.856381997</v>
      </c>
      <c r="AN15" s="225">
        <v>-1451035143.6230099</v>
      </c>
      <c r="AO15" s="225">
        <v>-143630001.60678399</v>
      </c>
      <c r="AP15" s="225">
        <v>-93230466.311842293</v>
      </c>
      <c r="AQ15" s="225">
        <v>-102441087.31400301</v>
      </c>
      <c r="AR15" s="225">
        <v>-111714695.418955</v>
      </c>
      <c r="AS15" s="225">
        <v>-125160446.521962</v>
      </c>
      <c r="AT15" s="225">
        <v>-129040052.170553</v>
      </c>
      <c r="AU15" s="225">
        <v>-132115829.91342101</v>
      </c>
      <c r="AV15" s="225">
        <v>-167197008.452263</v>
      </c>
      <c r="AW15" s="225">
        <v>-126288021.39857499</v>
      </c>
      <c r="AX15" s="225">
        <v>-118388562.81948601</v>
      </c>
      <c r="AY15" s="225">
        <v>-97470905.115432903</v>
      </c>
      <c r="AZ15" s="225">
        <v>-97982397.955437899</v>
      </c>
      <c r="BA15" s="225">
        <v>-1444659474.9987099</v>
      </c>
      <c r="BB15" s="225">
        <v>-142708458.79674</v>
      </c>
      <c r="BC15" s="225">
        <v>-92726176.621566802</v>
      </c>
      <c r="BD15" s="225">
        <v>-101569476.623239</v>
      </c>
      <c r="BE15" s="225">
        <v>-110635708.82872599</v>
      </c>
      <c r="BF15" s="225">
        <v>-125002684.78104199</v>
      </c>
      <c r="BG15" s="225">
        <v>-129190762.82088199</v>
      </c>
      <c r="BH15" s="225">
        <v>-132199682.12466399</v>
      </c>
      <c r="BI15" s="225">
        <v>-166873461.79913199</v>
      </c>
      <c r="BJ15" s="225">
        <v>-126400805.66874599</v>
      </c>
      <c r="BK15" s="225">
        <v>-118378693.627545</v>
      </c>
      <c r="BL15" s="225">
        <v>-97603676.990217105</v>
      </c>
      <c r="BM15" s="225">
        <v>-98481543.251880303</v>
      </c>
      <c r="BN15" s="225">
        <v>-1441771131.9343801</v>
      </c>
    </row>
    <row r="16" spans="1:66">
      <c r="A16" s="245" t="s">
        <v>255</v>
      </c>
      <c r="B16" s="225">
        <v>-27476770.738176599</v>
      </c>
      <c r="C16" s="225">
        <v>-31349227.392740801</v>
      </c>
      <c r="D16" s="225">
        <v>-36153998.250920102</v>
      </c>
      <c r="E16" s="225">
        <v>-46896815.9823355</v>
      </c>
      <c r="F16" s="225">
        <v>-52706978.424305104</v>
      </c>
      <c r="G16" s="225">
        <v>-40908115.183584698</v>
      </c>
      <c r="H16" s="225">
        <v>-39338429.420667902</v>
      </c>
      <c r="I16" s="225">
        <v>-39428020.151968502</v>
      </c>
      <c r="J16" s="225">
        <v>-38208065.620851502</v>
      </c>
      <c r="K16" s="225">
        <v>-35188755.405374803</v>
      </c>
      <c r="L16" s="225">
        <v>-30223319.7617823</v>
      </c>
      <c r="M16" s="225">
        <v>-33415760.087569401</v>
      </c>
      <c r="N16" s="225">
        <v>-451294256.420277</v>
      </c>
      <c r="O16" s="225">
        <v>-27379490.399560899</v>
      </c>
      <c r="P16" s="225">
        <v>-32708723.497179501</v>
      </c>
      <c r="Q16" s="225">
        <v>-37486918.435674198</v>
      </c>
      <c r="R16" s="225">
        <v>-40931506.5041655</v>
      </c>
      <c r="S16" s="225">
        <v>-46638820.480856501</v>
      </c>
      <c r="T16" s="225">
        <v>-36227676.458356902</v>
      </c>
      <c r="U16" s="225">
        <v>-34942404.495947398</v>
      </c>
      <c r="V16" s="225">
        <v>-35500440.826112002</v>
      </c>
      <c r="W16" s="225">
        <v>-33800902.433166102</v>
      </c>
      <c r="X16" s="225">
        <v>-30908024.501341399</v>
      </c>
      <c r="Y16" s="225">
        <v>-26101592.824397001</v>
      </c>
      <c r="Z16" s="225">
        <v>-29122880.806246798</v>
      </c>
      <c r="AA16" s="225">
        <v>-411749381.66300398</v>
      </c>
      <c r="AB16" s="225">
        <v>-20954963.199668001</v>
      </c>
      <c r="AC16" s="225">
        <v>-24295054.029356599</v>
      </c>
      <c r="AD16" s="225">
        <v>-28080355.2030662</v>
      </c>
      <c r="AE16" s="225">
        <v>-33049291.121482302</v>
      </c>
      <c r="AF16" s="225">
        <v>-37710466.573636703</v>
      </c>
      <c r="AG16" s="225">
        <v>-29272710.616232902</v>
      </c>
      <c r="AH16" s="225">
        <v>-28201454.602728799</v>
      </c>
      <c r="AI16" s="225">
        <v>-28818266.198279001</v>
      </c>
      <c r="AJ16" s="225">
        <v>-27301104.981525999</v>
      </c>
      <c r="AK16" s="225">
        <v>-25118495.387070101</v>
      </c>
      <c r="AL16" s="225">
        <v>-21284766.1672691</v>
      </c>
      <c r="AM16" s="225">
        <v>-23757738.440469299</v>
      </c>
      <c r="AN16" s="225">
        <v>-327844666.52078497</v>
      </c>
      <c r="AO16" s="225">
        <v>-20685613.6069405</v>
      </c>
      <c r="AP16" s="225">
        <v>-24004186.5624623</v>
      </c>
      <c r="AQ16" s="225">
        <v>-27744463.2117089</v>
      </c>
      <c r="AR16" s="225">
        <v>-32588752.2588672</v>
      </c>
      <c r="AS16" s="225">
        <v>-37175808.454716697</v>
      </c>
      <c r="AT16" s="225">
        <v>-28874012.074012499</v>
      </c>
      <c r="AU16" s="225">
        <v>-27819713.388794102</v>
      </c>
      <c r="AV16" s="225">
        <v>-28445284.314788301</v>
      </c>
      <c r="AW16" s="225">
        <v>-26941119.898050599</v>
      </c>
      <c r="AX16" s="225">
        <v>-24812147.373523399</v>
      </c>
      <c r="AY16" s="225">
        <v>-21053989.5164738</v>
      </c>
      <c r="AZ16" s="225">
        <v>-23490138.471278399</v>
      </c>
      <c r="BA16" s="225">
        <v>-323635229.13161701</v>
      </c>
      <c r="BB16" s="225">
        <v>-20608592.667622201</v>
      </c>
      <c r="BC16" s="225">
        <v>-23912792.240084201</v>
      </c>
      <c r="BD16" s="225">
        <v>-27635709.367924001</v>
      </c>
      <c r="BE16" s="225">
        <v>-32418419.4706675</v>
      </c>
      <c r="BF16" s="225">
        <v>-36977282.002718501</v>
      </c>
      <c r="BG16" s="225">
        <v>-28755795.2289057</v>
      </c>
      <c r="BH16" s="225">
        <v>-27715797.5178665</v>
      </c>
      <c r="BI16" s="225">
        <v>-28356107.881039001</v>
      </c>
      <c r="BJ16" s="225">
        <v>-26851703.939311702</v>
      </c>
      <c r="BK16" s="225">
        <v>-24754034.6486714</v>
      </c>
      <c r="BL16" s="225">
        <v>-21031266.644326098</v>
      </c>
      <c r="BM16" s="225">
        <v>-23451142.354963198</v>
      </c>
      <c r="BN16" s="225">
        <v>-322468643.9641</v>
      </c>
    </row>
    <row r="17" spans="1:66">
      <c r="A17" s="245" t="s">
        <v>256</v>
      </c>
      <c r="B17" s="225">
        <v>-368352.059110792</v>
      </c>
      <c r="C17" s="225">
        <v>-362321.138657854</v>
      </c>
      <c r="D17" s="225">
        <v>-351002.27097638702</v>
      </c>
      <c r="E17" s="225">
        <v>-391971.64856512903</v>
      </c>
      <c r="F17" s="225">
        <v>-382991.018474571</v>
      </c>
      <c r="G17" s="225">
        <v>-383272.45671835798</v>
      </c>
      <c r="H17" s="225">
        <v>-380980.82091975497</v>
      </c>
      <c r="I17" s="225">
        <v>-371047.122372618</v>
      </c>
      <c r="J17" s="225">
        <v>-376854.74425050698</v>
      </c>
      <c r="K17" s="225">
        <v>-380877.60771882499</v>
      </c>
      <c r="L17" s="225">
        <v>-387841.74763480801</v>
      </c>
      <c r="M17" s="225">
        <v>-389080.59269625798</v>
      </c>
      <c r="N17" s="225">
        <v>-4526593.2280958602</v>
      </c>
      <c r="O17" s="225">
        <v>-349521.18322698103</v>
      </c>
      <c r="P17" s="225">
        <v>-355326.18143866601</v>
      </c>
      <c r="Q17" s="225">
        <v>-346559.88370726601</v>
      </c>
      <c r="R17" s="225">
        <v>-328736.236481225</v>
      </c>
      <c r="S17" s="225">
        <v>-326210.18176701502</v>
      </c>
      <c r="T17" s="225">
        <v>-327971.04500355298</v>
      </c>
      <c r="U17" s="225">
        <v>-328054.469778592</v>
      </c>
      <c r="V17" s="225">
        <v>-324126.65092255903</v>
      </c>
      <c r="W17" s="225">
        <v>-324739.668352245</v>
      </c>
      <c r="X17" s="225">
        <v>-326140.16970284301</v>
      </c>
      <c r="Y17" s="225">
        <v>-327256.64640487201</v>
      </c>
      <c r="Z17" s="225">
        <v>-331959.07737503399</v>
      </c>
      <c r="AA17" s="225">
        <v>-3996601.39416085</v>
      </c>
      <c r="AB17" s="225">
        <v>-267815.38030008401</v>
      </c>
      <c r="AC17" s="225">
        <v>-265290.57171884901</v>
      </c>
      <c r="AD17" s="225">
        <v>-256561.73288754799</v>
      </c>
      <c r="AE17" s="225">
        <v>-268782.77903343103</v>
      </c>
      <c r="AF17" s="225">
        <v>-266408.63575883303</v>
      </c>
      <c r="AG17" s="225">
        <v>-268171.654972755</v>
      </c>
      <c r="AH17" s="225">
        <v>-268632.91660166899</v>
      </c>
      <c r="AI17" s="225">
        <v>-264951.48779850098</v>
      </c>
      <c r="AJ17" s="225">
        <v>-266238.52878397499</v>
      </c>
      <c r="AK17" s="225">
        <v>-268245.63363731798</v>
      </c>
      <c r="AL17" s="225">
        <v>-270041.32709856698</v>
      </c>
      <c r="AM17" s="225">
        <v>-274895.30660082598</v>
      </c>
      <c r="AN17" s="225">
        <v>-3206035.9551923601</v>
      </c>
      <c r="AO17" s="225">
        <v>-263627.66404175397</v>
      </c>
      <c r="AP17" s="225">
        <v>-261412.62797518299</v>
      </c>
      <c r="AQ17" s="225">
        <v>-252914.720536907</v>
      </c>
      <c r="AR17" s="225">
        <v>-265335.262019591</v>
      </c>
      <c r="AS17" s="225">
        <v>-263064.809151772</v>
      </c>
      <c r="AT17" s="225">
        <v>-264942.06523863302</v>
      </c>
      <c r="AU17" s="225">
        <v>-265549.20364802098</v>
      </c>
      <c r="AV17" s="225">
        <v>-261958.905493506</v>
      </c>
      <c r="AW17" s="225">
        <v>-263431.62851085502</v>
      </c>
      <c r="AX17" s="225">
        <v>-265586.71829288499</v>
      </c>
      <c r="AY17" s="225">
        <v>-267612.869536668</v>
      </c>
      <c r="AZ17" s="225">
        <v>-272546.03836810699</v>
      </c>
      <c r="BA17" s="225">
        <v>-3167982.5128138801</v>
      </c>
      <c r="BB17" s="225">
        <v>-263120.70874881803</v>
      </c>
      <c r="BC17" s="225">
        <v>-260943.5343001</v>
      </c>
      <c r="BD17" s="225">
        <v>-252500.54287143599</v>
      </c>
      <c r="BE17" s="225">
        <v>-265084.35561855999</v>
      </c>
      <c r="BF17" s="225">
        <v>-262845.55833268398</v>
      </c>
      <c r="BG17" s="225">
        <v>-264782.39387630101</v>
      </c>
      <c r="BH17" s="225">
        <v>-265451.43961330497</v>
      </c>
      <c r="BI17" s="225">
        <v>-261908.865981985</v>
      </c>
      <c r="BJ17" s="225">
        <v>-263403.33628198301</v>
      </c>
      <c r="BK17" s="225">
        <v>-265602.68614769302</v>
      </c>
      <c r="BL17" s="225">
        <v>-267642.36463869602</v>
      </c>
      <c r="BM17" s="225">
        <v>-272659.59652691102</v>
      </c>
      <c r="BN17" s="225">
        <v>-3165945.3829384702</v>
      </c>
    </row>
    <row r="18" spans="1:66">
      <c r="A18" s="245" t="s">
        <v>257</v>
      </c>
      <c r="B18" s="225">
        <v>-39250132.071628697</v>
      </c>
      <c r="C18" s="225">
        <v>-35253403.991505802</v>
      </c>
      <c r="D18" s="225">
        <v>-34988152.002978601</v>
      </c>
      <c r="E18" s="225">
        <v>-41060041.003552802</v>
      </c>
      <c r="F18" s="225">
        <v>-44533676.754630402</v>
      </c>
      <c r="G18" s="225">
        <v>-44386936.540113799</v>
      </c>
      <c r="H18" s="225">
        <v>-44851112.857098602</v>
      </c>
      <c r="I18" s="225">
        <v>-42771872.223892197</v>
      </c>
      <c r="J18" s="225">
        <v>-45746369.033311099</v>
      </c>
      <c r="K18" s="225">
        <v>-43314860.056241103</v>
      </c>
      <c r="L18" s="225">
        <v>-38822524.654345103</v>
      </c>
      <c r="M18" s="225">
        <v>-37721430.492686503</v>
      </c>
      <c r="N18" s="225">
        <v>-492700511.68198502</v>
      </c>
      <c r="O18" s="225">
        <v>-39420862.8378383</v>
      </c>
      <c r="P18" s="225">
        <v>-36549563.099409297</v>
      </c>
      <c r="Q18" s="225">
        <v>-36298727.174603201</v>
      </c>
      <c r="R18" s="225">
        <v>-35962855.798215598</v>
      </c>
      <c r="S18" s="225">
        <v>-39491961.640381597</v>
      </c>
      <c r="T18" s="225">
        <v>-39374496.263499103</v>
      </c>
      <c r="U18" s="225">
        <v>-39865440.6421974</v>
      </c>
      <c r="V18" s="225">
        <v>-38492545.869336098</v>
      </c>
      <c r="W18" s="225">
        <v>-40489580.405617498</v>
      </c>
      <c r="X18" s="225">
        <v>-38019521.999521203</v>
      </c>
      <c r="Y18" s="225">
        <v>-33487583.625367898</v>
      </c>
      <c r="Z18" s="225">
        <v>-32807098.4723798</v>
      </c>
      <c r="AA18" s="225">
        <v>-450260237.82836699</v>
      </c>
      <c r="AB18" s="225">
        <v>-31046413.958805401</v>
      </c>
      <c r="AC18" s="225">
        <v>-28136829.3843273</v>
      </c>
      <c r="AD18" s="225">
        <v>-27603305.683946598</v>
      </c>
      <c r="AE18" s="225">
        <v>-29914923.0993645</v>
      </c>
      <c r="AF18" s="225">
        <v>-32813954.143089201</v>
      </c>
      <c r="AG18" s="225">
        <v>-32611482.036006499</v>
      </c>
      <c r="AH18" s="225">
        <v>-32903448.6557253</v>
      </c>
      <c r="AI18" s="225">
        <v>-31794649.282340799</v>
      </c>
      <c r="AJ18" s="225">
        <v>-33461565.0560604</v>
      </c>
      <c r="AK18" s="225">
        <v>-31549238.062519599</v>
      </c>
      <c r="AL18" s="225">
        <v>-27838148.213050801</v>
      </c>
      <c r="AM18" s="225">
        <v>-27312902.316420998</v>
      </c>
      <c r="AN18" s="225">
        <v>-366986859.89165801</v>
      </c>
      <c r="AO18" s="225">
        <v>-30556152.046162199</v>
      </c>
      <c r="AP18" s="225">
        <v>-27713414.620485201</v>
      </c>
      <c r="AQ18" s="225">
        <v>-27180279.921130899</v>
      </c>
      <c r="AR18" s="225">
        <v>-29460078.391505301</v>
      </c>
      <c r="AS18" s="225">
        <v>-32308819.826625802</v>
      </c>
      <c r="AT18" s="225">
        <v>-32094284.9446605</v>
      </c>
      <c r="AU18" s="225">
        <v>-32370044.7930484</v>
      </c>
      <c r="AV18" s="225">
        <v>-31271302.228201099</v>
      </c>
      <c r="AW18" s="225">
        <v>-32924331.442084301</v>
      </c>
      <c r="AX18" s="225">
        <v>-31052982.7955768</v>
      </c>
      <c r="AY18" s="225">
        <v>-27405846.5921143</v>
      </c>
      <c r="AZ18" s="225">
        <v>-26875930.575637098</v>
      </c>
      <c r="BA18" s="225">
        <v>-361213468.17723203</v>
      </c>
      <c r="BB18" s="225">
        <v>-30266225.911066499</v>
      </c>
      <c r="BC18" s="225">
        <v>-27451783.316937599</v>
      </c>
      <c r="BD18" s="225">
        <v>-26925572.986678299</v>
      </c>
      <c r="BE18" s="225">
        <v>-29189734.439760599</v>
      </c>
      <c r="BF18" s="225">
        <v>-32011325.682155401</v>
      </c>
      <c r="BG18" s="225">
        <v>-31790475.033373602</v>
      </c>
      <c r="BH18" s="225">
        <v>-32057558.941542901</v>
      </c>
      <c r="BI18" s="225">
        <v>-30964943.598824602</v>
      </c>
      <c r="BJ18" s="225">
        <v>-32605262.580927201</v>
      </c>
      <c r="BK18" s="225">
        <v>-30752430.9877773</v>
      </c>
      <c r="BL18" s="225">
        <v>-27128517.665014699</v>
      </c>
      <c r="BM18" s="225">
        <v>-26594367.2869871</v>
      </c>
      <c r="BN18" s="225">
        <v>-357738198.43104601</v>
      </c>
    </row>
    <row r="19" spans="1:66">
      <c r="A19" s="245" t="s">
        <v>258</v>
      </c>
      <c r="B19" s="225">
        <v>-666325070.68190801</v>
      </c>
      <c r="C19" s="225">
        <v>-426376535.45785803</v>
      </c>
      <c r="D19" s="225">
        <v>-440363920.780595</v>
      </c>
      <c r="E19" s="225">
        <v>-515432060.79190803</v>
      </c>
      <c r="F19" s="225">
        <v>-607250632.89374495</v>
      </c>
      <c r="G19" s="225">
        <v>-646594216.819435</v>
      </c>
      <c r="H19" s="225">
        <v>-676302842.10649097</v>
      </c>
      <c r="I19" s="225">
        <v>-832878145.72901201</v>
      </c>
      <c r="J19" s="225">
        <v>-632116115.16808796</v>
      </c>
      <c r="K19" s="225">
        <v>-558680334.12197196</v>
      </c>
      <c r="L19" s="225">
        <v>-459260056.65702099</v>
      </c>
      <c r="M19" s="225">
        <v>-501853507.36077797</v>
      </c>
      <c r="N19" s="225">
        <v>-6963433438.5688105</v>
      </c>
      <c r="O19" s="225">
        <v>-684860826.45852995</v>
      </c>
      <c r="P19" s="225">
        <v>-458391955.189928</v>
      </c>
      <c r="Q19" s="225">
        <v>-463971802.93143398</v>
      </c>
      <c r="R19" s="225">
        <v>-458881345.20472801</v>
      </c>
      <c r="S19" s="225">
        <v>-552973642.56363201</v>
      </c>
      <c r="T19" s="225">
        <v>-592857469.60978794</v>
      </c>
      <c r="U19" s="225">
        <v>-622362313.05261505</v>
      </c>
      <c r="V19" s="225">
        <v>-773959165.00857902</v>
      </c>
      <c r="W19" s="225">
        <v>-578935154.36381197</v>
      </c>
      <c r="X19" s="225">
        <v>-503905322.25236499</v>
      </c>
      <c r="Y19" s="225">
        <v>-404042636.19076699</v>
      </c>
      <c r="Z19" s="225">
        <v>-446742740.63894498</v>
      </c>
      <c r="AA19" s="225">
        <v>-6541884373.4651299</v>
      </c>
      <c r="AB19" s="225">
        <v>-555983813.07228005</v>
      </c>
      <c r="AC19" s="225">
        <v>-352983129.36170602</v>
      </c>
      <c r="AD19" s="225">
        <v>-362942804.77450597</v>
      </c>
      <c r="AE19" s="225">
        <v>-390827157.08527601</v>
      </c>
      <c r="AF19" s="225">
        <v>-471953109.155572</v>
      </c>
      <c r="AG19" s="225">
        <v>-506643081.677863</v>
      </c>
      <c r="AH19" s="225">
        <v>-533457159.41935003</v>
      </c>
      <c r="AI19" s="225">
        <v>-661365928.17794096</v>
      </c>
      <c r="AJ19" s="225">
        <v>-496628624.85663199</v>
      </c>
      <c r="AK19" s="225">
        <v>-430149975.94529802</v>
      </c>
      <c r="AL19" s="225">
        <v>-346769844.40031099</v>
      </c>
      <c r="AM19" s="225">
        <v>-385882308.286659</v>
      </c>
      <c r="AN19" s="225">
        <v>-5495586936.2133904</v>
      </c>
      <c r="AO19" s="225">
        <v>-549771825.91616499</v>
      </c>
      <c r="AP19" s="225">
        <v>-349790410.17728198</v>
      </c>
      <c r="AQ19" s="225">
        <v>-357598785.24871701</v>
      </c>
      <c r="AR19" s="225">
        <v>-385117417.53852898</v>
      </c>
      <c r="AS19" s="225">
        <v>-465853606.20904499</v>
      </c>
      <c r="AT19" s="225">
        <v>-502783673.79390502</v>
      </c>
      <c r="AU19" s="225">
        <v>-529303723.539967</v>
      </c>
      <c r="AV19" s="225">
        <v>-655847388.12704206</v>
      </c>
      <c r="AW19" s="225">
        <v>-492872614.42417699</v>
      </c>
      <c r="AX19" s="225">
        <v>-427711932.53705901</v>
      </c>
      <c r="AY19" s="225">
        <v>-342889032.49939799</v>
      </c>
      <c r="AZ19" s="225">
        <v>-382783783.60481203</v>
      </c>
      <c r="BA19" s="225">
        <v>-5442324193.6161003</v>
      </c>
      <c r="BB19" s="225">
        <v>-546097957.36922097</v>
      </c>
      <c r="BC19" s="225">
        <v>-346940813.942276</v>
      </c>
      <c r="BD19" s="225">
        <v>-353697837.85659999</v>
      </c>
      <c r="BE19" s="225">
        <v>-380983969.01995099</v>
      </c>
      <c r="BF19" s="225">
        <v>-462814715.04893899</v>
      </c>
      <c r="BG19" s="225">
        <v>-501091645.61698997</v>
      </c>
      <c r="BH19" s="225">
        <v>-527893722.53715998</v>
      </c>
      <c r="BI19" s="225">
        <v>-653903623.61074495</v>
      </c>
      <c r="BJ19" s="225">
        <v>-492223097.37004399</v>
      </c>
      <c r="BK19" s="225">
        <v>-427129050.80477798</v>
      </c>
      <c r="BL19" s="225">
        <v>-342759901.600927</v>
      </c>
      <c r="BM19" s="225">
        <v>-383184873.89674997</v>
      </c>
      <c r="BN19" s="225">
        <v>-5418721208.6743803</v>
      </c>
    </row>
    <row r="20" spans="1:66">
      <c r="A20" s="247" t="s">
        <v>259</v>
      </c>
    </row>
    <row r="21" spans="1:66">
      <c r="A21" s="245" t="s">
        <v>260</v>
      </c>
      <c r="B21" s="225">
        <v>-6926896.5552155003</v>
      </c>
      <c r="C21" s="225">
        <v>-6859002.5834113397</v>
      </c>
      <c r="D21" s="225">
        <v>-7248191.9753740104</v>
      </c>
      <c r="E21" s="225">
        <v>-7065105.54181372</v>
      </c>
      <c r="F21" s="225">
        <v>-6977828.9046066701</v>
      </c>
      <c r="G21" s="225">
        <v>-7957180.6181909395</v>
      </c>
      <c r="H21" s="225">
        <v>-8797452.6038787309</v>
      </c>
      <c r="I21" s="225">
        <v>-8283078.58404464</v>
      </c>
      <c r="J21" s="225">
        <v>-7790267.0520245396</v>
      </c>
      <c r="K21" s="225">
        <v>-8374385.8853639299</v>
      </c>
      <c r="L21" s="225">
        <v>-7547924.0610489296</v>
      </c>
      <c r="M21" s="225">
        <v>-9784269.5587821808</v>
      </c>
      <c r="N21" s="225">
        <v>-93611583.923755094</v>
      </c>
      <c r="O21" s="225">
        <v>-5397976.9246011004</v>
      </c>
      <c r="P21" s="225">
        <v>-5450133.2854554998</v>
      </c>
      <c r="Q21" s="225">
        <v>-5696452.2640641704</v>
      </c>
      <c r="R21" s="225">
        <v>-5916759.8837471902</v>
      </c>
      <c r="S21" s="225">
        <v>-5835170.45053632</v>
      </c>
      <c r="T21" s="225">
        <v>-6707605.5699352901</v>
      </c>
      <c r="U21" s="225">
        <v>-7308008.7626381097</v>
      </c>
      <c r="V21" s="225">
        <v>-6955031.8609265704</v>
      </c>
      <c r="W21" s="225">
        <v>-6595195.7479367098</v>
      </c>
      <c r="X21" s="225">
        <v>-7152902.8361264402</v>
      </c>
      <c r="Y21" s="225">
        <v>-6527053.1506881202</v>
      </c>
      <c r="Z21" s="225">
        <v>-8108957.3619051501</v>
      </c>
      <c r="AA21" s="225">
        <v>-77651248.098560706</v>
      </c>
      <c r="AB21" s="225">
        <v>-1890293.3943604799</v>
      </c>
      <c r="AC21" s="225">
        <v>-1846442.7009026499</v>
      </c>
      <c r="AD21" s="225">
        <v>-1859320.80952409</v>
      </c>
      <c r="AE21" s="225">
        <v>-1524515.8325108299</v>
      </c>
      <c r="AF21" s="225">
        <v>-1477122.4790845499</v>
      </c>
      <c r="AG21" s="225">
        <v>-1465693.7987113399</v>
      </c>
      <c r="AH21" s="225">
        <v>-1554837.1731791799</v>
      </c>
      <c r="AI21" s="225">
        <v>-1603121.2798927</v>
      </c>
      <c r="AJ21" s="225">
        <v>-1572481.80153314</v>
      </c>
      <c r="AK21" s="225">
        <v>-1560450.55046094</v>
      </c>
      <c r="AL21" s="225">
        <v>-1585146.04050803</v>
      </c>
      <c r="AM21" s="225">
        <v>-1924877.9680478</v>
      </c>
      <c r="AN21" s="225">
        <v>-19864303.828715701</v>
      </c>
      <c r="AO21" s="225">
        <v>-1906220.0997487199</v>
      </c>
      <c r="AP21" s="225">
        <v>-1871479.2930866701</v>
      </c>
      <c r="AQ21" s="225">
        <v>-1852889.2339652199</v>
      </c>
      <c r="AR21" s="225">
        <v>-1495148.3394903899</v>
      </c>
      <c r="AS21" s="225">
        <v>-1514138.30529631</v>
      </c>
      <c r="AT21" s="225">
        <v>-1505933.7924293601</v>
      </c>
      <c r="AU21" s="225">
        <v>-1579196.1302787799</v>
      </c>
      <c r="AV21" s="225">
        <v>-1608989.3977653999</v>
      </c>
      <c r="AW21" s="225">
        <v>-1580336.82989664</v>
      </c>
      <c r="AX21" s="225">
        <v>-1626441.2120868999</v>
      </c>
      <c r="AY21" s="225">
        <v>-1645132.6880906399</v>
      </c>
      <c r="AZ21" s="225">
        <v>-1962357.23239139</v>
      </c>
      <c r="BA21" s="225">
        <v>-20148262.5545264</v>
      </c>
      <c r="BB21" s="225">
        <v>-1925824.2341452001</v>
      </c>
      <c r="BC21" s="225">
        <v>-1866202.9650000399</v>
      </c>
      <c r="BD21" s="225">
        <v>-1866071.2250238401</v>
      </c>
      <c r="BE21" s="225">
        <v>-1554340.33736095</v>
      </c>
      <c r="BF21" s="225">
        <v>-1523687.1498819201</v>
      </c>
      <c r="BG21" s="225">
        <v>-1522225.8248432199</v>
      </c>
      <c r="BH21" s="225">
        <v>-1585362.23349135</v>
      </c>
      <c r="BI21" s="225">
        <v>-1610927.8659395699</v>
      </c>
      <c r="BJ21" s="225">
        <v>-1577894.5575562699</v>
      </c>
      <c r="BK21" s="225">
        <v>-1588626.23761123</v>
      </c>
      <c r="BL21" s="225">
        <v>-1595053.8772827999</v>
      </c>
      <c r="BM21" s="225">
        <v>-1694393.7702281</v>
      </c>
      <c r="BN21" s="225">
        <v>-19910610.278364498</v>
      </c>
    </row>
    <row r="22" spans="1:66">
      <c r="A22" s="245" t="s">
        <v>261</v>
      </c>
      <c r="B22" s="225">
        <v>0</v>
      </c>
      <c r="C22" s="225">
        <v>0</v>
      </c>
      <c r="D22" s="225">
        <v>0</v>
      </c>
      <c r="E22" s="225">
        <v>0</v>
      </c>
      <c r="F22" s="225">
        <v>0</v>
      </c>
      <c r="G22" s="225">
        <v>0</v>
      </c>
      <c r="H22" s="225">
        <v>0</v>
      </c>
      <c r="I22" s="225">
        <v>0</v>
      </c>
      <c r="J22" s="225">
        <v>0</v>
      </c>
      <c r="K22" s="225">
        <v>0</v>
      </c>
      <c r="L22" s="225">
        <v>0</v>
      </c>
      <c r="M22" s="225">
        <v>0</v>
      </c>
      <c r="N22" s="225">
        <v>0</v>
      </c>
      <c r="O22" s="225">
        <v>0</v>
      </c>
      <c r="P22" s="225">
        <v>0</v>
      </c>
      <c r="Q22" s="225">
        <v>0</v>
      </c>
      <c r="R22" s="225">
        <v>0</v>
      </c>
      <c r="S22" s="225">
        <v>0</v>
      </c>
      <c r="T22" s="225">
        <v>0</v>
      </c>
      <c r="U22" s="225">
        <v>0</v>
      </c>
      <c r="V22" s="225">
        <v>0</v>
      </c>
      <c r="W22" s="225">
        <v>0</v>
      </c>
      <c r="X22" s="225">
        <v>0</v>
      </c>
      <c r="Y22" s="225">
        <v>0</v>
      </c>
      <c r="Z22" s="225">
        <v>0</v>
      </c>
      <c r="AA22" s="225">
        <v>0</v>
      </c>
      <c r="AB22" s="225">
        <v>0</v>
      </c>
      <c r="AC22" s="225">
        <v>0</v>
      </c>
      <c r="AD22" s="225">
        <v>0</v>
      </c>
      <c r="AE22" s="225">
        <v>0</v>
      </c>
      <c r="AF22" s="225">
        <v>0</v>
      </c>
      <c r="AG22" s="225">
        <v>0</v>
      </c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5">
        <v>0</v>
      </c>
      <c r="AN22" s="225">
        <v>0</v>
      </c>
      <c r="AO22" s="225">
        <v>0</v>
      </c>
      <c r="AP22" s="225">
        <v>0</v>
      </c>
      <c r="AQ22" s="225">
        <v>0</v>
      </c>
      <c r="AR22" s="225">
        <v>0</v>
      </c>
      <c r="AS22" s="225">
        <v>0</v>
      </c>
      <c r="AT22" s="225">
        <v>0</v>
      </c>
      <c r="AU22" s="225">
        <v>0</v>
      </c>
      <c r="AV22" s="225">
        <v>0</v>
      </c>
      <c r="AW22" s="225">
        <v>0</v>
      </c>
      <c r="AX22" s="225">
        <v>0</v>
      </c>
      <c r="AY22" s="225">
        <v>0</v>
      </c>
      <c r="AZ22" s="225">
        <v>0</v>
      </c>
      <c r="BA22" s="225">
        <v>0</v>
      </c>
      <c r="BB22" s="225">
        <v>0</v>
      </c>
      <c r="BC22" s="225">
        <v>0</v>
      </c>
      <c r="BD22" s="225">
        <v>0</v>
      </c>
      <c r="BE22" s="225">
        <v>0</v>
      </c>
      <c r="BF22" s="225">
        <v>0</v>
      </c>
      <c r="BG22" s="225">
        <v>0</v>
      </c>
      <c r="BH22" s="225">
        <v>0</v>
      </c>
      <c r="BI22" s="225">
        <v>0</v>
      </c>
      <c r="BJ22" s="225">
        <v>0</v>
      </c>
      <c r="BK22" s="225">
        <v>0</v>
      </c>
      <c r="BL22" s="225">
        <v>0</v>
      </c>
      <c r="BM22" s="225">
        <v>0</v>
      </c>
      <c r="BN22" s="225">
        <v>0</v>
      </c>
    </row>
    <row r="23" spans="1:66">
      <c r="A23" s="245" t="s">
        <v>262</v>
      </c>
      <c r="B23" s="225">
        <v>0</v>
      </c>
      <c r="C23" s="225">
        <v>0</v>
      </c>
      <c r="D23" s="225">
        <v>0</v>
      </c>
      <c r="E23" s="225">
        <v>0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225">
        <v>0</v>
      </c>
      <c r="Q23" s="225">
        <v>0</v>
      </c>
      <c r="R23" s="225">
        <v>0</v>
      </c>
      <c r="S23" s="225">
        <v>0</v>
      </c>
      <c r="T23" s="225">
        <v>0</v>
      </c>
      <c r="U23" s="225">
        <v>0</v>
      </c>
      <c r="V23" s="225">
        <v>0</v>
      </c>
      <c r="W23" s="225">
        <v>0</v>
      </c>
      <c r="X23" s="225">
        <v>0</v>
      </c>
      <c r="Y23" s="225">
        <v>0</v>
      </c>
      <c r="Z23" s="225">
        <v>0</v>
      </c>
      <c r="AA23" s="225">
        <v>0</v>
      </c>
      <c r="AB23" s="225">
        <v>0</v>
      </c>
      <c r="AC23" s="225">
        <v>0</v>
      </c>
      <c r="AD23" s="225">
        <v>0</v>
      </c>
      <c r="AE23" s="225">
        <v>0</v>
      </c>
      <c r="AF23" s="225">
        <v>0</v>
      </c>
      <c r="AG23" s="225">
        <v>0</v>
      </c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5">
        <v>0</v>
      </c>
      <c r="AN23" s="225">
        <v>0</v>
      </c>
      <c r="AO23" s="225">
        <v>0</v>
      </c>
      <c r="AP23" s="225">
        <v>0</v>
      </c>
      <c r="AQ23" s="225">
        <v>0</v>
      </c>
      <c r="AR23" s="225">
        <v>0</v>
      </c>
      <c r="AS23" s="225">
        <v>0</v>
      </c>
      <c r="AT23" s="225">
        <v>0</v>
      </c>
      <c r="AU23" s="225">
        <v>0</v>
      </c>
      <c r="AV23" s="225">
        <v>0</v>
      </c>
      <c r="AW23" s="225">
        <v>0</v>
      </c>
      <c r="AX23" s="225">
        <v>0</v>
      </c>
      <c r="AY23" s="225">
        <v>0</v>
      </c>
      <c r="AZ23" s="225">
        <v>0</v>
      </c>
      <c r="BA23" s="225">
        <v>0</v>
      </c>
      <c r="BB23" s="225">
        <v>0</v>
      </c>
      <c r="BC23" s="225">
        <v>0</v>
      </c>
      <c r="BD23" s="225">
        <v>0</v>
      </c>
      <c r="BE23" s="225">
        <v>0</v>
      </c>
      <c r="BF23" s="225">
        <v>0</v>
      </c>
      <c r="BG23" s="225">
        <v>0</v>
      </c>
      <c r="BH23" s="225">
        <v>0</v>
      </c>
      <c r="BI23" s="225">
        <v>0</v>
      </c>
      <c r="BJ23" s="225">
        <v>0</v>
      </c>
      <c r="BK23" s="225">
        <v>0</v>
      </c>
      <c r="BL23" s="225">
        <v>0</v>
      </c>
      <c r="BM23" s="225">
        <v>0</v>
      </c>
      <c r="BN23" s="225">
        <v>0</v>
      </c>
    </row>
    <row r="24" spans="1:66">
      <c r="A24" s="245" t="s">
        <v>263</v>
      </c>
      <c r="B24" s="225">
        <v>-6926896.5552155003</v>
      </c>
      <c r="C24" s="225">
        <v>-6859002.5834113397</v>
      </c>
      <c r="D24" s="225">
        <v>-7248191.9753740104</v>
      </c>
      <c r="E24" s="225">
        <v>-7065105.54181372</v>
      </c>
      <c r="F24" s="225">
        <v>-6977828.9046066701</v>
      </c>
      <c r="G24" s="225">
        <v>-7957180.6181909395</v>
      </c>
      <c r="H24" s="225">
        <v>-8797452.6038787309</v>
      </c>
      <c r="I24" s="225">
        <v>-8283078.58404464</v>
      </c>
      <c r="J24" s="225">
        <v>-7790267.0520245396</v>
      </c>
      <c r="K24" s="225">
        <v>-8374385.8853639299</v>
      </c>
      <c r="L24" s="225">
        <v>-7547924.0610489296</v>
      </c>
      <c r="M24" s="225">
        <v>-9784269.5587821808</v>
      </c>
      <c r="N24" s="225">
        <v>-93611583.923755094</v>
      </c>
      <c r="O24" s="225">
        <v>-5397976.9246011004</v>
      </c>
      <c r="P24" s="225">
        <v>-5450133.2854554998</v>
      </c>
      <c r="Q24" s="225">
        <v>-5696452.2640641704</v>
      </c>
      <c r="R24" s="225">
        <v>-5916759.8837471902</v>
      </c>
      <c r="S24" s="225">
        <v>-5835170.45053632</v>
      </c>
      <c r="T24" s="225">
        <v>-6707605.5699352901</v>
      </c>
      <c r="U24" s="225">
        <v>-7308008.7626381097</v>
      </c>
      <c r="V24" s="225">
        <v>-6955031.8609265704</v>
      </c>
      <c r="W24" s="225">
        <v>-6595195.7479367098</v>
      </c>
      <c r="X24" s="225">
        <v>-7152902.8361264402</v>
      </c>
      <c r="Y24" s="225">
        <v>-6527053.1506881202</v>
      </c>
      <c r="Z24" s="225">
        <v>-8108957.3619051501</v>
      </c>
      <c r="AA24" s="225">
        <v>-77651248.098560706</v>
      </c>
      <c r="AB24" s="225">
        <v>-1890293.3943604799</v>
      </c>
      <c r="AC24" s="225">
        <v>-1846442.7009026499</v>
      </c>
      <c r="AD24" s="225">
        <v>-1859320.80952409</v>
      </c>
      <c r="AE24" s="225">
        <v>-1524515.8325108299</v>
      </c>
      <c r="AF24" s="225">
        <v>-1477122.4790845499</v>
      </c>
      <c r="AG24" s="225">
        <v>-1465693.7987113399</v>
      </c>
      <c r="AH24" s="225">
        <v>-1554837.1731791799</v>
      </c>
      <c r="AI24" s="225">
        <v>-1603121.2798927</v>
      </c>
      <c r="AJ24" s="225">
        <v>-1572481.80153314</v>
      </c>
      <c r="AK24" s="225">
        <v>-1560450.55046094</v>
      </c>
      <c r="AL24" s="225">
        <v>-1585146.04050803</v>
      </c>
      <c r="AM24" s="225">
        <v>-1924877.9680478</v>
      </c>
      <c r="AN24" s="225">
        <v>-19864303.828715701</v>
      </c>
      <c r="AO24" s="225">
        <v>-1906220.0997487199</v>
      </c>
      <c r="AP24" s="225">
        <v>-1871479.2930866701</v>
      </c>
      <c r="AQ24" s="225">
        <v>-1852889.2339652199</v>
      </c>
      <c r="AR24" s="225">
        <v>-1495148.3394903899</v>
      </c>
      <c r="AS24" s="225">
        <v>-1514138.30529631</v>
      </c>
      <c r="AT24" s="225">
        <v>-1505933.7924293601</v>
      </c>
      <c r="AU24" s="225">
        <v>-1579196.1302787799</v>
      </c>
      <c r="AV24" s="225">
        <v>-1608989.3977653999</v>
      </c>
      <c r="AW24" s="225">
        <v>-1580336.82989664</v>
      </c>
      <c r="AX24" s="225">
        <v>-1626441.2120868999</v>
      </c>
      <c r="AY24" s="225">
        <v>-1645132.6880906399</v>
      </c>
      <c r="AZ24" s="225">
        <v>-1962357.23239139</v>
      </c>
      <c r="BA24" s="225">
        <v>-20148262.5545264</v>
      </c>
      <c r="BB24" s="225">
        <v>-1925824.2341452001</v>
      </c>
      <c r="BC24" s="225">
        <v>-1866202.9650000399</v>
      </c>
      <c r="BD24" s="225">
        <v>-1866071.2250238401</v>
      </c>
      <c r="BE24" s="225">
        <v>-1554340.33736095</v>
      </c>
      <c r="BF24" s="225">
        <v>-1523687.1498819201</v>
      </c>
      <c r="BG24" s="225">
        <v>-1522225.8248432199</v>
      </c>
      <c r="BH24" s="225">
        <v>-1585362.23349135</v>
      </c>
      <c r="BI24" s="225">
        <v>-1610927.8659395699</v>
      </c>
      <c r="BJ24" s="225">
        <v>-1577894.5575562699</v>
      </c>
      <c r="BK24" s="225">
        <v>-1588626.23761123</v>
      </c>
      <c r="BL24" s="225">
        <v>-1595053.8772827999</v>
      </c>
      <c r="BM24" s="225">
        <v>-1694393.7702281</v>
      </c>
      <c r="BN24" s="225">
        <v>-19910610.278364498</v>
      </c>
    </row>
    <row r="25" spans="1:66">
      <c r="A25" s="247" t="s">
        <v>264</v>
      </c>
    </row>
    <row r="26" spans="1:66">
      <c r="A26" s="245" t="s">
        <v>265</v>
      </c>
      <c r="B26" s="225">
        <v>0</v>
      </c>
      <c r="C26" s="225">
        <v>0</v>
      </c>
      <c r="D26" s="225">
        <v>0</v>
      </c>
      <c r="E26" s="225">
        <v>0</v>
      </c>
      <c r="F26" s="225">
        <v>0</v>
      </c>
      <c r="G26" s="225">
        <v>0</v>
      </c>
      <c r="H26" s="225">
        <v>0</v>
      </c>
      <c r="I26" s="225">
        <v>0</v>
      </c>
      <c r="J26" s="225">
        <v>0</v>
      </c>
      <c r="K26" s="225">
        <v>0</v>
      </c>
      <c r="L26" s="225">
        <v>0</v>
      </c>
      <c r="M26" s="225">
        <v>0</v>
      </c>
      <c r="N26" s="225">
        <v>0</v>
      </c>
      <c r="O26" s="225">
        <v>0</v>
      </c>
      <c r="P26" s="225">
        <v>0</v>
      </c>
      <c r="Q26" s="225">
        <v>0</v>
      </c>
      <c r="R26" s="225">
        <v>0</v>
      </c>
      <c r="S26" s="225">
        <v>0</v>
      </c>
      <c r="T26" s="225">
        <v>0</v>
      </c>
      <c r="U26" s="225">
        <v>0</v>
      </c>
      <c r="V26" s="225">
        <v>0</v>
      </c>
      <c r="W26" s="225">
        <v>0</v>
      </c>
      <c r="X26" s="225">
        <v>0</v>
      </c>
      <c r="Y26" s="225">
        <v>0</v>
      </c>
      <c r="Z26" s="225">
        <v>0</v>
      </c>
      <c r="AA26" s="225">
        <v>0</v>
      </c>
      <c r="AB26" s="225">
        <v>0</v>
      </c>
      <c r="AC26" s="225">
        <v>0</v>
      </c>
      <c r="AD26" s="225">
        <v>0</v>
      </c>
      <c r="AE26" s="225">
        <v>0</v>
      </c>
      <c r="AF26" s="225">
        <v>0</v>
      </c>
      <c r="AG26" s="225">
        <v>0</v>
      </c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5">
        <v>0</v>
      </c>
      <c r="AN26" s="225">
        <v>0</v>
      </c>
      <c r="AO26" s="225">
        <v>0</v>
      </c>
      <c r="AP26" s="225">
        <v>0</v>
      </c>
      <c r="AQ26" s="225">
        <v>0</v>
      </c>
      <c r="AR26" s="225">
        <v>0</v>
      </c>
      <c r="AS26" s="225">
        <v>0</v>
      </c>
      <c r="AT26" s="225">
        <v>0</v>
      </c>
      <c r="AU26" s="225">
        <v>0</v>
      </c>
      <c r="AV26" s="225">
        <v>0</v>
      </c>
      <c r="AW26" s="225">
        <v>0</v>
      </c>
      <c r="AX26" s="225">
        <v>0</v>
      </c>
      <c r="AY26" s="225">
        <v>0</v>
      </c>
      <c r="AZ26" s="225">
        <v>0</v>
      </c>
      <c r="BA26" s="225">
        <v>0</v>
      </c>
      <c r="BB26" s="225">
        <v>0</v>
      </c>
      <c r="BC26" s="225">
        <v>0</v>
      </c>
      <c r="BD26" s="225">
        <v>0</v>
      </c>
      <c r="BE26" s="225">
        <v>0</v>
      </c>
      <c r="BF26" s="225">
        <v>0</v>
      </c>
      <c r="BG26" s="225">
        <v>0</v>
      </c>
      <c r="BH26" s="225">
        <v>0</v>
      </c>
      <c r="BI26" s="225">
        <v>0</v>
      </c>
      <c r="BJ26" s="225">
        <v>0</v>
      </c>
      <c r="BK26" s="225">
        <v>0</v>
      </c>
      <c r="BL26" s="225">
        <v>0</v>
      </c>
      <c r="BM26" s="225">
        <v>0</v>
      </c>
      <c r="BN26" s="225">
        <v>0</v>
      </c>
    </row>
    <row r="27" spans="1:66">
      <c r="A27" s="245" t="s">
        <v>266</v>
      </c>
      <c r="B27" s="225">
        <v>0</v>
      </c>
      <c r="C27" s="225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  <c r="I27" s="225">
        <v>0</v>
      </c>
      <c r="J27" s="225">
        <v>0</v>
      </c>
      <c r="K27" s="225">
        <v>0</v>
      </c>
      <c r="L27" s="225">
        <v>0</v>
      </c>
      <c r="M27" s="225">
        <v>0</v>
      </c>
      <c r="N27" s="225">
        <v>0</v>
      </c>
      <c r="O27" s="225">
        <v>0</v>
      </c>
      <c r="P27" s="225">
        <v>0</v>
      </c>
      <c r="Q27" s="225">
        <v>0</v>
      </c>
      <c r="R27" s="225">
        <v>0</v>
      </c>
      <c r="S27" s="225">
        <v>0</v>
      </c>
      <c r="T27" s="225">
        <v>0</v>
      </c>
      <c r="U27" s="225">
        <v>0</v>
      </c>
      <c r="V27" s="225">
        <v>0</v>
      </c>
      <c r="W27" s="225">
        <v>0</v>
      </c>
      <c r="X27" s="225">
        <v>0</v>
      </c>
      <c r="Y27" s="225">
        <v>0</v>
      </c>
      <c r="Z27" s="225">
        <v>0</v>
      </c>
      <c r="AA27" s="225">
        <v>0</v>
      </c>
      <c r="AB27" s="225">
        <v>0</v>
      </c>
      <c r="AC27" s="225">
        <v>0</v>
      </c>
      <c r="AD27" s="225">
        <v>0</v>
      </c>
      <c r="AE27" s="225">
        <v>0</v>
      </c>
      <c r="AF27" s="225">
        <v>0</v>
      </c>
      <c r="AG27" s="225">
        <v>0</v>
      </c>
      <c r="AH27" s="225">
        <v>0</v>
      </c>
      <c r="AI27" s="225">
        <v>0</v>
      </c>
      <c r="AJ27" s="225">
        <v>0</v>
      </c>
      <c r="AK27" s="225">
        <v>0</v>
      </c>
      <c r="AL27" s="225">
        <v>0</v>
      </c>
      <c r="AM27" s="225">
        <v>0</v>
      </c>
      <c r="AN27" s="225">
        <v>0</v>
      </c>
      <c r="AO27" s="225">
        <v>0</v>
      </c>
      <c r="AP27" s="225">
        <v>0</v>
      </c>
      <c r="AQ27" s="225">
        <v>0</v>
      </c>
      <c r="AR27" s="225">
        <v>0</v>
      </c>
      <c r="AS27" s="225">
        <v>0</v>
      </c>
      <c r="AT27" s="225">
        <v>0</v>
      </c>
      <c r="AU27" s="225">
        <v>0</v>
      </c>
      <c r="AV27" s="225">
        <v>0</v>
      </c>
      <c r="AW27" s="225">
        <v>0</v>
      </c>
      <c r="AX27" s="225">
        <v>0</v>
      </c>
      <c r="AY27" s="225">
        <v>0</v>
      </c>
      <c r="AZ27" s="225">
        <v>0</v>
      </c>
      <c r="BA27" s="225">
        <v>0</v>
      </c>
      <c r="BB27" s="225">
        <v>0</v>
      </c>
      <c r="BC27" s="225">
        <v>0</v>
      </c>
      <c r="BD27" s="225">
        <v>0</v>
      </c>
      <c r="BE27" s="225">
        <v>0</v>
      </c>
      <c r="BF27" s="225">
        <v>0</v>
      </c>
      <c r="BG27" s="225">
        <v>0</v>
      </c>
      <c r="BH27" s="225">
        <v>0</v>
      </c>
      <c r="BI27" s="225">
        <v>0</v>
      </c>
      <c r="BJ27" s="225">
        <v>0</v>
      </c>
      <c r="BK27" s="225">
        <v>0</v>
      </c>
      <c r="BL27" s="225">
        <v>0</v>
      </c>
      <c r="BM27" s="225">
        <v>0</v>
      </c>
      <c r="BN27" s="225">
        <v>0</v>
      </c>
    </row>
    <row r="28" spans="1:66">
      <c r="A28" s="245" t="s">
        <v>267</v>
      </c>
      <c r="B28" s="225">
        <v>0</v>
      </c>
      <c r="C28" s="225">
        <v>0</v>
      </c>
      <c r="D28" s="225">
        <v>0</v>
      </c>
      <c r="E28" s="225">
        <v>0</v>
      </c>
      <c r="F28" s="225">
        <v>0</v>
      </c>
      <c r="G28" s="225">
        <v>0</v>
      </c>
      <c r="H28" s="225">
        <v>0</v>
      </c>
      <c r="I28" s="225">
        <v>0</v>
      </c>
      <c r="J28" s="225">
        <v>0</v>
      </c>
      <c r="K28" s="225">
        <v>0</v>
      </c>
      <c r="L28" s="225">
        <v>0</v>
      </c>
      <c r="M28" s="225">
        <v>0</v>
      </c>
      <c r="N28" s="225">
        <v>0</v>
      </c>
      <c r="O28" s="225">
        <v>0</v>
      </c>
      <c r="P28" s="225">
        <v>0</v>
      </c>
      <c r="Q28" s="225">
        <v>0</v>
      </c>
      <c r="R28" s="225">
        <v>0</v>
      </c>
      <c r="S28" s="225">
        <v>0</v>
      </c>
      <c r="T28" s="225">
        <v>0</v>
      </c>
      <c r="U28" s="225">
        <v>0</v>
      </c>
      <c r="V28" s="225">
        <v>0</v>
      </c>
      <c r="W28" s="225">
        <v>0</v>
      </c>
      <c r="X28" s="225">
        <v>0</v>
      </c>
      <c r="Y28" s="225">
        <v>0</v>
      </c>
      <c r="Z28" s="225">
        <v>0</v>
      </c>
      <c r="AA28" s="225">
        <v>0</v>
      </c>
      <c r="AB28" s="225">
        <v>0</v>
      </c>
      <c r="AC28" s="225">
        <v>0</v>
      </c>
      <c r="AD28" s="225">
        <v>0</v>
      </c>
      <c r="AE28" s="225">
        <v>0</v>
      </c>
      <c r="AF28" s="225">
        <v>0</v>
      </c>
      <c r="AG28" s="225">
        <v>0</v>
      </c>
      <c r="AH28" s="225">
        <v>0</v>
      </c>
      <c r="AI28" s="225">
        <v>0</v>
      </c>
      <c r="AJ28" s="225">
        <v>0</v>
      </c>
      <c r="AK28" s="225">
        <v>0</v>
      </c>
      <c r="AL28" s="225">
        <v>0</v>
      </c>
      <c r="AM28" s="225">
        <v>0</v>
      </c>
      <c r="AN28" s="225">
        <v>0</v>
      </c>
      <c r="AO28" s="225">
        <v>0</v>
      </c>
      <c r="AP28" s="225">
        <v>0</v>
      </c>
      <c r="AQ28" s="225">
        <v>0</v>
      </c>
      <c r="AR28" s="225">
        <v>0</v>
      </c>
      <c r="AS28" s="225">
        <v>0</v>
      </c>
      <c r="AT28" s="225">
        <v>0</v>
      </c>
      <c r="AU28" s="225">
        <v>0</v>
      </c>
      <c r="AV28" s="225">
        <v>0</v>
      </c>
      <c r="AW28" s="225">
        <v>0</v>
      </c>
      <c r="AX28" s="225">
        <v>0</v>
      </c>
      <c r="AY28" s="225">
        <v>0</v>
      </c>
      <c r="AZ28" s="225">
        <v>0</v>
      </c>
      <c r="BA28" s="225">
        <v>0</v>
      </c>
      <c r="BB28" s="225">
        <v>0</v>
      </c>
      <c r="BC28" s="225">
        <v>0</v>
      </c>
      <c r="BD28" s="225">
        <v>0</v>
      </c>
      <c r="BE28" s="225">
        <v>0</v>
      </c>
      <c r="BF28" s="225">
        <v>0</v>
      </c>
      <c r="BG28" s="225">
        <v>0</v>
      </c>
      <c r="BH28" s="225">
        <v>0</v>
      </c>
      <c r="BI28" s="225">
        <v>0</v>
      </c>
      <c r="BJ28" s="225">
        <v>0</v>
      </c>
      <c r="BK28" s="225">
        <v>0</v>
      </c>
      <c r="BL28" s="225">
        <v>0</v>
      </c>
      <c r="BM28" s="225">
        <v>0</v>
      </c>
      <c r="BN28" s="225">
        <v>0</v>
      </c>
    </row>
    <row r="29" spans="1:66">
      <c r="A29" s="245" t="s">
        <v>268</v>
      </c>
      <c r="B29" s="225">
        <v>0</v>
      </c>
      <c r="C29" s="225">
        <v>0</v>
      </c>
      <c r="D29" s="225">
        <v>0</v>
      </c>
      <c r="E29" s="225">
        <v>0</v>
      </c>
      <c r="F29" s="225">
        <v>0</v>
      </c>
      <c r="G29" s="225">
        <v>0</v>
      </c>
      <c r="H29" s="225">
        <v>0</v>
      </c>
      <c r="I29" s="225">
        <v>0</v>
      </c>
      <c r="J29" s="225">
        <v>0</v>
      </c>
      <c r="K29" s="225">
        <v>0</v>
      </c>
      <c r="L29" s="225">
        <v>0</v>
      </c>
      <c r="M29" s="225">
        <v>0</v>
      </c>
      <c r="N29" s="225">
        <v>0</v>
      </c>
      <c r="O29" s="225">
        <v>0</v>
      </c>
      <c r="P29" s="225">
        <v>0</v>
      </c>
      <c r="Q29" s="225">
        <v>0</v>
      </c>
      <c r="R29" s="225">
        <v>0</v>
      </c>
      <c r="S29" s="225">
        <v>0</v>
      </c>
      <c r="T29" s="225">
        <v>0</v>
      </c>
      <c r="U29" s="225">
        <v>0</v>
      </c>
      <c r="V29" s="225">
        <v>0</v>
      </c>
      <c r="W29" s="225">
        <v>0</v>
      </c>
      <c r="X29" s="225">
        <v>0</v>
      </c>
      <c r="Y29" s="225">
        <v>0</v>
      </c>
      <c r="Z29" s="225">
        <v>0</v>
      </c>
      <c r="AA29" s="225">
        <v>0</v>
      </c>
      <c r="AB29" s="225">
        <v>0</v>
      </c>
      <c r="AC29" s="225">
        <v>0</v>
      </c>
      <c r="AD29" s="225">
        <v>0</v>
      </c>
      <c r="AE29" s="225">
        <v>0</v>
      </c>
      <c r="AF29" s="225">
        <v>0</v>
      </c>
      <c r="AG29" s="225">
        <v>0</v>
      </c>
      <c r="AH29" s="225">
        <v>0</v>
      </c>
      <c r="AI29" s="225">
        <v>0</v>
      </c>
      <c r="AJ29" s="225">
        <v>0</v>
      </c>
      <c r="AK29" s="225">
        <v>0</v>
      </c>
      <c r="AL29" s="225">
        <v>0</v>
      </c>
      <c r="AM29" s="225">
        <v>0</v>
      </c>
      <c r="AN29" s="225">
        <v>0</v>
      </c>
      <c r="AO29" s="225">
        <v>0</v>
      </c>
      <c r="AP29" s="225">
        <v>0</v>
      </c>
      <c r="AQ29" s="225">
        <v>0</v>
      </c>
      <c r="AR29" s="225">
        <v>0</v>
      </c>
      <c r="AS29" s="225">
        <v>0</v>
      </c>
      <c r="AT29" s="225">
        <v>0</v>
      </c>
      <c r="AU29" s="225">
        <v>0</v>
      </c>
      <c r="AV29" s="225">
        <v>0</v>
      </c>
      <c r="AW29" s="225">
        <v>0</v>
      </c>
      <c r="AX29" s="225">
        <v>0</v>
      </c>
      <c r="AY29" s="225">
        <v>0</v>
      </c>
      <c r="AZ29" s="225">
        <v>0</v>
      </c>
      <c r="BA29" s="225">
        <v>0</v>
      </c>
      <c r="BB29" s="225">
        <v>0</v>
      </c>
      <c r="BC29" s="225">
        <v>0</v>
      </c>
      <c r="BD29" s="225">
        <v>0</v>
      </c>
      <c r="BE29" s="225">
        <v>0</v>
      </c>
      <c r="BF29" s="225">
        <v>0</v>
      </c>
      <c r="BG29" s="225">
        <v>0</v>
      </c>
      <c r="BH29" s="225">
        <v>0</v>
      </c>
      <c r="BI29" s="225">
        <v>0</v>
      </c>
      <c r="BJ29" s="225">
        <v>0</v>
      </c>
      <c r="BK29" s="225">
        <v>0</v>
      </c>
      <c r="BL29" s="225">
        <v>0</v>
      </c>
      <c r="BM29" s="225">
        <v>0</v>
      </c>
      <c r="BN29" s="225">
        <v>0</v>
      </c>
    </row>
    <row r="30" spans="1:66">
      <c r="A30" s="245" t="s">
        <v>269</v>
      </c>
      <c r="B30" s="225">
        <v>0</v>
      </c>
      <c r="C30" s="225">
        <v>0</v>
      </c>
      <c r="D30" s="225">
        <v>0</v>
      </c>
      <c r="E30" s="225">
        <v>0</v>
      </c>
      <c r="F30" s="225">
        <v>0</v>
      </c>
      <c r="G30" s="225">
        <v>0</v>
      </c>
      <c r="H30" s="225">
        <v>0</v>
      </c>
      <c r="I30" s="225">
        <v>0</v>
      </c>
      <c r="J30" s="225">
        <v>0</v>
      </c>
      <c r="K30" s="225">
        <v>0</v>
      </c>
      <c r="L30" s="225">
        <v>0</v>
      </c>
      <c r="M30" s="225">
        <v>0</v>
      </c>
      <c r="N30" s="225">
        <v>0</v>
      </c>
      <c r="O30" s="225">
        <v>0</v>
      </c>
      <c r="P30" s="225">
        <v>0</v>
      </c>
      <c r="Q30" s="225">
        <v>0</v>
      </c>
      <c r="R30" s="225">
        <v>0</v>
      </c>
      <c r="S30" s="225">
        <v>0</v>
      </c>
      <c r="T30" s="225">
        <v>0</v>
      </c>
      <c r="U30" s="225">
        <v>0</v>
      </c>
      <c r="V30" s="225">
        <v>0</v>
      </c>
      <c r="W30" s="225">
        <v>0</v>
      </c>
      <c r="X30" s="225">
        <v>0</v>
      </c>
      <c r="Y30" s="225">
        <v>0</v>
      </c>
      <c r="Z30" s="225">
        <v>0</v>
      </c>
      <c r="AA30" s="225">
        <v>0</v>
      </c>
      <c r="AB30" s="225">
        <v>0</v>
      </c>
      <c r="AC30" s="225">
        <v>0</v>
      </c>
      <c r="AD30" s="225">
        <v>0</v>
      </c>
      <c r="AE30" s="225">
        <v>0</v>
      </c>
      <c r="AF30" s="225">
        <v>0</v>
      </c>
      <c r="AG30" s="225">
        <v>0</v>
      </c>
      <c r="AH30" s="225">
        <v>0</v>
      </c>
      <c r="AI30" s="225">
        <v>0</v>
      </c>
      <c r="AJ30" s="225">
        <v>0</v>
      </c>
      <c r="AK30" s="225">
        <v>0</v>
      </c>
      <c r="AL30" s="225">
        <v>0</v>
      </c>
      <c r="AM30" s="225">
        <v>0</v>
      </c>
      <c r="AN30" s="225">
        <v>0</v>
      </c>
      <c r="AO30" s="225">
        <v>0</v>
      </c>
      <c r="AP30" s="225">
        <v>0</v>
      </c>
      <c r="AQ30" s="225">
        <v>0</v>
      </c>
      <c r="AR30" s="225">
        <v>0</v>
      </c>
      <c r="AS30" s="225">
        <v>0</v>
      </c>
      <c r="AT30" s="225">
        <v>0</v>
      </c>
      <c r="AU30" s="225">
        <v>0</v>
      </c>
      <c r="AV30" s="225">
        <v>0</v>
      </c>
      <c r="AW30" s="225">
        <v>0</v>
      </c>
      <c r="AX30" s="225">
        <v>0</v>
      </c>
      <c r="AY30" s="225">
        <v>0</v>
      </c>
      <c r="AZ30" s="225">
        <v>0</v>
      </c>
      <c r="BA30" s="225">
        <v>0</v>
      </c>
      <c r="BB30" s="225">
        <v>0</v>
      </c>
      <c r="BC30" s="225">
        <v>0</v>
      </c>
      <c r="BD30" s="225">
        <v>0</v>
      </c>
      <c r="BE30" s="225">
        <v>0</v>
      </c>
      <c r="BF30" s="225">
        <v>0</v>
      </c>
      <c r="BG30" s="225">
        <v>0</v>
      </c>
      <c r="BH30" s="225">
        <v>0</v>
      </c>
      <c r="BI30" s="225">
        <v>0</v>
      </c>
      <c r="BJ30" s="225">
        <v>0</v>
      </c>
      <c r="BK30" s="225">
        <v>0</v>
      </c>
      <c r="BL30" s="225">
        <v>0</v>
      </c>
      <c r="BM30" s="225">
        <v>0</v>
      </c>
      <c r="BN30" s="225">
        <v>0</v>
      </c>
    </row>
    <row r="31" spans="1:66">
      <c r="A31" s="245" t="s">
        <v>270</v>
      </c>
    </row>
    <row r="32" spans="1:66">
      <c r="A32" s="245" t="s">
        <v>271</v>
      </c>
      <c r="B32" s="225">
        <v>-1841666.7</v>
      </c>
      <c r="C32" s="225">
        <v>-1841666.7</v>
      </c>
      <c r="D32" s="225">
        <v>-1841666.7</v>
      </c>
      <c r="E32" s="225">
        <v>-1841666.7</v>
      </c>
      <c r="F32" s="225">
        <v>-1841666.7</v>
      </c>
      <c r="G32" s="225">
        <v>-1841666.7</v>
      </c>
      <c r="H32" s="225">
        <v>-1841666.7</v>
      </c>
      <c r="I32" s="225">
        <v>-1841666.7</v>
      </c>
      <c r="J32" s="225">
        <v>-1841666.7</v>
      </c>
      <c r="K32" s="225">
        <v>-1841666.7</v>
      </c>
      <c r="L32" s="225">
        <v>-1841666.7</v>
      </c>
      <c r="M32" s="225">
        <v>-1841666.7</v>
      </c>
      <c r="N32" s="225">
        <v>-22100000.399999999</v>
      </c>
      <c r="O32" s="225">
        <v>-1841666.7</v>
      </c>
      <c r="P32" s="225">
        <v>-1841666.7</v>
      </c>
      <c r="Q32" s="225">
        <v>-1841666.7</v>
      </c>
      <c r="R32" s="225">
        <v>-1841666.7</v>
      </c>
      <c r="S32" s="225">
        <v>-1841666.7</v>
      </c>
      <c r="T32" s="225">
        <v>-1841666.7</v>
      </c>
      <c r="U32" s="225">
        <v>-1841666.7</v>
      </c>
      <c r="V32" s="225">
        <v>-1841666.7</v>
      </c>
      <c r="W32" s="225">
        <v>-1841666.7</v>
      </c>
      <c r="X32" s="225">
        <v>-1841666.7</v>
      </c>
      <c r="Y32" s="225">
        <v>-1841666.7</v>
      </c>
      <c r="Z32" s="225">
        <v>-1841666.7</v>
      </c>
      <c r="AA32" s="225">
        <v>-22100000.399999999</v>
      </c>
      <c r="AB32" s="225">
        <v>-1841666.7</v>
      </c>
      <c r="AC32" s="225">
        <v>-1841666.7</v>
      </c>
      <c r="AD32" s="225">
        <v>-1841666.7</v>
      </c>
      <c r="AE32" s="225">
        <v>-1841666.7</v>
      </c>
      <c r="AF32" s="225">
        <v>-1841666.7</v>
      </c>
      <c r="AG32" s="225">
        <v>-1841666.7</v>
      </c>
      <c r="AH32" s="225">
        <v>-1841666.7</v>
      </c>
      <c r="AI32" s="225">
        <v>-1841666.7</v>
      </c>
      <c r="AJ32" s="225">
        <v>-1841666.7</v>
      </c>
      <c r="AK32" s="225">
        <v>-1841666.7</v>
      </c>
      <c r="AL32" s="225">
        <v>-1841666.7</v>
      </c>
      <c r="AM32" s="225">
        <v>-1841666.7</v>
      </c>
      <c r="AN32" s="225">
        <v>-22100000.399999999</v>
      </c>
      <c r="AO32" s="225">
        <v>-1841666.7</v>
      </c>
      <c r="AP32" s="225">
        <v>-1841666.7</v>
      </c>
      <c r="AQ32" s="225">
        <v>-1841666.7</v>
      </c>
      <c r="AR32" s="225">
        <v>-1841666.7</v>
      </c>
      <c r="AS32" s="225">
        <v>-1841666.7</v>
      </c>
      <c r="AT32" s="225">
        <v>-1841666.7</v>
      </c>
      <c r="AU32" s="225">
        <v>-1841666.7</v>
      </c>
      <c r="AV32" s="225">
        <v>-1841666.7</v>
      </c>
      <c r="AW32" s="225">
        <v>-1841666.7</v>
      </c>
      <c r="AX32" s="225">
        <v>-1841666.7</v>
      </c>
      <c r="AY32" s="225">
        <v>-1841666.7</v>
      </c>
      <c r="AZ32" s="225">
        <v>-1841666.7</v>
      </c>
      <c r="BA32" s="225">
        <v>-22100000.399999999</v>
      </c>
      <c r="BB32" s="225">
        <v>-1841666.7</v>
      </c>
      <c r="BC32" s="225">
        <v>-1841666.7</v>
      </c>
      <c r="BD32" s="225">
        <v>-1841666.7</v>
      </c>
      <c r="BE32" s="225">
        <v>-1841666.7</v>
      </c>
      <c r="BF32" s="225">
        <v>-1841666.7</v>
      </c>
      <c r="BG32" s="225">
        <v>-1841666.7</v>
      </c>
      <c r="BH32" s="225">
        <v>-1841666.7</v>
      </c>
      <c r="BI32" s="225">
        <v>-1841666.7</v>
      </c>
      <c r="BJ32" s="225">
        <v>-1841666.7</v>
      </c>
      <c r="BK32" s="225">
        <v>-1841666.7</v>
      </c>
      <c r="BL32" s="225">
        <v>-1841666.7</v>
      </c>
      <c r="BM32" s="225">
        <v>-1841666.7</v>
      </c>
      <c r="BN32" s="225">
        <v>-22100000.399999999</v>
      </c>
    </row>
    <row r="33" spans="1:66">
      <c r="A33" s="245" t="s">
        <v>272</v>
      </c>
      <c r="B33" s="225">
        <v>-860535.33333333395</v>
      </c>
      <c r="C33" s="225">
        <v>-860535.33333333395</v>
      </c>
      <c r="D33" s="225">
        <v>-860535.33333333395</v>
      </c>
      <c r="E33" s="225">
        <v>-860535.33333333395</v>
      </c>
      <c r="F33" s="225">
        <v>-860535.33333333395</v>
      </c>
      <c r="G33" s="225">
        <v>-860535.33333333395</v>
      </c>
      <c r="H33" s="225">
        <v>-860535.33333333395</v>
      </c>
      <c r="I33" s="225">
        <v>-860535.33333333395</v>
      </c>
      <c r="J33" s="225">
        <v>-860535.33333333395</v>
      </c>
      <c r="K33" s="225">
        <v>-860535.33333333395</v>
      </c>
      <c r="L33" s="225">
        <v>-860535.33333333395</v>
      </c>
      <c r="M33" s="225">
        <v>-860535.33333333395</v>
      </c>
      <c r="N33" s="225">
        <v>-10326424</v>
      </c>
      <c r="O33" s="225">
        <v>-979512.75</v>
      </c>
      <c r="P33" s="225">
        <v>-979512.75</v>
      </c>
      <c r="Q33" s="225">
        <v>-979512.75</v>
      </c>
      <c r="R33" s="225">
        <v>-979512.75</v>
      </c>
      <c r="S33" s="225">
        <v>-979512.75</v>
      </c>
      <c r="T33" s="225">
        <v>-979512.75</v>
      </c>
      <c r="U33" s="225">
        <v>-979512.75</v>
      </c>
      <c r="V33" s="225">
        <v>-979512.75</v>
      </c>
      <c r="W33" s="225">
        <v>-979512.75</v>
      </c>
      <c r="X33" s="225">
        <v>-979512.75</v>
      </c>
      <c r="Y33" s="225">
        <v>-979512.75</v>
      </c>
      <c r="Z33" s="225">
        <v>-979512.75</v>
      </c>
      <c r="AA33" s="225">
        <v>-11754153</v>
      </c>
      <c r="AB33" s="225">
        <v>-934097.25</v>
      </c>
      <c r="AC33" s="225">
        <v>-934097.25</v>
      </c>
      <c r="AD33" s="225">
        <v>-934097.25</v>
      </c>
      <c r="AE33" s="225">
        <v>-934097.25</v>
      </c>
      <c r="AF33" s="225">
        <v>-934097.25</v>
      </c>
      <c r="AG33" s="225">
        <v>-934097.25</v>
      </c>
      <c r="AH33" s="225">
        <v>-934097.25</v>
      </c>
      <c r="AI33" s="225">
        <v>-934097.25</v>
      </c>
      <c r="AJ33" s="225">
        <v>-934097.25</v>
      </c>
      <c r="AK33" s="225">
        <v>-934097.25</v>
      </c>
      <c r="AL33" s="225">
        <v>-934097.25</v>
      </c>
      <c r="AM33" s="225">
        <v>-934097.25</v>
      </c>
      <c r="AN33" s="225">
        <v>-11209167</v>
      </c>
      <c r="AO33" s="225">
        <v>-934097.25</v>
      </c>
      <c r="AP33" s="225">
        <v>-934097.25</v>
      </c>
      <c r="AQ33" s="225">
        <v>-934097.25</v>
      </c>
      <c r="AR33" s="225">
        <v>-934097.25</v>
      </c>
      <c r="AS33" s="225">
        <v>-934097.25</v>
      </c>
      <c r="AT33" s="225">
        <v>-934097.25</v>
      </c>
      <c r="AU33" s="225">
        <v>-934097.25</v>
      </c>
      <c r="AV33" s="225">
        <v>-934097.25</v>
      </c>
      <c r="AW33" s="225">
        <v>-934097.25</v>
      </c>
      <c r="AX33" s="225">
        <v>-934097.25</v>
      </c>
      <c r="AY33" s="225">
        <v>-934097.25</v>
      </c>
      <c r="AZ33" s="225">
        <v>-934097.25</v>
      </c>
      <c r="BA33" s="225">
        <v>-11209167</v>
      </c>
      <c r="BB33" s="225">
        <v>-934097.25</v>
      </c>
      <c r="BC33" s="225">
        <v>-934097.25</v>
      </c>
      <c r="BD33" s="225">
        <v>-934097.25</v>
      </c>
      <c r="BE33" s="225">
        <v>-934097.25</v>
      </c>
      <c r="BF33" s="225">
        <v>-934097.25</v>
      </c>
      <c r="BG33" s="225">
        <v>-934097.25</v>
      </c>
      <c r="BH33" s="225">
        <v>-934097.25</v>
      </c>
      <c r="BI33" s="225">
        <v>-934097.25</v>
      </c>
      <c r="BJ33" s="225">
        <v>-934097.25</v>
      </c>
      <c r="BK33" s="225">
        <v>-934097.25</v>
      </c>
      <c r="BL33" s="225">
        <v>-934097.25</v>
      </c>
      <c r="BM33" s="225">
        <v>-934097.25</v>
      </c>
      <c r="BN33" s="225">
        <v>-11209167</v>
      </c>
    </row>
    <row r="34" spans="1:66">
      <c r="A34" s="245" t="s">
        <v>273</v>
      </c>
      <c r="B34" s="225">
        <v>0</v>
      </c>
      <c r="C34" s="225">
        <v>0</v>
      </c>
      <c r="D34" s="225">
        <v>0</v>
      </c>
      <c r="E34" s="225">
        <v>0</v>
      </c>
      <c r="F34" s="225">
        <v>0</v>
      </c>
      <c r="G34" s="225">
        <v>0</v>
      </c>
      <c r="H34" s="225">
        <v>0</v>
      </c>
      <c r="I34" s="225">
        <v>0</v>
      </c>
      <c r="J34" s="225">
        <v>0</v>
      </c>
      <c r="K34" s="225">
        <v>0</v>
      </c>
      <c r="L34" s="225">
        <v>0</v>
      </c>
      <c r="M34" s="225">
        <v>0</v>
      </c>
      <c r="N34" s="225">
        <v>0</v>
      </c>
      <c r="O34" s="225">
        <v>0</v>
      </c>
      <c r="P34" s="225">
        <v>0</v>
      </c>
      <c r="Q34" s="225">
        <v>0</v>
      </c>
      <c r="R34" s="225">
        <v>0</v>
      </c>
      <c r="S34" s="225">
        <v>0</v>
      </c>
      <c r="T34" s="225">
        <v>0</v>
      </c>
      <c r="U34" s="225">
        <v>0</v>
      </c>
      <c r="V34" s="225">
        <v>0</v>
      </c>
      <c r="W34" s="225">
        <v>0</v>
      </c>
      <c r="X34" s="225">
        <v>0</v>
      </c>
      <c r="Y34" s="225">
        <v>0</v>
      </c>
      <c r="Z34" s="225">
        <v>0</v>
      </c>
      <c r="AA34" s="225">
        <v>0</v>
      </c>
      <c r="AB34" s="225">
        <v>0</v>
      </c>
      <c r="AC34" s="225">
        <v>0</v>
      </c>
      <c r="AD34" s="225">
        <v>0</v>
      </c>
      <c r="AE34" s="225">
        <v>0</v>
      </c>
      <c r="AF34" s="225">
        <v>0</v>
      </c>
      <c r="AG34" s="225">
        <v>0</v>
      </c>
      <c r="AH34" s="225">
        <v>0</v>
      </c>
      <c r="AI34" s="225">
        <v>0</v>
      </c>
      <c r="AJ34" s="225">
        <v>0</v>
      </c>
      <c r="AK34" s="225">
        <v>0</v>
      </c>
      <c r="AL34" s="225">
        <v>0</v>
      </c>
      <c r="AM34" s="225">
        <v>0</v>
      </c>
      <c r="AN34" s="225">
        <v>0</v>
      </c>
      <c r="AO34" s="225">
        <v>0</v>
      </c>
      <c r="AP34" s="225">
        <v>0</v>
      </c>
      <c r="AQ34" s="225">
        <v>0</v>
      </c>
      <c r="AR34" s="225">
        <v>0</v>
      </c>
      <c r="AS34" s="225">
        <v>0</v>
      </c>
      <c r="AT34" s="225">
        <v>0</v>
      </c>
      <c r="AU34" s="225">
        <v>0</v>
      </c>
      <c r="AV34" s="225">
        <v>0</v>
      </c>
      <c r="AW34" s="225">
        <v>0</v>
      </c>
      <c r="AX34" s="225">
        <v>0</v>
      </c>
      <c r="AY34" s="225">
        <v>0</v>
      </c>
      <c r="AZ34" s="225">
        <v>0</v>
      </c>
      <c r="BA34" s="225">
        <v>0</v>
      </c>
      <c r="BB34" s="225">
        <v>0</v>
      </c>
      <c r="BC34" s="225">
        <v>0</v>
      </c>
      <c r="BD34" s="225">
        <v>0</v>
      </c>
      <c r="BE34" s="225">
        <v>0</v>
      </c>
      <c r="BF34" s="225">
        <v>0</v>
      </c>
      <c r="BG34" s="225">
        <v>0</v>
      </c>
      <c r="BH34" s="225">
        <v>0</v>
      </c>
      <c r="BI34" s="225">
        <v>0</v>
      </c>
      <c r="BJ34" s="225">
        <v>0</v>
      </c>
      <c r="BK34" s="225">
        <v>0</v>
      </c>
      <c r="BL34" s="225">
        <v>0</v>
      </c>
      <c r="BM34" s="225">
        <v>0</v>
      </c>
      <c r="BN34" s="225">
        <v>0</v>
      </c>
    </row>
    <row r="35" spans="1:66">
      <c r="A35" s="245" t="s">
        <v>274</v>
      </c>
      <c r="B35" s="225">
        <v>-7400000</v>
      </c>
      <c r="C35" s="225">
        <v>-7400000</v>
      </c>
      <c r="D35" s="225">
        <v>-7400000</v>
      </c>
      <c r="E35" s="225">
        <v>-7400000</v>
      </c>
      <c r="F35" s="225">
        <v>-7400000</v>
      </c>
      <c r="G35" s="225">
        <v>-7400000</v>
      </c>
      <c r="H35" s="225">
        <v>-7400000</v>
      </c>
      <c r="I35" s="225">
        <v>-7400000</v>
      </c>
      <c r="J35" s="225">
        <v>-7400000</v>
      </c>
      <c r="K35" s="225">
        <v>-7400000</v>
      </c>
      <c r="L35" s="225">
        <v>-7400000</v>
      </c>
      <c r="M35" s="225">
        <v>-7400000</v>
      </c>
      <c r="N35" s="225">
        <v>-88800000</v>
      </c>
      <c r="O35" s="225">
        <v>-7400000</v>
      </c>
      <c r="P35" s="225">
        <v>-7400000</v>
      </c>
      <c r="Q35" s="225">
        <v>-7400000</v>
      </c>
      <c r="R35" s="225">
        <v>-7400000</v>
      </c>
      <c r="S35" s="225">
        <v>-7400000</v>
      </c>
      <c r="T35" s="225">
        <v>-7400000</v>
      </c>
      <c r="U35" s="225">
        <v>-7400000</v>
      </c>
      <c r="V35" s="225">
        <v>-7400000</v>
      </c>
      <c r="W35" s="225">
        <v>-7400000</v>
      </c>
      <c r="X35" s="225">
        <v>-7400000</v>
      </c>
      <c r="Y35" s="225">
        <v>-7400000</v>
      </c>
      <c r="Z35" s="225">
        <v>-7400000</v>
      </c>
      <c r="AA35" s="225">
        <v>-88800000</v>
      </c>
      <c r="AB35" s="225">
        <v>-7400000</v>
      </c>
      <c r="AC35" s="225">
        <v>-7400000</v>
      </c>
      <c r="AD35" s="225">
        <v>-7400000</v>
      </c>
      <c r="AE35" s="225">
        <v>-7400000</v>
      </c>
      <c r="AF35" s="225">
        <v>-7400000</v>
      </c>
      <c r="AG35" s="225">
        <v>-7400000</v>
      </c>
      <c r="AH35" s="225">
        <v>-7400000</v>
      </c>
      <c r="AI35" s="225">
        <v>-7400000</v>
      </c>
      <c r="AJ35" s="225">
        <v>-7400000</v>
      </c>
      <c r="AK35" s="225">
        <v>-7400000</v>
      </c>
      <c r="AL35" s="225">
        <v>-7400000</v>
      </c>
      <c r="AM35" s="225">
        <v>-7400000</v>
      </c>
      <c r="AN35" s="225">
        <v>-88800000</v>
      </c>
      <c r="AO35" s="225">
        <v>-7400000</v>
      </c>
      <c r="AP35" s="225">
        <v>-7400000</v>
      </c>
      <c r="AQ35" s="225">
        <v>-7400000</v>
      </c>
      <c r="AR35" s="225">
        <v>-7400000</v>
      </c>
      <c r="AS35" s="225">
        <v>-7400000</v>
      </c>
      <c r="AT35" s="225">
        <v>-7400000</v>
      </c>
      <c r="AU35" s="225">
        <v>-7400000</v>
      </c>
      <c r="AV35" s="225">
        <v>-7400000</v>
      </c>
      <c r="AW35" s="225">
        <v>-7400000</v>
      </c>
      <c r="AX35" s="225">
        <v>-7400000</v>
      </c>
      <c r="AY35" s="225">
        <v>-7400000</v>
      </c>
      <c r="AZ35" s="225">
        <v>-7400000</v>
      </c>
      <c r="BA35" s="225">
        <v>-88800000</v>
      </c>
      <c r="BB35" s="225">
        <v>-7400000</v>
      </c>
      <c r="BC35" s="225">
        <v>-7400000</v>
      </c>
      <c r="BD35" s="225">
        <v>-7400000</v>
      </c>
      <c r="BE35" s="225">
        <v>-7400000</v>
      </c>
      <c r="BF35" s="225">
        <v>-7400000</v>
      </c>
      <c r="BG35" s="225">
        <v>-7400000</v>
      </c>
      <c r="BH35" s="225">
        <v>-7400000</v>
      </c>
      <c r="BI35" s="225">
        <v>-7400000</v>
      </c>
      <c r="BJ35" s="225">
        <v>-7400000</v>
      </c>
      <c r="BK35" s="225">
        <v>-7400000</v>
      </c>
      <c r="BL35" s="225">
        <v>-7400000</v>
      </c>
      <c r="BM35" s="225">
        <v>-7400000</v>
      </c>
      <c r="BN35" s="225">
        <v>-88800000</v>
      </c>
    </row>
    <row r="36" spans="1:66">
      <c r="A36" s="245" t="s">
        <v>275</v>
      </c>
      <c r="B36" s="225">
        <v>-602356.99383333302</v>
      </c>
      <c r="C36" s="225">
        <v>-602356.99383333302</v>
      </c>
      <c r="D36" s="225">
        <v>-602356.99383333302</v>
      </c>
      <c r="E36" s="225">
        <v>-602356.99383333302</v>
      </c>
      <c r="F36" s="225">
        <v>-602356.99383333302</v>
      </c>
      <c r="G36" s="225">
        <v>-602356.99383333302</v>
      </c>
      <c r="H36" s="225">
        <v>-602356.99383333302</v>
      </c>
      <c r="I36" s="225">
        <v>-602356.99383333302</v>
      </c>
      <c r="J36" s="225">
        <v>-602356.99383333302</v>
      </c>
      <c r="K36" s="225">
        <v>-602356.99383333302</v>
      </c>
      <c r="L36" s="225">
        <v>-602356.99383333302</v>
      </c>
      <c r="M36" s="225">
        <v>-602356.99383333302</v>
      </c>
      <c r="N36" s="225">
        <v>-7228283.9259999897</v>
      </c>
      <c r="O36" s="225">
        <v>-602356.99383333302</v>
      </c>
      <c r="P36" s="225">
        <v>-602356.99383333302</v>
      </c>
      <c r="Q36" s="225">
        <v>-602356.99383333302</v>
      </c>
      <c r="R36" s="225">
        <v>-602356.99383333302</v>
      </c>
      <c r="S36" s="225">
        <v>-602356.99383333302</v>
      </c>
      <c r="T36" s="225">
        <v>-602356.99383333302</v>
      </c>
      <c r="U36" s="225">
        <v>-602356.99383333302</v>
      </c>
      <c r="V36" s="225">
        <v>-602356.99383333302</v>
      </c>
      <c r="W36" s="225">
        <v>-602356.99383333302</v>
      </c>
      <c r="X36" s="225">
        <v>-602356.99383333302</v>
      </c>
      <c r="Y36" s="225">
        <v>-602356.99383333302</v>
      </c>
      <c r="Z36" s="225">
        <v>-602356.99383333302</v>
      </c>
      <c r="AA36" s="225">
        <v>-7228283.9259999897</v>
      </c>
      <c r="AB36" s="225">
        <v>-602356.99383333302</v>
      </c>
      <c r="AC36" s="225">
        <v>-602356.99383333302</v>
      </c>
      <c r="AD36" s="225">
        <v>-602356.99383333302</v>
      </c>
      <c r="AE36" s="225">
        <v>-602356.99383333302</v>
      </c>
      <c r="AF36" s="225">
        <v>-602356.99383333302</v>
      </c>
      <c r="AG36" s="225">
        <v>-602356.99383333302</v>
      </c>
      <c r="AH36" s="225">
        <v>-602356.99383333302</v>
      </c>
      <c r="AI36" s="225">
        <v>-602356.99383333302</v>
      </c>
      <c r="AJ36" s="225">
        <v>-602356.99383333302</v>
      </c>
      <c r="AK36" s="225">
        <v>-602356.99383333302</v>
      </c>
      <c r="AL36" s="225">
        <v>-602356.99383333302</v>
      </c>
      <c r="AM36" s="225">
        <v>-602356.99383333302</v>
      </c>
      <c r="AN36" s="225">
        <v>-7228283.9259999897</v>
      </c>
      <c r="AO36" s="225">
        <v>-602356.99383333302</v>
      </c>
      <c r="AP36" s="225">
        <v>-602356.99383333302</v>
      </c>
      <c r="AQ36" s="225">
        <v>-602356.99383333302</v>
      </c>
      <c r="AR36" s="225">
        <v>-602356.99383333302</v>
      </c>
      <c r="AS36" s="225">
        <v>-602356.99383333302</v>
      </c>
      <c r="AT36" s="225">
        <v>-602356.99383333302</v>
      </c>
      <c r="AU36" s="225">
        <v>-602356.99383333302</v>
      </c>
      <c r="AV36" s="225">
        <v>-602356.99383333302</v>
      </c>
      <c r="AW36" s="225">
        <v>-602356.99383333302</v>
      </c>
      <c r="AX36" s="225">
        <v>-602356.99383333302</v>
      </c>
      <c r="AY36" s="225">
        <v>-602356.99383333302</v>
      </c>
      <c r="AZ36" s="225">
        <v>-602356.99383333302</v>
      </c>
      <c r="BA36" s="225">
        <v>-7228283.9259999897</v>
      </c>
      <c r="BB36" s="225">
        <v>-602356.99383333302</v>
      </c>
      <c r="BC36" s="225">
        <v>-602356.99383333302</v>
      </c>
      <c r="BD36" s="225">
        <v>-602356.99383333302</v>
      </c>
      <c r="BE36" s="225">
        <v>-602356.99383333302</v>
      </c>
      <c r="BF36" s="225">
        <v>-602356.99383333302</v>
      </c>
      <c r="BG36" s="225">
        <v>-602356.99383333302</v>
      </c>
      <c r="BH36" s="225">
        <v>-602356.99383333302</v>
      </c>
      <c r="BI36" s="225">
        <v>-602356.99383333302</v>
      </c>
      <c r="BJ36" s="225">
        <v>-602356.99383333302</v>
      </c>
      <c r="BK36" s="225">
        <v>-602356.99383333302</v>
      </c>
      <c r="BL36" s="225">
        <v>-602356.99383333302</v>
      </c>
      <c r="BM36" s="225">
        <v>-602356.99383333302</v>
      </c>
      <c r="BN36" s="225">
        <v>-7228283.9259999897</v>
      </c>
    </row>
    <row r="37" spans="1:66">
      <c r="A37" s="245" t="s">
        <v>276</v>
      </c>
      <c r="B37" s="225">
        <v>-19890.135833333301</v>
      </c>
      <c r="C37" s="225">
        <v>-19890.135833333301</v>
      </c>
      <c r="D37" s="225">
        <v>-19890.135833333301</v>
      </c>
      <c r="E37" s="225">
        <v>-19890.135833333301</v>
      </c>
      <c r="F37" s="225">
        <v>-19890.135833333301</v>
      </c>
      <c r="G37" s="225">
        <v>-19890.135833333301</v>
      </c>
      <c r="H37" s="225">
        <v>-19890.135833333301</v>
      </c>
      <c r="I37" s="225">
        <v>-19890.135833333301</v>
      </c>
      <c r="J37" s="225">
        <v>-19890.135833333301</v>
      </c>
      <c r="K37" s="225">
        <v>-19890.135833333301</v>
      </c>
      <c r="L37" s="225">
        <v>-19890.135833333301</v>
      </c>
      <c r="M37" s="225">
        <v>-19890.135833333301</v>
      </c>
      <c r="N37" s="225">
        <v>-238681.62999999899</v>
      </c>
      <c r="O37" s="225">
        <v>-19890.135833333301</v>
      </c>
      <c r="P37" s="225">
        <v>-19890.135833333301</v>
      </c>
      <c r="Q37" s="225">
        <v>-19890.135833333301</v>
      </c>
      <c r="R37" s="225">
        <v>-19890.135833333301</v>
      </c>
      <c r="S37" s="225">
        <v>-19890.135833333301</v>
      </c>
      <c r="T37" s="225">
        <v>-19890.135833333301</v>
      </c>
      <c r="U37" s="225">
        <v>-19890.135833333301</v>
      </c>
      <c r="V37" s="225">
        <v>-19890.135833333301</v>
      </c>
      <c r="W37" s="225">
        <v>-19890.135833333301</v>
      </c>
      <c r="X37" s="225">
        <v>-19890.135833333301</v>
      </c>
      <c r="Y37" s="225">
        <v>-19890.135833333301</v>
      </c>
      <c r="Z37" s="225">
        <v>-19890.135833333301</v>
      </c>
      <c r="AA37" s="225">
        <v>-238681.62999999899</v>
      </c>
      <c r="AB37" s="225">
        <v>-19890.135833333301</v>
      </c>
      <c r="AC37" s="225">
        <v>-19890.135833333301</v>
      </c>
      <c r="AD37" s="225">
        <v>-19890.135833333301</v>
      </c>
      <c r="AE37" s="225">
        <v>-19890.135833333301</v>
      </c>
      <c r="AF37" s="225">
        <v>-19890.135833333301</v>
      </c>
      <c r="AG37" s="225">
        <v>-19890.135833333301</v>
      </c>
      <c r="AH37" s="225">
        <v>-19890.135833333301</v>
      </c>
      <c r="AI37" s="225">
        <v>-19890.135833333301</v>
      </c>
      <c r="AJ37" s="225">
        <v>-19890.135833333301</v>
      </c>
      <c r="AK37" s="225">
        <v>-19890.135833333301</v>
      </c>
      <c r="AL37" s="225">
        <v>-19890.135833333301</v>
      </c>
      <c r="AM37" s="225">
        <v>-19890.135833333301</v>
      </c>
      <c r="AN37" s="225">
        <v>-238681.62999999899</v>
      </c>
      <c r="AO37" s="225">
        <v>-19890.135833333301</v>
      </c>
      <c r="AP37" s="225">
        <v>-19890.135833333301</v>
      </c>
      <c r="AQ37" s="225">
        <v>-19890.135833333301</v>
      </c>
      <c r="AR37" s="225">
        <v>-19890.135833333301</v>
      </c>
      <c r="AS37" s="225">
        <v>-19890.135833333301</v>
      </c>
      <c r="AT37" s="225">
        <v>-19890.135833333301</v>
      </c>
      <c r="AU37" s="225">
        <v>-19890.135833333301</v>
      </c>
      <c r="AV37" s="225">
        <v>-19890.135833333301</v>
      </c>
      <c r="AW37" s="225">
        <v>-19890.135833333301</v>
      </c>
      <c r="AX37" s="225">
        <v>-19890.135833333301</v>
      </c>
      <c r="AY37" s="225">
        <v>-19890.135833333301</v>
      </c>
      <c r="AZ37" s="225">
        <v>-19890.135833333301</v>
      </c>
      <c r="BA37" s="225">
        <v>-238681.62999999899</v>
      </c>
      <c r="BB37" s="225">
        <v>-19890.135833333301</v>
      </c>
      <c r="BC37" s="225">
        <v>-19890.135833333301</v>
      </c>
      <c r="BD37" s="225">
        <v>-19890.135833333301</v>
      </c>
      <c r="BE37" s="225">
        <v>-19890.135833333301</v>
      </c>
      <c r="BF37" s="225">
        <v>-19890.135833333301</v>
      </c>
      <c r="BG37" s="225">
        <v>-19890.135833333301</v>
      </c>
      <c r="BH37" s="225">
        <v>-19890.135833333301</v>
      </c>
      <c r="BI37" s="225">
        <v>-19890.135833333301</v>
      </c>
      <c r="BJ37" s="225">
        <v>-19890.135833333301</v>
      </c>
      <c r="BK37" s="225">
        <v>-19890.135833333301</v>
      </c>
      <c r="BL37" s="225">
        <v>-19890.135833333301</v>
      </c>
      <c r="BM37" s="225">
        <v>-19890.135833333301</v>
      </c>
      <c r="BN37" s="225">
        <v>-238681.62999999899</v>
      </c>
    </row>
    <row r="38" spans="1:66">
      <c r="A38" s="245" t="s">
        <v>277</v>
      </c>
      <c r="B38" s="225">
        <v>-25354.4046666666</v>
      </c>
      <c r="C38" s="225">
        <v>-25354.4046666666</v>
      </c>
      <c r="D38" s="225">
        <v>-25354.4046666666</v>
      </c>
      <c r="E38" s="225">
        <v>-25354.4046666666</v>
      </c>
      <c r="F38" s="225">
        <v>-25354.4046666666</v>
      </c>
      <c r="G38" s="225">
        <v>-25354.4046666666</v>
      </c>
      <c r="H38" s="225">
        <v>-25354.4046666666</v>
      </c>
      <c r="I38" s="225">
        <v>-25354.4046666666</v>
      </c>
      <c r="J38" s="225">
        <v>-25354.4046666666</v>
      </c>
      <c r="K38" s="225">
        <v>-25354.4046666666</v>
      </c>
      <c r="L38" s="225">
        <v>-25354.4046666666</v>
      </c>
      <c r="M38" s="225">
        <v>-25354.4046666666</v>
      </c>
      <c r="N38" s="225">
        <v>-304252.85600000003</v>
      </c>
      <c r="O38" s="225">
        <v>-25354.4046666666</v>
      </c>
      <c r="P38" s="225">
        <v>-25354.4046666666</v>
      </c>
      <c r="Q38" s="225">
        <v>-25354.4046666666</v>
      </c>
      <c r="R38" s="225">
        <v>-25354.4046666666</v>
      </c>
      <c r="S38" s="225">
        <v>-25354.4046666666</v>
      </c>
      <c r="T38" s="225">
        <v>-25354.4046666666</v>
      </c>
      <c r="U38" s="225">
        <v>-25354.4046666666</v>
      </c>
      <c r="V38" s="225">
        <v>-25354.4046666666</v>
      </c>
      <c r="W38" s="225">
        <v>-25354.4046666666</v>
      </c>
      <c r="X38" s="225">
        <v>-25354.4046666666</v>
      </c>
      <c r="Y38" s="225">
        <v>-25354.4046666666</v>
      </c>
      <c r="Z38" s="225">
        <v>-25354.4046666666</v>
      </c>
      <c r="AA38" s="225">
        <v>-304252.85600000003</v>
      </c>
      <c r="AB38" s="225">
        <v>-25354.4046666666</v>
      </c>
      <c r="AC38" s="225">
        <v>-25354.4046666666</v>
      </c>
      <c r="AD38" s="225">
        <v>-25354.4046666666</v>
      </c>
      <c r="AE38" s="225">
        <v>-25354.4046666666</v>
      </c>
      <c r="AF38" s="225">
        <v>-25354.4046666666</v>
      </c>
      <c r="AG38" s="225">
        <v>-25354.4046666666</v>
      </c>
      <c r="AH38" s="225">
        <v>-25354.4046666666</v>
      </c>
      <c r="AI38" s="225">
        <v>-25354.4046666666</v>
      </c>
      <c r="AJ38" s="225">
        <v>-25354.4046666666</v>
      </c>
      <c r="AK38" s="225">
        <v>-25354.4046666666</v>
      </c>
      <c r="AL38" s="225">
        <v>-25354.4046666666</v>
      </c>
      <c r="AM38" s="225">
        <v>-25354.4046666666</v>
      </c>
      <c r="AN38" s="225">
        <v>-304252.85600000003</v>
      </c>
      <c r="AO38" s="225">
        <v>-25354.4046666666</v>
      </c>
      <c r="AP38" s="225">
        <v>-25354.4046666666</v>
      </c>
      <c r="AQ38" s="225">
        <v>-25354.4046666666</v>
      </c>
      <c r="AR38" s="225">
        <v>-25354.4046666666</v>
      </c>
      <c r="AS38" s="225">
        <v>-25354.4046666666</v>
      </c>
      <c r="AT38" s="225">
        <v>-25354.4046666666</v>
      </c>
      <c r="AU38" s="225">
        <v>-25354.4046666666</v>
      </c>
      <c r="AV38" s="225">
        <v>-25354.4046666666</v>
      </c>
      <c r="AW38" s="225">
        <v>-25354.4046666666</v>
      </c>
      <c r="AX38" s="225">
        <v>-25354.4046666666</v>
      </c>
      <c r="AY38" s="225">
        <v>-25354.4046666666</v>
      </c>
      <c r="AZ38" s="225">
        <v>-25354.4046666666</v>
      </c>
      <c r="BA38" s="225">
        <v>-304252.85600000003</v>
      </c>
      <c r="BB38" s="225">
        <v>-25354.4046666666</v>
      </c>
      <c r="BC38" s="225">
        <v>-25354.4046666666</v>
      </c>
      <c r="BD38" s="225">
        <v>-25354.4046666666</v>
      </c>
      <c r="BE38" s="225">
        <v>-25354.4046666666</v>
      </c>
      <c r="BF38" s="225">
        <v>-25354.4046666666</v>
      </c>
      <c r="BG38" s="225">
        <v>-25354.4046666666</v>
      </c>
      <c r="BH38" s="225">
        <v>-25354.4046666666</v>
      </c>
      <c r="BI38" s="225">
        <v>-25354.4046666666</v>
      </c>
      <c r="BJ38" s="225">
        <v>-25354.4046666666</v>
      </c>
      <c r="BK38" s="225">
        <v>-25354.4046666666</v>
      </c>
      <c r="BL38" s="225">
        <v>-25354.4046666666</v>
      </c>
      <c r="BM38" s="225">
        <v>-25354.4046666666</v>
      </c>
      <c r="BN38" s="225">
        <v>-304252.85600000003</v>
      </c>
    </row>
    <row r="39" spans="1:66">
      <c r="A39" s="245" t="s">
        <v>278</v>
      </c>
      <c r="B39" s="225">
        <v>0</v>
      </c>
      <c r="C39" s="225">
        <v>0</v>
      </c>
      <c r="D39" s="225">
        <v>0</v>
      </c>
      <c r="E39" s="225">
        <v>0</v>
      </c>
      <c r="F39" s="225">
        <v>0</v>
      </c>
      <c r="G39" s="225">
        <v>0</v>
      </c>
      <c r="H39" s="225">
        <v>0</v>
      </c>
      <c r="I39" s="225">
        <v>0</v>
      </c>
      <c r="J39" s="225">
        <v>0</v>
      </c>
      <c r="K39" s="225">
        <v>0</v>
      </c>
      <c r="L39" s="225">
        <v>0</v>
      </c>
      <c r="M39" s="225">
        <v>0</v>
      </c>
      <c r="N39" s="225">
        <v>0</v>
      </c>
      <c r="O39" s="225">
        <v>0</v>
      </c>
      <c r="P39" s="225">
        <v>0</v>
      </c>
      <c r="Q39" s="225">
        <v>0</v>
      </c>
      <c r="R39" s="225">
        <v>0</v>
      </c>
      <c r="S39" s="225">
        <v>0</v>
      </c>
      <c r="T39" s="225">
        <v>0</v>
      </c>
      <c r="U39" s="225">
        <v>0</v>
      </c>
      <c r="V39" s="225">
        <v>0</v>
      </c>
      <c r="W39" s="225">
        <v>0</v>
      </c>
      <c r="X39" s="225">
        <v>0</v>
      </c>
      <c r="Y39" s="225">
        <v>0</v>
      </c>
      <c r="Z39" s="225">
        <v>0</v>
      </c>
      <c r="AA39" s="225">
        <v>0</v>
      </c>
      <c r="AB39" s="225">
        <v>0</v>
      </c>
      <c r="AC39" s="225">
        <v>0</v>
      </c>
      <c r="AD39" s="225">
        <v>0</v>
      </c>
      <c r="AE39" s="225">
        <v>0</v>
      </c>
      <c r="AF39" s="225">
        <v>0</v>
      </c>
      <c r="AG39" s="225">
        <v>0</v>
      </c>
      <c r="AH39" s="225">
        <v>0</v>
      </c>
      <c r="AI39" s="225">
        <v>0</v>
      </c>
      <c r="AJ39" s="225">
        <v>0</v>
      </c>
      <c r="AK39" s="225">
        <v>0</v>
      </c>
      <c r="AL39" s="225">
        <v>0</v>
      </c>
      <c r="AM39" s="225">
        <v>0</v>
      </c>
      <c r="AN39" s="225">
        <v>0</v>
      </c>
      <c r="AO39" s="225">
        <v>0</v>
      </c>
      <c r="AP39" s="225">
        <v>0</v>
      </c>
      <c r="AQ39" s="225">
        <v>0</v>
      </c>
      <c r="AR39" s="225">
        <v>0</v>
      </c>
      <c r="AS39" s="225">
        <v>0</v>
      </c>
      <c r="AT39" s="225">
        <v>0</v>
      </c>
      <c r="AU39" s="225">
        <v>0</v>
      </c>
      <c r="AV39" s="225">
        <v>0</v>
      </c>
      <c r="AW39" s="225">
        <v>0</v>
      </c>
      <c r="AX39" s="225">
        <v>0</v>
      </c>
      <c r="AY39" s="225">
        <v>0</v>
      </c>
      <c r="AZ39" s="225">
        <v>0</v>
      </c>
      <c r="BA39" s="225">
        <v>0</v>
      </c>
      <c r="BB39" s="225">
        <v>0</v>
      </c>
      <c r="BC39" s="225">
        <v>0</v>
      </c>
      <c r="BD39" s="225">
        <v>0</v>
      </c>
      <c r="BE39" s="225">
        <v>0</v>
      </c>
      <c r="BF39" s="225">
        <v>0</v>
      </c>
      <c r="BG39" s="225">
        <v>0</v>
      </c>
      <c r="BH39" s="225">
        <v>0</v>
      </c>
      <c r="BI39" s="225">
        <v>0</v>
      </c>
      <c r="BJ39" s="225">
        <v>0</v>
      </c>
      <c r="BK39" s="225">
        <v>0</v>
      </c>
      <c r="BL39" s="225">
        <v>0</v>
      </c>
      <c r="BM39" s="225">
        <v>0</v>
      </c>
      <c r="BN39" s="225">
        <v>0</v>
      </c>
    </row>
    <row r="40" spans="1:66">
      <c r="A40" s="245" t="s">
        <v>279</v>
      </c>
      <c r="B40" s="225">
        <v>-23702.268833333299</v>
      </c>
      <c r="C40" s="225">
        <v>-23702.268833333299</v>
      </c>
      <c r="D40" s="225">
        <v>-23702.268833333299</v>
      </c>
      <c r="E40" s="225">
        <v>-23702.268833333299</v>
      </c>
      <c r="F40" s="225">
        <v>-23702.268833333299</v>
      </c>
      <c r="G40" s="225">
        <v>-23702.268833333299</v>
      </c>
      <c r="H40" s="225">
        <v>-23702.268833333299</v>
      </c>
      <c r="I40" s="225">
        <v>-23702.268833333299</v>
      </c>
      <c r="J40" s="225">
        <v>-23702.268833333299</v>
      </c>
      <c r="K40" s="225">
        <v>-23702.268833333299</v>
      </c>
      <c r="L40" s="225">
        <v>-23702.268833333299</v>
      </c>
      <c r="M40" s="225">
        <v>-23702.268833333299</v>
      </c>
      <c r="N40" s="225">
        <v>-284427.22599999898</v>
      </c>
      <c r="O40" s="225">
        <v>-23702.268833333299</v>
      </c>
      <c r="P40" s="225">
        <v>-23702.268833333299</v>
      </c>
      <c r="Q40" s="225">
        <v>-23702.268833333299</v>
      </c>
      <c r="R40" s="225">
        <v>-23702.268833333299</v>
      </c>
      <c r="S40" s="225">
        <v>-23702.268833333299</v>
      </c>
      <c r="T40" s="225">
        <v>-23702.268833333299</v>
      </c>
      <c r="U40" s="225">
        <v>-23702.268833333299</v>
      </c>
      <c r="V40" s="225">
        <v>-23702.268833333299</v>
      </c>
      <c r="W40" s="225">
        <v>-23702.268833333299</v>
      </c>
      <c r="X40" s="225">
        <v>-23702.268833333299</v>
      </c>
      <c r="Y40" s="225">
        <v>-23702.268833333299</v>
      </c>
      <c r="Z40" s="225">
        <v>-23702.268833333299</v>
      </c>
      <c r="AA40" s="225">
        <v>-284427.22599999898</v>
      </c>
      <c r="AB40" s="225">
        <v>-23702.268833333299</v>
      </c>
      <c r="AC40" s="225">
        <v>-23702.268833333299</v>
      </c>
      <c r="AD40" s="225">
        <v>-23702.268833333299</v>
      </c>
      <c r="AE40" s="225">
        <v>-23702.268833333299</v>
      </c>
      <c r="AF40" s="225">
        <v>-23702.268833333299</v>
      </c>
      <c r="AG40" s="225">
        <v>-23702.268833333299</v>
      </c>
      <c r="AH40" s="225">
        <v>-23702.268833333299</v>
      </c>
      <c r="AI40" s="225">
        <v>-23702.268833333299</v>
      </c>
      <c r="AJ40" s="225">
        <v>-23702.268833333299</v>
      </c>
      <c r="AK40" s="225">
        <v>-23702.268833333299</v>
      </c>
      <c r="AL40" s="225">
        <v>-23702.268833333299</v>
      </c>
      <c r="AM40" s="225">
        <v>-23702.268833333299</v>
      </c>
      <c r="AN40" s="225">
        <v>-284427.22599999898</v>
      </c>
      <c r="AO40" s="225">
        <v>-23702.268833333299</v>
      </c>
      <c r="AP40" s="225">
        <v>-23702.268833333299</v>
      </c>
      <c r="AQ40" s="225">
        <v>-23702.268833333299</v>
      </c>
      <c r="AR40" s="225">
        <v>-23702.268833333299</v>
      </c>
      <c r="AS40" s="225">
        <v>-23702.268833333299</v>
      </c>
      <c r="AT40" s="225">
        <v>-23702.268833333299</v>
      </c>
      <c r="AU40" s="225">
        <v>-23702.268833333299</v>
      </c>
      <c r="AV40" s="225">
        <v>-23702.268833333299</v>
      </c>
      <c r="AW40" s="225">
        <v>-23702.268833333299</v>
      </c>
      <c r="AX40" s="225">
        <v>-23702.268833333299</v>
      </c>
      <c r="AY40" s="225">
        <v>-23702.268833333299</v>
      </c>
      <c r="AZ40" s="225">
        <v>-23702.268833333299</v>
      </c>
      <c r="BA40" s="225">
        <v>-284427.22599999898</v>
      </c>
      <c r="BB40" s="225">
        <v>-23702.268833333299</v>
      </c>
      <c r="BC40" s="225">
        <v>-23702.268833333299</v>
      </c>
      <c r="BD40" s="225">
        <v>-23702.268833333299</v>
      </c>
      <c r="BE40" s="225">
        <v>-23702.268833333299</v>
      </c>
      <c r="BF40" s="225">
        <v>-23702.268833333299</v>
      </c>
      <c r="BG40" s="225">
        <v>-23702.268833333299</v>
      </c>
      <c r="BH40" s="225">
        <v>-23702.268833333299</v>
      </c>
      <c r="BI40" s="225">
        <v>-23702.268833333299</v>
      </c>
      <c r="BJ40" s="225">
        <v>-23702.268833333299</v>
      </c>
      <c r="BK40" s="225">
        <v>-23702.268833333299</v>
      </c>
      <c r="BL40" s="225">
        <v>-23702.268833333299</v>
      </c>
      <c r="BM40" s="225">
        <v>-23702.268833333299</v>
      </c>
      <c r="BN40" s="225">
        <v>-284427.22599999898</v>
      </c>
    </row>
    <row r="41" spans="1:66">
      <c r="A41" s="245" t="s">
        <v>280</v>
      </c>
      <c r="B41" s="225">
        <v>-220646.41666666701</v>
      </c>
      <c r="C41" s="225">
        <v>-220646.41666666701</v>
      </c>
      <c r="D41" s="225">
        <v>-220646.41666666701</v>
      </c>
      <c r="E41" s="225">
        <v>-220646.41666666701</v>
      </c>
      <c r="F41" s="225">
        <v>-220646.41666666701</v>
      </c>
      <c r="G41" s="225">
        <v>-220646.41666666701</v>
      </c>
      <c r="H41" s="225">
        <v>-220646.41666666701</v>
      </c>
      <c r="I41" s="225">
        <v>-220646.41666666701</v>
      </c>
      <c r="J41" s="225">
        <v>-220646.41666666701</v>
      </c>
      <c r="K41" s="225">
        <v>-220646.41666666701</v>
      </c>
      <c r="L41" s="225">
        <v>-220646.41666666701</v>
      </c>
      <c r="M41" s="225">
        <v>-220646.41666666701</v>
      </c>
      <c r="N41" s="225">
        <v>-2647757</v>
      </c>
      <c r="O41" s="225">
        <v>-340325.33333333198</v>
      </c>
      <c r="P41" s="225">
        <v>-340325.33333333198</v>
      </c>
      <c r="Q41" s="225">
        <v>-340325.33333333198</v>
      </c>
      <c r="R41" s="225">
        <v>-340325.33333333198</v>
      </c>
      <c r="S41" s="225">
        <v>-340325.33333333198</v>
      </c>
      <c r="T41" s="225">
        <v>-340325.33333333198</v>
      </c>
      <c r="U41" s="225">
        <v>-340325.33333333198</v>
      </c>
      <c r="V41" s="225">
        <v>-340325.33333333198</v>
      </c>
      <c r="W41" s="225">
        <v>-340325.33333333198</v>
      </c>
      <c r="X41" s="225">
        <v>-340325.33333333198</v>
      </c>
      <c r="Y41" s="225">
        <v>-340325.33333333198</v>
      </c>
      <c r="Z41" s="225">
        <v>-340325.33333333198</v>
      </c>
      <c r="AA41" s="225">
        <v>-4083903.9999999902</v>
      </c>
      <c r="AB41" s="225">
        <v>-501254.25</v>
      </c>
      <c r="AC41" s="225">
        <v>-501254.25</v>
      </c>
      <c r="AD41" s="225">
        <v>-501254.25</v>
      </c>
      <c r="AE41" s="225">
        <v>-501254.25</v>
      </c>
      <c r="AF41" s="225">
        <v>-501254.25</v>
      </c>
      <c r="AG41" s="225">
        <v>-501254.25</v>
      </c>
      <c r="AH41" s="225">
        <v>-501254.25</v>
      </c>
      <c r="AI41" s="225">
        <v>-501254.25</v>
      </c>
      <c r="AJ41" s="225">
        <v>-501254.25</v>
      </c>
      <c r="AK41" s="225">
        <v>-501254.25</v>
      </c>
      <c r="AL41" s="225">
        <v>-501254.25</v>
      </c>
      <c r="AM41" s="225">
        <v>-501254.25</v>
      </c>
      <c r="AN41" s="225">
        <v>-6015051</v>
      </c>
      <c r="AO41" s="225">
        <v>-712484.33333333302</v>
      </c>
      <c r="AP41" s="225">
        <v>-712484.33333333302</v>
      </c>
      <c r="AQ41" s="225">
        <v>-712484.33333333302</v>
      </c>
      <c r="AR41" s="225">
        <v>-712484.33333333302</v>
      </c>
      <c r="AS41" s="225">
        <v>-712484.33333333302</v>
      </c>
      <c r="AT41" s="225">
        <v>-712484.33333333302</v>
      </c>
      <c r="AU41" s="225">
        <v>-712484.33333333302</v>
      </c>
      <c r="AV41" s="225">
        <v>-712484.33333333302</v>
      </c>
      <c r="AW41" s="225">
        <v>-712484.33333333302</v>
      </c>
      <c r="AX41" s="225">
        <v>-712484.33333333302</v>
      </c>
      <c r="AY41" s="225">
        <v>-712484.33333333302</v>
      </c>
      <c r="AZ41" s="225">
        <v>-712484.33333333302</v>
      </c>
      <c r="BA41" s="225">
        <v>-8549811.9999999907</v>
      </c>
      <c r="BB41" s="225">
        <v>-977442.25</v>
      </c>
      <c r="BC41" s="225">
        <v>-977442.25</v>
      </c>
      <c r="BD41" s="225">
        <v>-977442.25</v>
      </c>
      <c r="BE41" s="225">
        <v>-977442.25</v>
      </c>
      <c r="BF41" s="225">
        <v>-977442.25</v>
      </c>
      <c r="BG41" s="225">
        <v>-977442.25</v>
      </c>
      <c r="BH41" s="225">
        <v>-977442.25</v>
      </c>
      <c r="BI41" s="225">
        <v>-977442.25</v>
      </c>
      <c r="BJ41" s="225">
        <v>-977442.25</v>
      </c>
      <c r="BK41" s="225">
        <v>-977442.25</v>
      </c>
      <c r="BL41" s="225">
        <v>-977442.25</v>
      </c>
      <c r="BM41" s="225">
        <v>-977442.25</v>
      </c>
      <c r="BN41" s="225">
        <v>-11729306.999999899</v>
      </c>
    </row>
    <row r="42" spans="1:66">
      <c r="A42" s="245" t="s">
        <v>281</v>
      </c>
      <c r="B42" s="225">
        <v>-800000</v>
      </c>
      <c r="C42" s="225">
        <v>-800000</v>
      </c>
      <c r="D42" s="225">
        <v>-800000</v>
      </c>
      <c r="E42" s="225">
        <v>-800000</v>
      </c>
      <c r="F42" s="225">
        <v>-800000</v>
      </c>
      <c r="G42" s="225">
        <v>-800000</v>
      </c>
      <c r="H42" s="225">
        <v>-800000</v>
      </c>
      <c r="I42" s="225">
        <v>-800000</v>
      </c>
      <c r="J42" s="225">
        <v>-800000</v>
      </c>
      <c r="K42" s="225">
        <v>-800000</v>
      </c>
      <c r="L42" s="225">
        <v>-800000</v>
      </c>
      <c r="M42" s="225">
        <v>-800000</v>
      </c>
      <c r="N42" s="225">
        <v>-9600000</v>
      </c>
      <c r="O42" s="225">
        <v>-750000</v>
      </c>
      <c r="P42" s="225">
        <v>-750000</v>
      </c>
      <c r="Q42" s="225">
        <v>-750000</v>
      </c>
      <c r="R42" s="225">
        <v>-750000</v>
      </c>
      <c r="S42" s="225">
        <v>-750000</v>
      </c>
      <c r="T42" s="225">
        <v>-750000</v>
      </c>
      <c r="U42" s="225">
        <v>-750000</v>
      </c>
      <c r="V42" s="225">
        <v>-750000</v>
      </c>
      <c r="W42" s="225">
        <v>-750000</v>
      </c>
      <c r="X42" s="225">
        <v>-750000</v>
      </c>
      <c r="Y42" s="225">
        <v>-750000</v>
      </c>
      <c r="Z42" s="225">
        <v>-750000</v>
      </c>
      <c r="AA42" s="225">
        <v>-9000000</v>
      </c>
      <c r="AB42" s="225">
        <v>-766666.66666666698</v>
      </c>
      <c r="AC42" s="225">
        <v>-766666.66666666698</v>
      </c>
      <c r="AD42" s="225">
        <v>-766666.66666666698</v>
      </c>
      <c r="AE42" s="225">
        <v>-766666.66666666698</v>
      </c>
      <c r="AF42" s="225">
        <v>-766666.66666666698</v>
      </c>
      <c r="AG42" s="225">
        <v>-766666.66666666698</v>
      </c>
      <c r="AH42" s="225">
        <v>-766666.66666666698</v>
      </c>
      <c r="AI42" s="225">
        <v>-766666.66666666698</v>
      </c>
      <c r="AJ42" s="225">
        <v>-766666.66666666698</v>
      </c>
      <c r="AK42" s="225">
        <v>-766666.66666666698</v>
      </c>
      <c r="AL42" s="225">
        <v>-766666.66666666698</v>
      </c>
      <c r="AM42" s="225">
        <v>-766666.66666666698</v>
      </c>
      <c r="AN42" s="225">
        <v>-9200000</v>
      </c>
      <c r="AO42" s="225">
        <v>-791666.66666666698</v>
      </c>
      <c r="AP42" s="225">
        <v>-791666.66666666698</v>
      </c>
      <c r="AQ42" s="225">
        <v>-791666.66666666698</v>
      </c>
      <c r="AR42" s="225">
        <v>-791666.66666666698</v>
      </c>
      <c r="AS42" s="225">
        <v>-791666.66666666698</v>
      </c>
      <c r="AT42" s="225">
        <v>-791666.66666666698</v>
      </c>
      <c r="AU42" s="225">
        <v>-791666.66666666698</v>
      </c>
      <c r="AV42" s="225">
        <v>-791666.66666666698</v>
      </c>
      <c r="AW42" s="225">
        <v>-791666.66666666698</v>
      </c>
      <c r="AX42" s="225">
        <v>-791666.66666666698</v>
      </c>
      <c r="AY42" s="225">
        <v>-791666.66666666698</v>
      </c>
      <c r="AZ42" s="225">
        <v>-791666.66666666698</v>
      </c>
      <c r="BA42" s="225">
        <v>-9500000</v>
      </c>
      <c r="BB42" s="225">
        <v>-800000</v>
      </c>
      <c r="BC42" s="225">
        <v>-800000</v>
      </c>
      <c r="BD42" s="225">
        <v>-800000</v>
      </c>
      <c r="BE42" s="225">
        <v>-800000</v>
      </c>
      <c r="BF42" s="225">
        <v>-800000</v>
      </c>
      <c r="BG42" s="225">
        <v>-800000</v>
      </c>
      <c r="BH42" s="225">
        <v>-800000</v>
      </c>
      <c r="BI42" s="225">
        <v>-800000</v>
      </c>
      <c r="BJ42" s="225">
        <v>-800000</v>
      </c>
      <c r="BK42" s="225">
        <v>-800000</v>
      </c>
      <c r="BL42" s="225">
        <v>-800000</v>
      </c>
      <c r="BM42" s="225">
        <v>-800000</v>
      </c>
      <c r="BN42" s="225">
        <v>-9600000</v>
      </c>
    </row>
    <row r="43" spans="1:66">
      <c r="A43" s="245" t="s">
        <v>282</v>
      </c>
      <c r="B43" s="225">
        <v>-895047.12989999901</v>
      </c>
      <c r="C43" s="225">
        <v>-8403.11</v>
      </c>
      <c r="D43" s="225">
        <v>-32492.23</v>
      </c>
      <c r="E43" s="225">
        <v>-458219.99799999897</v>
      </c>
      <c r="F43" s="225">
        <v>-2030.59</v>
      </c>
      <c r="G43" s="225">
        <v>-2030.59</v>
      </c>
      <c r="H43" s="225">
        <v>-462883.66519999999</v>
      </c>
      <c r="I43" s="225">
        <v>-8513.7099999999991</v>
      </c>
      <c r="J43" s="225">
        <v>-15160.89</v>
      </c>
      <c r="K43" s="225">
        <v>-227323.17359999899</v>
      </c>
      <c r="L43" s="225">
        <v>-23947.8</v>
      </c>
      <c r="M43" s="225">
        <v>-4244.66</v>
      </c>
      <c r="N43" s="225">
        <v>-2140297.5466999998</v>
      </c>
      <c r="O43" s="225">
        <v>-896692.01699999999</v>
      </c>
      <c r="P43" s="225">
        <v>-7987.57</v>
      </c>
      <c r="Q43" s="225">
        <v>-30885.49</v>
      </c>
      <c r="R43" s="225">
        <v>-457598.40370000002</v>
      </c>
      <c r="S43" s="225">
        <v>-1930.1699999999901</v>
      </c>
      <c r="T43" s="225">
        <v>-1930.1699999999901</v>
      </c>
      <c r="U43" s="225">
        <v>-462538.45909999998</v>
      </c>
      <c r="V43" s="225">
        <v>-8092.71</v>
      </c>
      <c r="W43" s="225">
        <v>-14411.1899999999</v>
      </c>
      <c r="X43" s="225">
        <v>-227047.80319999999</v>
      </c>
      <c r="Y43" s="225">
        <v>-22763.58</v>
      </c>
      <c r="Z43" s="225">
        <v>-4034.76</v>
      </c>
      <c r="AA43" s="225">
        <v>-2135912.3229999999</v>
      </c>
      <c r="AB43" s="225">
        <v>-899148.489899999</v>
      </c>
      <c r="AC43" s="225">
        <v>-8876.68</v>
      </c>
      <c r="AD43" s="225">
        <v>-34323.379999999997</v>
      </c>
      <c r="AE43" s="225">
        <v>-461797.28129999997</v>
      </c>
      <c r="AF43" s="225">
        <v>-2145.02</v>
      </c>
      <c r="AG43" s="225">
        <v>-2145.02</v>
      </c>
      <c r="AH43" s="225">
        <v>-466211.95970000001</v>
      </c>
      <c r="AI43" s="225">
        <v>-8993.51</v>
      </c>
      <c r="AJ43" s="225">
        <v>-16015.31</v>
      </c>
      <c r="AK43" s="225">
        <v>-229064.55410000001</v>
      </c>
      <c r="AL43" s="225">
        <v>-25297.41</v>
      </c>
      <c r="AM43" s="225">
        <v>-4483.87</v>
      </c>
      <c r="AN43" s="225">
        <v>-2158502.4849999999</v>
      </c>
      <c r="AO43" s="225">
        <v>-901670.28719999897</v>
      </c>
      <c r="AP43" s="225">
        <v>-9864.75</v>
      </c>
      <c r="AQ43" s="225">
        <v>-38143.94</v>
      </c>
      <c r="AR43" s="225">
        <v>-466363.64490000001</v>
      </c>
      <c r="AS43" s="225">
        <v>-2383.79</v>
      </c>
      <c r="AT43" s="225">
        <v>-2383.79</v>
      </c>
      <c r="AU43" s="225">
        <v>-470192.15139999997</v>
      </c>
      <c r="AV43" s="225">
        <v>-9994.59</v>
      </c>
      <c r="AW43" s="225">
        <v>-17797.98</v>
      </c>
      <c r="AX43" s="225">
        <v>-231256.0784</v>
      </c>
      <c r="AY43" s="225">
        <v>-28113.29</v>
      </c>
      <c r="AZ43" s="225">
        <v>-4982.9799999999996</v>
      </c>
      <c r="BA43" s="225">
        <v>-2183147.2719000001</v>
      </c>
      <c r="BB43" s="225">
        <v>-903584.60007299995</v>
      </c>
      <c r="BC43" s="225">
        <v>-9864.7459490000001</v>
      </c>
      <c r="BD43" s="225">
        <v>-38143.940649999997</v>
      </c>
      <c r="BE43" s="225">
        <v>-467282.63676999998</v>
      </c>
      <c r="BF43" s="225">
        <v>-2383.7866530000001</v>
      </c>
      <c r="BG43" s="225">
        <v>-2383.7866530000001</v>
      </c>
      <c r="BH43" s="225">
        <v>-471132.29054999998</v>
      </c>
      <c r="BI43" s="225">
        <v>-9994.5861459999996</v>
      </c>
      <c r="BJ43" s="225">
        <v>-17797.9819299999</v>
      </c>
      <c r="BK43" s="225">
        <v>-231713.36321000001</v>
      </c>
      <c r="BL43" s="225">
        <v>-28113.287789999998</v>
      </c>
      <c r="BM43" s="225">
        <v>-4982.9781910000002</v>
      </c>
      <c r="BN43" s="225">
        <v>-2187377.984565</v>
      </c>
    </row>
    <row r="44" spans="1:66">
      <c r="A44" s="245" t="s">
        <v>283</v>
      </c>
      <c r="B44" s="225">
        <v>-296997.64411315299</v>
      </c>
      <c r="C44" s="225">
        <v>-297987.05086315301</v>
      </c>
      <c r="D44" s="225">
        <v>-298487.998383153</v>
      </c>
      <c r="E44" s="225">
        <v>-297987.05086315301</v>
      </c>
      <c r="F44" s="225">
        <v>-297987.05086315301</v>
      </c>
      <c r="G44" s="225">
        <v>-297794.91961315298</v>
      </c>
      <c r="H44" s="225">
        <v>-297794.91961315298</v>
      </c>
      <c r="I44" s="225">
        <v>-297794.91961315298</v>
      </c>
      <c r="J44" s="225">
        <v>-315454.70326658897</v>
      </c>
      <c r="K44" s="225">
        <v>-315454.70326658897</v>
      </c>
      <c r="L44" s="225">
        <v>-314728.311766589</v>
      </c>
      <c r="M44" s="225">
        <v>-314728.311766589</v>
      </c>
      <c r="N44" s="225">
        <v>-3643197.5839915699</v>
      </c>
      <c r="O44" s="225">
        <v>-316361.84663540201</v>
      </c>
      <c r="P44" s="225">
        <v>-317369.67692540202</v>
      </c>
      <c r="Q44" s="225">
        <v>-317879.952485402</v>
      </c>
      <c r="R44" s="225">
        <v>-317369.67692540202</v>
      </c>
      <c r="S44" s="225">
        <v>-317369.67692540202</v>
      </c>
      <c r="T44" s="225">
        <v>-317173.96803540201</v>
      </c>
      <c r="U44" s="225">
        <v>-317173.96803540201</v>
      </c>
      <c r="V44" s="225">
        <v>-317173.96803540201</v>
      </c>
      <c r="W44" s="225">
        <v>-317173.96803540201</v>
      </c>
      <c r="X44" s="225">
        <v>-317173.96803540201</v>
      </c>
      <c r="Y44" s="225">
        <v>-317173.96803540201</v>
      </c>
      <c r="Z44" s="225">
        <v>-317173.96803540201</v>
      </c>
      <c r="AA44" s="225">
        <v>-3806568.6061448199</v>
      </c>
      <c r="AB44" s="225">
        <v>-235073.99985024901</v>
      </c>
      <c r="AC44" s="225">
        <v>-236100.596730249</v>
      </c>
      <c r="AD44" s="225">
        <v>-236620.374020249</v>
      </c>
      <c r="AE44" s="225">
        <v>-236100.596730249</v>
      </c>
      <c r="AF44" s="225">
        <v>-236100.596730249</v>
      </c>
      <c r="AG44" s="225">
        <v>-235901.24359024901</v>
      </c>
      <c r="AH44" s="225">
        <v>-242403.91766941501</v>
      </c>
      <c r="AI44" s="225">
        <v>-241627.142669416</v>
      </c>
      <c r="AJ44" s="225">
        <v>-240877.142669416</v>
      </c>
      <c r="AK44" s="225">
        <v>-240877.142669416</v>
      </c>
      <c r="AL44" s="225">
        <v>-240877.142669416</v>
      </c>
      <c r="AM44" s="225">
        <v>-240877.142669416</v>
      </c>
      <c r="AN44" s="225">
        <v>-2863437.0386679899</v>
      </c>
      <c r="AO44" s="225">
        <v>-246810.718125224</v>
      </c>
      <c r="AP44" s="225">
        <v>-247097.43104522399</v>
      </c>
      <c r="AQ44" s="225">
        <v>-247626.88700522401</v>
      </c>
      <c r="AR44" s="225">
        <v>-247097.43104522399</v>
      </c>
      <c r="AS44" s="225">
        <v>-247097.43104522399</v>
      </c>
      <c r="AT44" s="225">
        <v>-246894.365795224</v>
      </c>
      <c r="AU44" s="225">
        <v>-252636.04572785299</v>
      </c>
      <c r="AV44" s="225">
        <v>-252636.04572785299</v>
      </c>
      <c r="AW44" s="225">
        <v>-252636.04572785299</v>
      </c>
      <c r="AX44" s="225">
        <v>-252636.04572785299</v>
      </c>
      <c r="AY44" s="225">
        <v>-252073.54572785299</v>
      </c>
      <c r="AZ44" s="225">
        <v>-252073.54572785299</v>
      </c>
      <c r="BA44" s="225">
        <v>-2997315.5384284598</v>
      </c>
      <c r="BB44" s="225">
        <v>-265506.53202963702</v>
      </c>
      <c r="BC44" s="225">
        <v>-266571.71695963701</v>
      </c>
      <c r="BD44" s="225">
        <v>-267111.03180963697</v>
      </c>
      <c r="BE44" s="225">
        <v>-266571.71695963701</v>
      </c>
      <c r="BF44" s="225">
        <v>-266571.71695963701</v>
      </c>
      <c r="BG44" s="225">
        <v>-266364.87046963698</v>
      </c>
      <c r="BH44" s="225">
        <v>-275082.22541130299</v>
      </c>
      <c r="BI44" s="225">
        <v>-275082.22541130299</v>
      </c>
      <c r="BJ44" s="225">
        <v>-274669.72541130299</v>
      </c>
      <c r="BK44" s="225">
        <v>-274669.72541130299</v>
      </c>
      <c r="BL44" s="225">
        <v>-274669.72541130299</v>
      </c>
      <c r="BM44" s="225">
        <v>-274669.72541130299</v>
      </c>
      <c r="BN44" s="225">
        <v>-3247540.9376556301</v>
      </c>
    </row>
    <row r="45" spans="1:66">
      <c r="A45" s="245" t="s">
        <v>284</v>
      </c>
      <c r="B45" s="225">
        <v>0</v>
      </c>
      <c r="C45" s="225">
        <v>0</v>
      </c>
      <c r="D45" s="225">
        <v>0</v>
      </c>
      <c r="E45" s="225">
        <v>0</v>
      </c>
      <c r="F45" s="225">
        <v>0</v>
      </c>
      <c r="G45" s="225">
        <v>0</v>
      </c>
      <c r="H45" s="225">
        <v>0</v>
      </c>
      <c r="I45" s="225">
        <v>0</v>
      </c>
      <c r="J45" s="225">
        <v>0</v>
      </c>
      <c r="K45" s="225">
        <v>0</v>
      </c>
      <c r="L45" s="225">
        <v>0</v>
      </c>
      <c r="M45" s="225">
        <v>0</v>
      </c>
      <c r="N45" s="225">
        <v>0</v>
      </c>
      <c r="O45" s="225">
        <v>0</v>
      </c>
      <c r="P45" s="225">
        <v>0</v>
      </c>
      <c r="Q45" s="225">
        <v>0</v>
      </c>
      <c r="R45" s="225">
        <v>0</v>
      </c>
      <c r="S45" s="225">
        <v>0</v>
      </c>
      <c r="T45" s="225">
        <v>0</v>
      </c>
      <c r="U45" s="225">
        <v>0</v>
      </c>
      <c r="V45" s="225">
        <v>0</v>
      </c>
      <c r="W45" s="225">
        <v>0</v>
      </c>
      <c r="X45" s="225">
        <v>0</v>
      </c>
      <c r="Y45" s="225">
        <v>0</v>
      </c>
      <c r="Z45" s="225">
        <v>0</v>
      </c>
      <c r="AA45" s="225">
        <v>0</v>
      </c>
      <c r="AB45" s="225">
        <v>0</v>
      </c>
      <c r="AC45" s="225">
        <v>0</v>
      </c>
      <c r="AD45" s="225">
        <v>0</v>
      </c>
      <c r="AE45" s="225">
        <v>0</v>
      </c>
      <c r="AF45" s="225">
        <v>0</v>
      </c>
      <c r="AG45" s="225">
        <v>0</v>
      </c>
      <c r="AH45" s="225">
        <v>0</v>
      </c>
      <c r="AI45" s="225">
        <v>0</v>
      </c>
      <c r="AJ45" s="225">
        <v>0</v>
      </c>
      <c r="AK45" s="225">
        <v>0</v>
      </c>
      <c r="AL45" s="225">
        <v>0</v>
      </c>
      <c r="AM45" s="225">
        <v>0</v>
      </c>
      <c r="AN45" s="225">
        <v>0</v>
      </c>
      <c r="AO45" s="225">
        <v>0</v>
      </c>
      <c r="AP45" s="225">
        <v>0</v>
      </c>
      <c r="AQ45" s="225">
        <v>0</v>
      </c>
      <c r="AR45" s="225">
        <v>0</v>
      </c>
      <c r="AS45" s="225">
        <v>0</v>
      </c>
      <c r="AT45" s="225">
        <v>0</v>
      </c>
      <c r="AU45" s="225">
        <v>0</v>
      </c>
      <c r="AV45" s="225">
        <v>0</v>
      </c>
      <c r="AW45" s="225">
        <v>0</v>
      </c>
      <c r="AX45" s="225">
        <v>0</v>
      </c>
      <c r="AY45" s="225">
        <v>0</v>
      </c>
      <c r="AZ45" s="225">
        <v>0</v>
      </c>
      <c r="BA45" s="225">
        <v>0</v>
      </c>
      <c r="BB45" s="225">
        <v>0</v>
      </c>
      <c r="BC45" s="225">
        <v>0</v>
      </c>
      <c r="BD45" s="225">
        <v>0</v>
      </c>
      <c r="BE45" s="225">
        <v>0</v>
      </c>
      <c r="BF45" s="225">
        <v>0</v>
      </c>
      <c r="BG45" s="225">
        <v>0</v>
      </c>
      <c r="BH45" s="225">
        <v>0</v>
      </c>
      <c r="BI45" s="225">
        <v>0</v>
      </c>
      <c r="BJ45" s="225">
        <v>0</v>
      </c>
      <c r="BK45" s="225">
        <v>0</v>
      </c>
      <c r="BL45" s="225">
        <v>0</v>
      </c>
      <c r="BM45" s="225">
        <v>0</v>
      </c>
      <c r="BN45" s="225">
        <v>0</v>
      </c>
    </row>
    <row r="46" spans="1:66">
      <c r="A46" s="245" t="s">
        <v>285</v>
      </c>
      <c r="B46" s="225">
        <v>0</v>
      </c>
      <c r="C46" s="225">
        <v>0</v>
      </c>
      <c r="D46" s="225">
        <v>0</v>
      </c>
      <c r="E46" s="225">
        <v>0</v>
      </c>
      <c r="F46" s="225">
        <v>0</v>
      </c>
      <c r="G46" s="225">
        <v>0</v>
      </c>
      <c r="H46" s="225">
        <v>0</v>
      </c>
      <c r="I46" s="225">
        <v>0</v>
      </c>
      <c r="J46" s="225">
        <v>0</v>
      </c>
      <c r="K46" s="225">
        <v>0</v>
      </c>
      <c r="L46" s="225">
        <v>0</v>
      </c>
      <c r="M46" s="225">
        <v>0</v>
      </c>
      <c r="N46" s="225">
        <v>0</v>
      </c>
      <c r="O46" s="225">
        <v>0</v>
      </c>
      <c r="P46" s="225">
        <v>0</v>
      </c>
      <c r="Q46" s="225">
        <v>0</v>
      </c>
      <c r="R46" s="225">
        <v>0</v>
      </c>
      <c r="S46" s="225">
        <v>0</v>
      </c>
      <c r="T46" s="225">
        <v>0</v>
      </c>
      <c r="U46" s="225">
        <v>0</v>
      </c>
      <c r="V46" s="225">
        <v>0</v>
      </c>
      <c r="W46" s="225">
        <v>0</v>
      </c>
      <c r="X46" s="225">
        <v>0</v>
      </c>
      <c r="Y46" s="225">
        <v>0</v>
      </c>
      <c r="Z46" s="225">
        <v>0</v>
      </c>
      <c r="AA46" s="225">
        <v>0</v>
      </c>
      <c r="AB46" s="225">
        <v>0</v>
      </c>
      <c r="AC46" s="225">
        <v>0</v>
      </c>
      <c r="AD46" s="225">
        <v>0</v>
      </c>
      <c r="AE46" s="225">
        <v>0</v>
      </c>
      <c r="AF46" s="225">
        <v>0</v>
      </c>
      <c r="AG46" s="225">
        <v>0</v>
      </c>
      <c r="AH46" s="225">
        <v>0</v>
      </c>
      <c r="AI46" s="225">
        <v>0</v>
      </c>
      <c r="AJ46" s="225">
        <v>0</v>
      </c>
      <c r="AK46" s="225">
        <v>0</v>
      </c>
      <c r="AL46" s="225">
        <v>0</v>
      </c>
      <c r="AM46" s="225">
        <v>0</v>
      </c>
      <c r="AN46" s="225">
        <v>0</v>
      </c>
      <c r="AO46" s="225">
        <v>0</v>
      </c>
      <c r="AP46" s="225">
        <v>0</v>
      </c>
      <c r="AQ46" s="225">
        <v>0</v>
      </c>
      <c r="AR46" s="225">
        <v>0</v>
      </c>
      <c r="AS46" s="225">
        <v>0</v>
      </c>
      <c r="AT46" s="225">
        <v>0</v>
      </c>
      <c r="AU46" s="225">
        <v>0</v>
      </c>
      <c r="AV46" s="225">
        <v>0</v>
      </c>
      <c r="AW46" s="225">
        <v>0</v>
      </c>
      <c r="AX46" s="225">
        <v>0</v>
      </c>
      <c r="AY46" s="225">
        <v>0</v>
      </c>
      <c r="AZ46" s="225">
        <v>0</v>
      </c>
      <c r="BA46" s="225">
        <v>0</v>
      </c>
      <c r="BB46" s="225">
        <v>0</v>
      </c>
      <c r="BC46" s="225">
        <v>0</v>
      </c>
      <c r="BD46" s="225">
        <v>0</v>
      </c>
      <c r="BE46" s="225">
        <v>0</v>
      </c>
      <c r="BF46" s="225">
        <v>0</v>
      </c>
      <c r="BG46" s="225">
        <v>0</v>
      </c>
      <c r="BH46" s="225">
        <v>0</v>
      </c>
      <c r="BI46" s="225">
        <v>0</v>
      </c>
      <c r="BJ46" s="225">
        <v>0</v>
      </c>
      <c r="BK46" s="225">
        <v>0</v>
      </c>
      <c r="BL46" s="225">
        <v>0</v>
      </c>
      <c r="BM46" s="225">
        <v>0</v>
      </c>
      <c r="BN46" s="225">
        <v>0</v>
      </c>
    </row>
    <row r="47" spans="1:66">
      <c r="A47" s="245" t="s">
        <v>286</v>
      </c>
      <c r="B47" s="225">
        <v>-22847.361499999999</v>
      </c>
      <c r="C47" s="225">
        <v>-22847.361499999999</v>
      </c>
      <c r="D47" s="225">
        <v>-22847.361499999999</v>
      </c>
      <c r="E47" s="225">
        <v>-22847.361499999999</v>
      </c>
      <c r="F47" s="225">
        <v>-22847.361499999999</v>
      </c>
      <c r="G47" s="225">
        <v>-22847.361499999999</v>
      </c>
      <c r="H47" s="225">
        <v>-22847.361499999999</v>
      </c>
      <c r="I47" s="225">
        <v>-22847.361499999999</v>
      </c>
      <c r="J47" s="225">
        <v>-22847.361499999999</v>
      </c>
      <c r="K47" s="225">
        <v>-22847.361499999999</v>
      </c>
      <c r="L47" s="225">
        <v>-22847.361499999999</v>
      </c>
      <c r="M47" s="225">
        <v>-22847.361499999999</v>
      </c>
      <c r="N47" s="225">
        <v>-274168.33799999999</v>
      </c>
      <c r="O47" s="225">
        <v>-22847.361499999999</v>
      </c>
      <c r="P47" s="225">
        <v>-22847.361499999999</v>
      </c>
      <c r="Q47" s="225">
        <v>-22847.361499999999</v>
      </c>
      <c r="R47" s="225">
        <v>-22847.361499999999</v>
      </c>
      <c r="S47" s="225">
        <v>-22847.361499999999</v>
      </c>
      <c r="T47" s="225">
        <v>-22847.361499999999</v>
      </c>
      <c r="U47" s="225">
        <v>-22847.361499999999</v>
      </c>
      <c r="V47" s="225">
        <v>-22847.361499999999</v>
      </c>
      <c r="W47" s="225">
        <v>-22847.361499999999</v>
      </c>
      <c r="X47" s="225">
        <v>-22847.361499999999</v>
      </c>
      <c r="Y47" s="225">
        <v>-22847.361499999999</v>
      </c>
      <c r="Z47" s="225">
        <v>-22847.361499999999</v>
      </c>
      <c r="AA47" s="225">
        <v>-274168.33799999999</v>
      </c>
      <c r="AB47" s="225">
        <v>-22847.361499999999</v>
      </c>
      <c r="AC47" s="225">
        <v>-22847.361499999999</v>
      </c>
      <c r="AD47" s="225">
        <v>-22847.361499999999</v>
      </c>
      <c r="AE47" s="225">
        <v>-22847.361499999999</v>
      </c>
      <c r="AF47" s="225">
        <v>-22847.361499999999</v>
      </c>
      <c r="AG47" s="225">
        <v>-22847.361499999999</v>
      </c>
      <c r="AH47" s="225">
        <v>-22847.361499999999</v>
      </c>
      <c r="AI47" s="225">
        <v>-22847.361499999999</v>
      </c>
      <c r="AJ47" s="225">
        <v>-22847.361499999999</v>
      </c>
      <c r="AK47" s="225">
        <v>-22847.361499999999</v>
      </c>
      <c r="AL47" s="225">
        <v>-22847.361499999999</v>
      </c>
      <c r="AM47" s="225">
        <v>-22847.361499999999</v>
      </c>
      <c r="AN47" s="225">
        <v>-274168.33799999999</v>
      </c>
      <c r="AO47" s="225">
        <v>-22847.361499999999</v>
      </c>
      <c r="AP47" s="225">
        <v>-22847.361499999999</v>
      </c>
      <c r="AQ47" s="225">
        <v>-22847.361499999999</v>
      </c>
      <c r="AR47" s="225">
        <v>-22847.361499999999</v>
      </c>
      <c r="AS47" s="225">
        <v>-22847.361499999999</v>
      </c>
      <c r="AT47" s="225">
        <v>-22847.361499999999</v>
      </c>
      <c r="AU47" s="225">
        <v>-22847.361499999999</v>
      </c>
      <c r="AV47" s="225">
        <v>-22847.361499999999</v>
      </c>
      <c r="AW47" s="225">
        <v>-22847.361499999999</v>
      </c>
      <c r="AX47" s="225">
        <v>-22847.361499999999</v>
      </c>
      <c r="AY47" s="225">
        <v>-22847.361499999999</v>
      </c>
      <c r="AZ47" s="225">
        <v>-22847.361499999999</v>
      </c>
      <c r="BA47" s="225">
        <v>-274168.33799999999</v>
      </c>
      <c r="BB47" s="225">
        <v>-22847.361499999999</v>
      </c>
      <c r="BC47" s="225">
        <v>-22847.361499999999</v>
      </c>
      <c r="BD47" s="225">
        <v>-22847.361499999999</v>
      </c>
      <c r="BE47" s="225">
        <v>-22847.361499999999</v>
      </c>
      <c r="BF47" s="225">
        <v>-22847.361499999999</v>
      </c>
      <c r="BG47" s="225">
        <v>-22847.361499999999</v>
      </c>
      <c r="BH47" s="225">
        <v>-22847.361499999999</v>
      </c>
      <c r="BI47" s="225">
        <v>-22847.361499999999</v>
      </c>
      <c r="BJ47" s="225">
        <v>-22847.361499999999</v>
      </c>
      <c r="BK47" s="225">
        <v>-22847.361499999999</v>
      </c>
      <c r="BL47" s="225">
        <v>-22847.361499999999</v>
      </c>
      <c r="BM47" s="225">
        <v>-22847.361499999999</v>
      </c>
      <c r="BN47" s="225">
        <v>-274168.33799999999</v>
      </c>
    </row>
    <row r="48" spans="1:66">
      <c r="A48" s="245" t="s">
        <v>287</v>
      </c>
      <c r="B48" s="225">
        <v>0</v>
      </c>
      <c r="C48" s="225">
        <v>0</v>
      </c>
      <c r="D48" s="225">
        <v>0</v>
      </c>
      <c r="E48" s="225">
        <v>0</v>
      </c>
      <c r="F48" s="225">
        <v>0</v>
      </c>
      <c r="G48" s="225">
        <v>0</v>
      </c>
      <c r="H48" s="225">
        <v>0</v>
      </c>
      <c r="I48" s="225">
        <v>0</v>
      </c>
      <c r="J48" s="225">
        <v>0</v>
      </c>
      <c r="K48" s="225">
        <v>0</v>
      </c>
      <c r="L48" s="225">
        <v>0</v>
      </c>
      <c r="M48" s="225">
        <v>0</v>
      </c>
      <c r="N48" s="225">
        <v>0</v>
      </c>
      <c r="O48" s="225">
        <v>0</v>
      </c>
      <c r="P48" s="225">
        <v>0</v>
      </c>
      <c r="Q48" s="225">
        <v>0</v>
      </c>
      <c r="R48" s="225">
        <v>0</v>
      </c>
      <c r="S48" s="225">
        <v>0</v>
      </c>
      <c r="T48" s="225">
        <v>0</v>
      </c>
      <c r="U48" s="225">
        <v>0</v>
      </c>
      <c r="V48" s="225">
        <v>0</v>
      </c>
      <c r="W48" s="225">
        <v>0</v>
      </c>
      <c r="X48" s="225">
        <v>0</v>
      </c>
      <c r="Y48" s="225">
        <v>0</v>
      </c>
      <c r="Z48" s="225">
        <v>0</v>
      </c>
      <c r="AA48" s="225">
        <v>0</v>
      </c>
      <c r="AB48" s="225">
        <v>0</v>
      </c>
      <c r="AC48" s="225">
        <v>0</v>
      </c>
      <c r="AD48" s="225">
        <v>0</v>
      </c>
      <c r="AE48" s="225">
        <v>0</v>
      </c>
      <c r="AF48" s="225">
        <v>0</v>
      </c>
      <c r="AG48" s="225">
        <v>0</v>
      </c>
      <c r="AH48" s="225">
        <v>0</v>
      </c>
      <c r="AI48" s="225">
        <v>0</v>
      </c>
      <c r="AJ48" s="225">
        <v>0</v>
      </c>
      <c r="AK48" s="225">
        <v>0</v>
      </c>
      <c r="AL48" s="225">
        <v>0</v>
      </c>
      <c r="AM48" s="225">
        <v>0</v>
      </c>
      <c r="AN48" s="225">
        <v>0</v>
      </c>
      <c r="AO48" s="225">
        <v>0</v>
      </c>
      <c r="AP48" s="225">
        <v>0</v>
      </c>
      <c r="AQ48" s="225">
        <v>0</v>
      </c>
      <c r="AR48" s="225">
        <v>0</v>
      </c>
      <c r="AS48" s="225">
        <v>0</v>
      </c>
      <c r="AT48" s="225">
        <v>0</v>
      </c>
      <c r="AU48" s="225">
        <v>0</v>
      </c>
      <c r="AV48" s="225">
        <v>0</v>
      </c>
      <c r="AW48" s="225">
        <v>0</v>
      </c>
      <c r="AX48" s="225">
        <v>0</v>
      </c>
      <c r="AY48" s="225">
        <v>0</v>
      </c>
      <c r="AZ48" s="225">
        <v>0</v>
      </c>
      <c r="BA48" s="225">
        <v>0</v>
      </c>
      <c r="BB48" s="225">
        <v>0</v>
      </c>
      <c r="BC48" s="225">
        <v>0</v>
      </c>
      <c r="BD48" s="225">
        <v>0</v>
      </c>
      <c r="BE48" s="225">
        <v>0</v>
      </c>
      <c r="BF48" s="225">
        <v>0</v>
      </c>
      <c r="BG48" s="225">
        <v>0</v>
      </c>
      <c r="BH48" s="225">
        <v>0</v>
      </c>
      <c r="BI48" s="225">
        <v>0</v>
      </c>
      <c r="BJ48" s="225">
        <v>0</v>
      </c>
      <c r="BK48" s="225">
        <v>0</v>
      </c>
      <c r="BL48" s="225">
        <v>0</v>
      </c>
      <c r="BM48" s="225">
        <v>0</v>
      </c>
      <c r="BN48" s="225">
        <v>0</v>
      </c>
    </row>
    <row r="49" spans="1:66">
      <c r="A49" s="245" t="s">
        <v>288</v>
      </c>
      <c r="B49" s="225">
        <v>0</v>
      </c>
      <c r="C49" s="225">
        <v>0</v>
      </c>
      <c r="D49" s="225">
        <v>0</v>
      </c>
      <c r="E49" s="225">
        <v>0</v>
      </c>
      <c r="F49" s="225">
        <v>0</v>
      </c>
      <c r="G49" s="225">
        <v>0</v>
      </c>
      <c r="H49" s="225">
        <v>0</v>
      </c>
      <c r="I49" s="225">
        <v>0</v>
      </c>
      <c r="J49" s="225">
        <v>0</v>
      </c>
      <c r="K49" s="225">
        <v>0</v>
      </c>
      <c r="L49" s="225">
        <v>0</v>
      </c>
      <c r="M49" s="225">
        <v>0</v>
      </c>
      <c r="N49" s="225">
        <v>0</v>
      </c>
      <c r="O49" s="225">
        <v>0</v>
      </c>
      <c r="P49" s="225">
        <v>0</v>
      </c>
      <c r="Q49" s="225">
        <v>0</v>
      </c>
      <c r="R49" s="225">
        <v>0</v>
      </c>
      <c r="S49" s="225">
        <v>0</v>
      </c>
      <c r="T49" s="225">
        <v>0</v>
      </c>
      <c r="U49" s="225">
        <v>0</v>
      </c>
      <c r="V49" s="225">
        <v>0</v>
      </c>
      <c r="W49" s="225">
        <v>0</v>
      </c>
      <c r="X49" s="225">
        <v>0</v>
      </c>
      <c r="Y49" s="225">
        <v>0</v>
      </c>
      <c r="Z49" s="225">
        <v>0</v>
      </c>
      <c r="AA49" s="225">
        <v>0</v>
      </c>
      <c r="AB49" s="225">
        <v>0</v>
      </c>
      <c r="AC49" s="225">
        <v>0</v>
      </c>
      <c r="AD49" s="225">
        <v>0</v>
      </c>
      <c r="AE49" s="225">
        <v>0</v>
      </c>
      <c r="AF49" s="225">
        <v>0</v>
      </c>
      <c r="AG49" s="225">
        <v>0</v>
      </c>
      <c r="AH49" s="225">
        <v>0</v>
      </c>
      <c r="AI49" s="225">
        <v>0</v>
      </c>
      <c r="AJ49" s="225">
        <v>0</v>
      </c>
      <c r="AK49" s="225">
        <v>0</v>
      </c>
      <c r="AL49" s="225">
        <v>0</v>
      </c>
      <c r="AM49" s="225">
        <v>0</v>
      </c>
      <c r="AN49" s="225">
        <v>0</v>
      </c>
      <c r="AO49" s="225">
        <v>0</v>
      </c>
      <c r="AP49" s="225">
        <v>0</v>
      </c>
      <c r="AQ49" s="225">
        <v>0</v>
      </c>
      <c r="AR49" s="225">
        <v>0</v>
      </c>
      <c r="AS49" s="225">
        <v>0</v>
      </c>
      <c r="AT49" s="225">
        <v>0</v>
      </c>
      <c r="AU49" s="225">
        <v>0</v>
      </c>
      <c r="AV49" s="225">
        <v>0</v>
      </c>
      <c r="AW49" s="225">
        <v>0</v>
      </c>
      <c r="AX49" s="225">
        <v>0</v>
      </c>
      <c r="AY49" s="225">
        <v>0</v>
      </c>
      <c r="AZ49" s="225">
        <v>0</v>
      </c>
      <c r="BA49" s="225">
        <v>0</v>
      </c>
      <c r="BB49" s="225">
        <v>0</v>
      </c>
      <c r="BC49" s="225">
        <v>0</v>
      </c>
      <c r="BD49" s="225">
        <v>0</v>
      </c>
      <c r="BE49" s="225">
        <v>0</v>
      </c>
      <c r="BF49" s="225">
        <v>0</v>
      </c>
      <c r="BG49" s="225">
        <v>0</v>
      </c>
      <c r="BH49" s="225">
        <v>0</v>
      </c>
      <c r="BI49" s="225">
        <v>0</v>
      </c>
      <c r="BJ49" s="225">
        <v>0</v>
      </c>
      <c r="BK49" s="225">
        <v>0</v>
      </c>
      <c r="BL49" s="225">
        <v>0</v>
      </c>
      <c r="BM49" s="225">
        <v>0</v>
      </c>
      <c r="BN49" s="225">
        <v>0</v>
      </c>
    </row>
    <row r="50" spans="1:66">
      <c r="A50" s="245" t="s">
        <v>289</v>
      </c>
      <c r="B50" s="225">
        <v>-24809.7605</v>
      </c>
      <c r="C50" s="225">
        <v>-24809.7605</v>
      </c>
      <c r="D50" s="225">
        <v>-24809.7605</v>
      </c>
      <c r="E50" s="225">
        <v>-24809.7605</v>
      </c>
      <c r="F50" s="225">
        <v>-24809.7605</v>
      </c>
      <c r="G50" s="225">
        <v>-24809.7605</v>
      </c>
      <c r="H50" s="225">
        <v>-24809.7605</v>
      </c>
      <c r="I50" s="225">
        <v>-24809.7605</v>
      </c>
      <c r="J50" s="225">
        <v>-24809.7605</v>
      </c>
      <c r="K50" s="225">
        <v>-24809.7605</v>
      </c>
      <c r="L50" s="225">
        <v>-24809.7605</v>
      </c>
      <c r="M50" s="225">
        <v>-24809.7605</v>
      </c>
      <c r="N50" s="225">
        <v>-297717.12599999999</v>
      </c>
      <c r="O50" s="225">
        <v>-24809.7605</v>
      </c>
      <c r="P50" s="225">
        <v>-24809.7605</v>
      </c>
      <c r="Q50" s="225">
        <v>-24809.7605</v>
      </c>
      <c r="R50" s="225">
        <v>-24809.7605</v>
      </c>
      <c r="S50" s="225">
        <v>-24809.7605</v>
      </c>
      <c r="T50" s="225">
        <v>-24809.7605</v>
      </c>
      <c r="U50" s="225">
        <v>-24809.7605</v>
      </c>
      <c r="V50" s="225">
        <v>-24809.7605</v>
      </c>
      <c r="W50" s="225">
        <v>-24809.7605</v>
      </c>
      <c r="X50" s="225">
        <v>-24809.7605</v>
      </c>
      <c r="Y50" s="225">
        <v>-24809.7605</v>
      </c>
      <c r="Z50" s="225">
        <v>-24809.7605</v>
      </c>
      <c r="AA50" s="225">
        <v>-297717.12599999999</v>
      </c>
      <c r="AB50" s="225">
        <v>-24809.7605</v>
      </c>
      <c r="AC50" s="225">
        <v>-24809.7605</v>
      </c>
      <c r="AD50" s="225">
        <v>-24809.7605</v>
      </c>
      <c r="AE50" s="225">
        <v>-24809.7605</v>
      </c>
      <c r="AF50" s="225">
        <v>-24809.7605</v>
      </c>
      <c r="AG50" s="225">
        <v>-24809.7605</v>
      </c>
      <c r="AH50" s="225">
        <v>-24809.7605</v>
      </c>
      <c r="AI50" s="225">
        <v>-24809.7605</v>
      </c>
      <c r="AJ50" s="225">
        <v>-24809.7605</v>
      </c>
      <c r="AK50" s="225">
        <v>-24809.7605</v>
      </c>
      <c r="AL50" s="225">
        <v>-24809.7605</v>
      </c>
      <c r="AM50" s="225">
        <v>-24809.7605</v>
      </c>
      <c r="AN50" s="225">
        <v>-297717.12599999999</v>
      </c>
      <c r="AO50" s="225">
        <v>-24809.7605</v>
      </c>
      <c r="AP50" s="225">
        <v>-24809.7605</v>
      </c>
      <c r="AQ50" s="225">
        <v>-24809.7605</v>
      </c>
      <c r="AR50" s="225">
        <v>-24809.7605</v>
      </c>
      <c r="AS50" s="225">
        <v>-24809.7605</v>
      </c>
      <c r="AT50" s="225">
        <v>-24809.7605</v>
      </c>
      <c r="AU50" s="225">
        <v>-24809.7605</v>
      </c>
      <c r="AV50" s="225">
        <v>-24809.7605</v>
      </c>
      <c r="AW50" s="225">
        <v>-24809.7605</v>
      </c>
      <c r="AX50" s="225">
        <v>-24809.7605</v>
      </c>
      <c r="AY50" s="225">
        <v>-24809.7605</v>
      </c>
      <c r="AZ50" s="225">
        <v>-24809.7605</v>
      </c>
      <c r="BA50" s="225">
        <v>-297717.12599999999</v>
      </c>
      <c r="BB50" s="225">
        <v>-24809.7605</v>
      </c>
      <c r="BC50" s="225">
        <v>-24809.7605</v>
      </c>
      <c r="BD50" s="225">
        <v>-24809.7605</v>
      </c>
      <c r="BE50" s="225">
        <v>-24809.7605</v>
      </c>
      <c r="BF50" s="225">
        <v>-24809.7605</v>
      </c>
      <c r="BG50" s="225">
        <v>-24809.7605</v>
      </c>
      <c r="BH50" s="225">
        <v>-24809.7605</v>
      </c>
      <c r="BI50" s="225">
        <v>-24809.7605</v>
      </c>
      <c r="BJ50" s="225">
        <v>-24809.7605</v>
      </c>
      <c r="BK50" s="225">
        <v>-24809.7605</v>
      </c>
      <c r="BL50" s="225">
        <v>-24809.7605</v>
      </c>
      <c r="BM50" s="225">
        <v>-24809.7605</v>
      </c>
      <c r="BN50" s="225">
        <v>-297717.12599999999</v>
      </c>
    </row>
    <row r="51" spans="1:66">
      <c r="A51" s="245" t="s">
        <v>290</v>
      </c>
      <c r="B51" s="225">
        <v>0</v>
      </c>
      <c r="C51" s="225">
        <v>0</v>
      </c>
      <c r="D51" s="225">
        <v>0</v>
      </c>
      <c r="E51" s="225">
        <v>0</v>
      </c>
      <c r="F51" s="225">
        <v>0</v>
      </c>
      <c r="G51" s="225">
        <v>0</v>
      </c>
      <c r="H51" s="225">
        <v>0</v>
      </c>
      <c r="I51" s="225">
        <v>0</v>
      </c>
      <c r="J51" s="225">
        <v>0</v>
      </c>
      <c r="K51" s="225">
        <v>0</v>
      </c>
      <c r="L51" s="225">
        <v>0</v>
      </c>
      <c r="M51" s="225">
        <v>0</v>
      </c>
      <c r="N51" s="225">
        <v>0</v>
      </c>
      <c r="O51" s="225">
        <v>0</v>
      </c>
      <c r="P51" s="225">
        <v>0</v>
      </c>
      <c r="Q51" s="225">
        <v>0</v>
      </c>
      <c r="R51" s="225">
        <v>0</v>
      </c>
      <c r="S51" s="225">
        <v>0</v>
      </c>
      <c r="T51" s="225">
        <v>0</v>
      </c>
      <c r="U51" s="225">
        <v>0</v>
      </c>
      <c r="V51" s="225">
        <v>0</v>
      </c>
      <c r="W51" s="225">
        <v>0</v>
      </c>
      <c r="X51" s="225">
        <v>0</v>
      </c>
      <c r="Y51" s="225">
        <v>0</v>
      </c>
      <c r="Z51" s="225">
        <v>0</v>
      </c>
      <c r="AA51" s="225">
        <v>0</v>
      </c>
      <c r="AB51" s="225">
        <v>0</v>
      </c>
      <c r="AC51" s="225">
        <v>0</v>
      </c>
      <c r="AD51" s="225">
        <v>0</v>
      </c>
      <c r="AE51" s="225">
        <v>0</v>
      </c>
      <c r="AF51" s="225">
        <v>0</v>
      </c>
      <c r="AG51" s="225">
        <v>0</v>
      </c>
      <c r="AH51" s="225">
        <v>0</v>
      </c>
      <c r="AI51" s="225">
        <v>0</v>
      </c>
      <c r="AJ51" s="225">
        <v>0</v>
      </c>
      <c r="AK51" s="225">
        <v>0</v>
      </c>
      <c r="AL51" s="225">
        <v>0</v>
      </c>
      <c r="AM51" s="225">
        <v>0</v>
      </c>
      <c r="AN51" s="225">
        <v>0</v>
      </c>
      <c r="AO51" s="225">
        <v>0</v>
      </c>
      <c r="AP51" s="225">
        <v>0</v>
      </c>
      <c r="AQ51" s="225">
        <v>0</v>
      </c>
      <c r="AR51" s="225">
        <v>0</v>
      </c>
      <c r="AS51" s="225">
        <v>0</v>
      </c>
      <c r="AT51" s="225">
        <v>0</v>
      </c>
      <c r="AU51" s="225">
        <v>0</v>
      </c>
      <c r="AV51" s="225">
        <v>0</v>
      </c>
      <c r="AW51" s="225">
        <v>0</v>
      </c>
      <c r="AX51" s="225">
        <v>0</v>
      </c>
      <c r="AY51" s="225">
        <v>0</v>
      </c>
      <c r="AZ51" s="225">
        <v>0</v>
      </c>
      <c r="BA51" s="225">
        <v>0</v>
      </c>
      <c r="BB51" s="225">
        <v>0</v>
      </c>
      <c r="BC51" s="225">
        <v>0</v>
      </c>
      <c r="BD51" s="225">
        <v>0</v>
      </c>
      <c r="BE51" s="225">
        <v>0</v>
      </c>
      <c r="BF51" s="225">
        <v>0</v>
      </c>
      <c r="BG51" s="225">
        <v>0</v>
      </c>
      <c r="BH51" s="225">
        <v>0</v>
      </c>
      <c r="BI51" s="225">
        <v>0</v>
      </c>
      <c r="BJ51" s="225">
        <v>0</v>
      </c>
      <c r="BK51" s="225">
        <v>0</v>
      </c>
      <c r="BL51" s="225">
        <v>0</v>
      </c>
      <c r="BM51" s="225">
        <v>0</v>
      </c>
      <c r="BN51" s="225">
        <v>0</v>
      </c>
    </row>
    <row r="52" spans="1:66">
      <c r="A52" s="245" t="s">
        <v>291</v>
      </c>
      <c r="B52" s="225">
        <v>0</v>
      </c>
      <c r="C52" s="225">
        <v>0</v>
      </c>
      <c r="D52" s="225">
        <v>0</v>
      </c>
      <c r="E52" s="225">
        <v>0</v>
      </c>
      <c r="F52" s="225">
        <v>0</v>
      </c>
      <c r="G52" s="225">
        <v>0</v>
      </c>
      <c r="H52" s="225">
        <v>0</v>
      </c>
      <c r="I52" s="225">
        <v>0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0</v>
      </c>
      <c r="P52" s="225">
        <v>0</v>
      </c>
      <c r="Q52" s="225">
        <v>0</v>
      </c>
      <c r="R52" s="225">
        <v>0</v>
      </c>
      <c r="S52" s="225">
        <v>0</v>
      </c>
      <c r="T52" s="225">
        <v>0</v>
      </c>
      <c r="U52" s="225">
        <v>0</v>
      </c>
      <c r="V52" s="225">
        <v>0</v>
      </c>
      <c r="W52" s="225">
        <v>0</v>
      </c>
      <c r="X52" s="225">
        <v>0</v>
      </c>
      <c r="Y52" s="225">
        <v>0</v>
      </c>
      <c r="Z52" s="225">
        <v>0</v>
      </c>
      <c r="AA52" s="225">
        <v>0</v>
      </c>
      <c r="AB52" s="225">
        <v>0</v>
      </c>
      <c r="AC52" s="225">
        <v>0</v>
      </c>
      <c r="AD52" s="225">
        <v>0</v>
      </c>
      <c r="AE52" s="225">
        <v>0</v>
      </c>
      <c r="AF52" s="225">
        <v>0</v>
      </c>
      <c r="AG52" s="225">
        <v>0</v>
      </c>
      <c r="AH52" s="225">
        <v>0</v>
      </c>
      <c r="AI52" s="225">
        <v>0</v>
      </c>
      <c r="AJ52" s="225">
        <v>0</v>
      </c>
      <c r="AK52" s="225">
        <v>0</v>
      </c>
      <c r="AL52" s="225">
        <v>0</v>
      </c>
      <c r="AM52" s="225">
        <v>0</v>
      </c>
      <c r="AN52" s="225">
        <v>0</v>
      </c>
      <c r="AO52" s="225">
        <v>0</v>
      </c>
      <c r="AP52" s="225">
        <v>0</v>
      </c>
      <c r="AQ52" s="225">
        <v>0</v>
      </c>
      <c r="AR52" s="225">
        <v>0</v>
      </c>
      <c r="AS52" s="225">
        <v>0</v>
      </c>
      <c r="AT52" s="225">
        <v>0</v>
      </c>
      <c r="AU52" s="225">
        <v>0</v>
      </c>
      <c r="AV52" s="225">
        <v>0</v>
      </c>
      <c r="AW52" s="225">
        <v>0</v>
      </c>
      <c r="AX52" s="225">
        <v>0</v>
      </c>
      <c r="AY52" s="225">
        <v>0</v>
      </c>
      <c r="AZ52" s="225">
        <v>0</v>
      </c>
      <c r="BA52" s="225">
        <v>0</v>
      </c>
      <c r="BB52" s="225">
        <v>0</v>
      </c>
      <c r="BC52" s="225">
        <v>0</v>
      </c>
      <c r="BD52" s="225">
        <v>0</v>
      </c>
      <c r="BE52" s="225">
        <v>0</v>
      </c>
      <c r="BF52" s="225">
        <v>0</v>
      </c>
      <c r="BG52" s="225">
        <v>0</v>
      </c>
      <c r="BH52" s="225">
        <v>0</v>
      </c>
      <c r="BI52" s="225">
        <v>0</v>
      </c>
      <c r="BJ52" s="225">
        <v>0</v>
      </c>
      <c r="BK52" s="225">
        <v>0</v>
      </c>
      <c r="BL52" s="225">
        <v>0</v>
      </c>
      <c r="BM52" s="225">
        <v>0</v>
      </c>
      <c r="BN52" s="225">
        <v>0</v>
      </c>
    </row>
    <row r="53" spans="1:66">
      <c r="A53" s="245" t="s">
        <v>292</v>
      </c>
      <c r="B53" s="225">
        <v>0</v>
      </c>
      <c r="C53" s="225">
        <v>0</v>
      </c>
      <c r="D53" s="225">
        <v>0</v>
      </c>
      <c r="E53" s="225">
        <v>0</v>
      </c>
      <c r="F53" s="225">
        <v>0</v>
      </c>
      <c r="G53" s="225">
        <v>0</v>
      </c>
      <c r="H53" s="225">
        <v>0</v>
      </c>
      <c r="I53" s="225">
        <v>0</v>
      </c>
      <c r="J53" s="225">
        <v>0</v>
      </c>
      <c r="K53" s="225">
        <v>0</v>
      </c>
      <c r="L53" s="225">
        <v>0</v>
      </c>
      <c r="M53" s="225">
        <v>0</v>
      </c>
      <c r="N53" s="225">
        <v>0</v>
      </c>
      <c r="O53" s="225">
        <v>0</v>
      </c>
      <c r="P53" s="225">
        <v>0</v>
      </c>
      <c r="Q53" s="225">
        <v>0</v>
      </c>
      <c r="R53" s="225">
        <v>0</v>
      </c>
      <c r="S53" s="225">
        <v>0</v>
      </c>
      <c r="T53" s="225">
        <v>0</v>
      </c>
      <c r="U53" s="225">
        <v>0</v>
      </c>
      <c r="V53" s="225">
        <v>0</v>
      </c>
      <c r="W53" s="225">
        <v>0</v>
      </c>
      <c r="X53" s="225">
        <v>0</v>
      </c>
      <c r="Y53" s="225">
        <v>0</v>
      </c>
      <c r="Z53" s="225">
        <v>0</v>
      </c>
      <c r="AA53" s="225">
        <v>0</v>
      </c>
      <c r="AB53" s="225">
        <v>0</v>
      </c>
      <c r="AC53" s="225">
        <v>0</v>
      </c>
      <c r="AD53" s="225">
        <v>0</v>
      </c>
      <c r="AE53" s="225">
        <v>0</v>
      </c>
      <c r="AF53" s="225">
        <v>0</v>
      </c>
      <c r="AG53" s="225">
        <v>0</v>
      </c>
      <c r="AH53" s="225">
        <v>0</v>
      </c>
      <c r="AI53" s="225">
        <v>0</v>
      </c>
      <c r="AJ53" s="225">
        <v>0</v>
      </c>
      <c r="AK53" s="225">
        <v>0</v>
      </c>
      <c r="AL53" s="225">
        <v>0</v>
      </c>
      <c r="AM53" s="225">
        <v>0</v>
      </c>
      <c r="AN53" s="225">
        <v>0</v>
      </c>
      <c r="AO53" s="225">
        <v>0</v>
      </c>
      <c r="AP53" s="225">
        <v>0</v>
      </c>
      <c r="AQ53" s="225">
        <v>0</v>
      </c>
      <c r="AR53" s="225">
        <v>0</v>
      </c>
      <c r="AS53" s="225">
        <v>0</v>
      </c>
      <c r="AT53" s="225">
        <v>0</v>
      </c>
      <c r="AU53" s="225">
        <v>0</v>
      </c>
      <c r="AV53" s="225">
        <v>0</v>
      </c>
      <c r="AW53" s="225">
        <v>0</v>
      </c>
      <c r="AX53" s="225">
        <v>0</v>
      </c>
      <c r="AY53" s="225">
        <v>0</v>
      </c>
      <c r="AZ53" s="225">
        <v>0</v>
      </c>
      <c r="BA53" s="225">
        <v>0</v>
      </c>
      <c r="BB53" s="225">
        <v>0</v>
      </c>
      <c r="BC53" s="225">
        <v>0</v>
      </c>
      <c r="BD53" s="225">
        <v>0</v>
      </c>
      <c r="BE53" s="225">
        <v>0</v>
      </c>
      <c r="BF53" s="225">
        <v>0</v>
      </c>
      <c r="BG53" s="225">
        <v>0</v>
      </c>
      <c r="BH53" s="225">
        <v>0</v>
      </c>
      <c r="BI53" s="225">
        <v>0</v>
      </c>
      <c r="BJ53" s="225">
        <v>0</v>
      </c>
      <c r="BK53" s="225">
        <v>0</v>
      </c>
      <c r="BL53" s="225">
        <v>0</v>
      </c>
      <c r="BM53" s="225">
        <v>0</v>
      </c>
      <c r="BN53" s="225">
        <v>0</v>
      </c>
    </row>
    <row r="54" spans="1:66">
      <c r="A54" s="245" t="s">
        <v>293</v>
      </c>
      <c r="B54" s="225">
        <v>0</v>
      </c>
      <c r="C54" s="225">
        <v>0</v>
      </c>
      <c r="D54" s="225">
        <v>0</v>
      </c>
      <c r="E54" s="225">
        <v>0</v>
      </c>
      <c r="F54" s="225">
        <v>0</v>
      </c>
      <c r="G54" s="225">
        <v>0</v>
      </c>
      <c r="H54" s="225">
        <v>0</v>
      </c>
      <c r="I54" s="225">
        <v>0</v>
      </c>
      <c r="J54" s="225">
        <v>0</v>
      </c>
      <c r="K54" s="225">
        <v>0</v>
      </c>
      <c r="L54" s="225">
        <v>0</v>
      </c>
      <c r="M54" s="225">
        <v>0</v>
      </c>
      <c r="N54" s="225">
        <v>0</v>
      </c>
      <c r="O54" s="225">
        <v>0</v>
      </c>
      <c r="P54" s="225">
        <v>0</v>
      </c>
      <c r="Q54" s="225">
        <v>0</v>
      </c>
      <c r="R54" s="225">
        <v>0</v>
      </c>
      <c r="S54" s="225">
        <v>0</v>
      </c>
      <c r="T54" s="225">
        <v>0</v>
      </c>
      <c r="U54" s="225">
        <v>0</v>
      </c>
      <c r="V54" s="225">
        <v>0</v>
      </c>
      <c r="W54" s="225">
        <v>0</v>
      </c>
      <c r="X54" s="225">
        <v>0</v>
      </c>
      <c r="Y54" s="225">
        <v>0</v>
      </c>
      <c r="Z54" s="225">
        <v>0</v>
      </c>
      <c r="AA54" s="225">
        <v>0</v>
      </c>
      <c r="AB54" s="225">
        <v>0</v>
      </c>
      <c r="AC54" s="225">
        <v>0</v>
      </c>
      <c r="AD54" s="225">
        <v>0</v>
      </c>
      <c r="AE54" s="225">
        <v>0</v>
      </c>
      <c r="AF54" s="225">
        <v>0</v>
      </c>
      <c r="AG54" s="225">
        <v>0</v>
      </c>
      <c r="AH54" s="225">
        <v>0</v>
      </c>
      <c r="AI54" s="225">
        <v>0</v>
      </c>
      <c r="AJ54" s="225">
        <v>0</v>
      </c>
      <c r="AK54" s="225">
        <v>0</v>
      </c>
      <c r="AL54" s="225">
        <v>0</v>
      </c>
      <c r="AM54" s="225">
        <v>0</v>
      </c>
      <c r="AN54" s="225">
        <v>0</v>
      </c>
      <c r="AO54" s="225">
        <v>0</v>
      </c>
      <c r="AP54" s="225">
        <v>0</v>
      </c>
      <c r="AQ54" s="225">
        <v>0</v>
      </c>
      <c r="AR54" s="225">
        <v>0</v>
      </c>
      <c r="AS54" s="225">
        <v>0</v>
      </c>
      <c r="AT54" s="225">
        <v>0</v>
      </c>
      <c r="AU54" s="225">
        <v>0</v>
      </c>
      <c r="AV54" s="225">
        <v>0</v>
      </c>
      <c r="AW54" s="225">
        <v>0</v>
      </c>
      <c r="AX54" s="225">
        <v>0</v>
      </c>
      <c r="AY54" s="225">
        <v>0</v>
      </c>
      <c r="AZ54" s="225">
        <v>0</v>
      </c>
      <c r="BA54" s="225">
        <v>0</v>
      </c>
      <c r="BB54" s="225">
        <v>0</v>
      </c>
      <c r="BC54" s="225">
        <v>0</v>
      </c>
      <c r="BD54" s="225">
        <v>0</v>
      </c>
      <c r="BE54" s="225">
        <v>0</v>
      </c>
      <c r="BF54" s="225">
        <v>0</v>
      </c>
      <c r="BG54" s="225">
        <v>0</v>
      </c>
      <c r="BH54" s="225">
        <v>0</v>
      </c>
      <c r="BI54" s="225">
        <v>0</v>
      </c>
      <c r="BJ54" s="225">
        <v>0</v>
      </c>
      <c r="BK54" s="225">
        <v>0</v>
      </c>
      <c r="BL54" s="225">
        <v>0</v>
      </c>
      <c r="BM54" s="225">
        <v>0</v>
      </c>
      <c r="BN54" s="225">
        <v>0</v>
      </c>
    </row>
    <row r="55" spans="1:66">
      <c r="A55" s="245" t="s">
        <v>294</v>
      </c>
      <c r="B55" s="225">
        <v>-87048.477499999994</v>
      </c>
      <c r="C55" s="225">
        <v>-87048.477499999994</v>
      </c>
      <c r="D55" s="225">
        <v>-87048.477499999994</v>
      </c>
      <c r="E55" s="225">
        <v>-87048.477499999994</v>
      </c>
      <c r="F55" s="225">
        <v>-87048.477499999994</v>
      </c>
      <c r="G55" s="225">
        <v>-87048.477499999994</v>
      </c>
      <c r="H55" s="225">
        <v>-87048.477499999994</v>
      </c>
      <c r="I55" s="225">
        <v>-87048.477499999994</v>
      </c>
      <c r="J55" s="225">
        <v>-87048.477499999994</v>
      </c>
      <c r="K55" s="225">
        <v>-87048.477499999994</v>
      </c>
      <c r="L55" s="225">
        <v>-87048.477499999994</v>
      </c>
      <c r="M55" s="225">
        <v>-87048.477499999994</v>
      </c>
      <c r="N55" s="225">
        <v>-1044581.73</v>
      </c>
      <c r="O55" s="225">
        <v>-87048.477499999994</v>
      </c>
      <c r="P55" s="225">
        <v>-87048.477499999994</v>
      </c>
      <c r="Q55" s="225">
        <v>-87048.477499999994</v>
      </c>
      <c r="R55" s="225">
        <v>-87048.477499999994</v>
      </c>
      <c r="S55" s="225">
        <v>-87048.477499999994</v>
      </c>
      <c r="T55" s="225">
        <v>-87048.477499999994</v>
      </c>
      <c r="U55" s="225">
        <v>-87048.477499999994</v>
      </c>
      <c r="V55" s="225">
        <v>-87048.477499999994</v>
      </c>
      <c r="W55" s="225">
        <v>-87048.477499999994</v>
      </c>
      <c r="X55" s="225">
        <v>-87048.477499999994</v>
      </c>
      <c r="Y55" s="225">
        <v>-87048.477499999994</v>
      </c>
      <c r="Z55" s="225">
        <v>-87048.477499999994</v>
      </c>
      <c r="AA55" s="225">
        <v>-1044581.73</v>
      </c>
      <c r="AB55" s="225">
        <v>-87048.477499999994</v>
      </c>
      <c r="AC55" s="225">
        <v>-87048.477499999994</v>
      </c>
      <c r="AD55" s="225">
        <v>-87048.477499999994</v>
      </c>
      <c r="AE55" s="225">
        <v>-87048.477499999994</v>
      </c>
      <c r="AF55" s="225">
        <v>-87048.477499999994</v>
      </c>
      <c r="AG55" s="225">
        <v>-87048.477499999994</v>
      </c>
      <c r="AH55" s="225">
        <v>-87048.477499999994</v>
      </c>
      <c r="AI55" s="225">
        <v>-87048.477499999994</v>
      </c>
      <c r="AJ55" s="225">
        <v>-87048.477499999994</v>
      </c>
      <c r="AK55" s="225">
        <v>-87048.477499999994</v>
      </c>
      <c r="AL55" s="225">
        <v>-87048.477499999994</v>
      </c>
      <c r="AM55" s="225">
        <v>-87048.477499999994</v>
      </c>
      <c r="AN55" s="225">
        <v>-1044581.73</v>
      </c>
      <c r="AO55" s="225">
        <v>-87048.477499999994</v>
      </c>
      <c r="AP55" s="225">
        <v>-87048.477499999994</v>
      </c>
      <c r="AQ55" s="225">
        <v>-87048.477499999994</v>
      </c>
      <c r="AR55" s="225">
        <v>-87048.477499999994</v>
      </c>
      <c r="AS55" s="225">
        <v>-87048.477499999994</v>
      </c>
      <c r="AT55" s="225">
        <v>-87048.477499999994</v>
      </c>
      <c r="AU55" s="225">
        <v>-87048.477499999994</v>
      </c>
      <c r="AV55" s="225">
        <v>-87048.477499999994</v>
      </c>
      <c r="AW55" s="225">
        <v>-87048.477499999994</v>
      </c>
      <c r="AX55" s="225">
        <v>-87048.477499999994</v>
      </c>
      <c r="AY55" s="225">
        <v>-87048.477499999994</v>
      </c>
      <c r="AZ55" s="225">
        <v>-87048.477499999994</v>
      </c>
      <c r="BA55" s="225">
        <v>-1044581.73</v>
      </c>
      <c r="BB55" s="225">
        <v>-87048.477499999994</v>
      </c>
      <c r="BC55" s="225">
        <v>-87048.477499999994</v>
      </c>
      <c r="BD55" s="225">
        <v>-87048.477499999994</v>
      </c>
      <c r="BE55" s="225">
        <v>-87048.477499999994</v>
      </c>
      <c r="BF55" s="225">
        <v>-87048.477499999994</v>
      </c>
      <c r="BG55" s="225">
        <v>-87048.477499999994</v>
      </c>
      <c r="BH55" s="225">
        <v>-87048.477499999994</v>
      </c>
      <c r="BI55" s="225">
        <v>-87048.477499999994</v>
      </c>
      <c r="BJ55" s="225">
        <v>-87048.477499999994</v>
      </c>
      <c r="BK55" s="225">
        <v>-87048.477499999994</v>
      </c>
      <c r="BL55" s="225">
        <v>-87048.477499999994</v>
      </c>
      <c r="BM55" s="225">
        <v>-87048.477499999994</v>
      </c>
      <c r="BN55" s="225">
        <v>-1044581.73</v>
      </c>
    </row>
    <row r="56" spans="1:66">
      <c r="A56" s="245" t="s">
        <v>295</v>
      </c>
      <c r="B56" s="225">
        <v>-13604377.337922299</v>
      </c>
      <c r="C56" s="225">
        <v>-12286929.731198899</v>
      </c>
      <c r="D56" s="225">
        <v>-10172975.942427101</v>
      </c>
      <c r="E56" s="225">
        <v>-11045950.8247345</v>
      </c>
      <c r="F56" s="225">
        <v>-12368028.0434373</v>
      </c>
      <c r="G56" s="225">
        <v>-13243318.325503901</v>
      </c>
      <c r="H56" s="225">
        <v>-13152772.7673261</v>
      </c>
      <c r="I56" s="225">
        <v>-13589154.594543099</v>
      </c>
      <c r="J56" s="225">
        <v>-12871022.8945469</v>
      </c>
      <c r="K56" s="225">
        <v>-13714196.904631199</v>
      </c>
      <c r="L56" s="225">
        <v>-10309744.4317734</v>
      </c>
      <c r="M56" s="225">
        <v>-11356180.8744235</v>
      </c>
      <c r="N56" s="225">
        <v>-147714652.67246801</v>
      </c>
      <c r="O56" s="225">
        <v>-14230120.927157</v>
      </c>
      <c r="P56" s="225">
        <v>-12844495.470419999</v>
      </c>
      <c r="Q56" s="225">
        <v>-10632220.0852488</v>
      </c>
      <c r="R56" s="225">
        <v>-11579471.6626055</v>
      </c>
      <c r="S56" s="225">
        <v>-12959777.277858</v>
      </c>
      <c r="T56" s="225">
        <v>-15009087.551257599</v>
      </c>
      <c r="U56" s="225">
        <v>-14904863.969973199</v>
      </c>
      <c r="V56" s="225">
        <v>-15402621.068829</v>
      </c>
      <c r="W56" s="225">
        <v>-14583939.2679103</v>
      </c>
      <c r="X56" s="225">
        <v>-15285577.0644552</v>
      </c>
      <c r="Y56" s="225">
        <v>-11595018.9290042</v>
      </c>
      <c r="Z56" s="225">
        <v>-12770160.279805601</v>
      </c>
      <c r="AA56" s="225">
        <v>-161797353.55452499</v>
      </c>
      <c r="AB56" s="225">
        <v>-15938423.0601609</v>
      </c>
      <c r="AC56" s="225">
        <v>-14376231.1147424</v>
      </c>
      <c r="AD56" s="225">
        <v>-11891324.896637401</v>
      </c>
      <c r="AE56" s="225">
        <v>-12969800.1813813</v>
      </c>
      <c r="AF56" s="225">
        <v>-14520723.132553499</v>
      </c>
      <c r="AG56" s="225">
        <v>-16349649.8194615</v>
      </c>
      <c r="AH56" s="225">
        <v>-16235151.080531999</v>
      </c>
      <c r="AI56" s="225">
        <v>-16777166.126134999</v>
      </c>
      <c r="AJ56" s="225">
        <v>-15886589.115688</v>
      </c>
      <c r="AK56" s="225">
        <v>-16480489.3165676</v>
      </c>
      <c r="AL56" s="225">
        <v>-12783687.459786</v>
      </c>
      <c r="AM56" s="225">
        <v>-14093093.2372008</v>
      </c>
      <c r="AN56" s="225">
        <v>-178302328.54084599</v>
      </c>
      <c r="AO56" s="225">
        <v>-17413446.245083202</v>
      </c>
      <c r="AP56" s="225">
        <v>-15657693.3440568</v>
      </c>
      <c r="AQ56" s="225">
        <v>-12957400.9460278</v>
      </c>
      <c r="AR56" s="225">
        <v>-14102906.3909421</v>
      </c>
      <c r="AS56" s="225">
        <v>-15794707.850449</v>
      </c>
      <c r="AT56" s="225">
        <v>-18474721.1225731</v>
      </c>
      <c r="AU56" s="225">
        <v>-18343708.5070103</v>
      </c>
      <c r="AV56" s="225">
        <v>-18980775.158035699</v>
      </c>
      <c r="AW56" s="225">
        <v>-17972807.0601747</v>
      </c>
      <c r="AX56" s="225">
        <v>-18437433.984739501</v>
      </c>
      <c r="AY56" s="225">
        <v>-14478705.3500754</v>
      </c>
      <c r="AZ56" s="225">
        <v>-15965424.371536201</v>
      </c>
      <c r="BA56" s="225">
        <v>-198579730.330704</v>
      </c>
      <c r="BB56" s="225">
        <v>-19769414.293414999</v>
      </c>
      <c r="BC56" s="225">
        <v>-17748283.926444702</v>
      </c>
      <c r="BD56" s="225">
        <v>-14690815.9035888</v>
      </c>
      <c r="BE56" s="225">
        <v>-15983625.341501299</v>
      </c>
      <c r="BF56" s="225">
        <v>-17894876.3236675</v>
      </c>
      <c r="BG56" s="225">
        <v>-18613521.599722501</v>
      </c>
      <c r="BH56" s="225">
        <v>-18478279.024548799</v>
      </c>
      <c r="BI56" s="225">
        <v>-19127172.426336002</v>
      </c>
      <c r="BJ56" s="225">
        <v>-18109040.765353799</v>
      </c>
      <c r="BK56" s="225">
        <v>-18582904.850066599</v>
      </c>
      <c r="BL56" s="225">
        <v>-14619032.1723062</v>
      </c>
      <c r="BM56" s="225">
        <v>-16107596.338453099</v>
      </c>
      <c r="BN56" s="225">
        <v>-209724562.965404</v>
      </c>
    </row>
    <row r="57" spans="1:66">
      <c r="A57" s="245" t="s">
        <v>296</v>
      </c>
      <c r="B57" s="225">
        <v>0</v>
      </c>
      <c r="C57" s="225">
        <v>0</v>
      </c>
      <c r="D57" s="225">
        <v>0</v>
      </c>
      <c r="E57" s="225">
        <v>0</v>
      </c>
      <c r="F57" s="225">
        <v>0</v>
      </c>
      <c r="G57" s="225">
        <v>0</v>
      </c>
      <c r="H57" s="225">
        <v>0</v>
      </c>
      <c r="I57" s="225">
        <v>0</v>
      </c>
      <c r="J57" s="225">
        <v>0</v>
      </c>
      <c r="K57" s="225">
        <v>0</v>
      </c>
      <c r="L57" s="225">
        <v>0</v>
      </c>
      <c r="M57" s="225">
        <v>0</v>
      </c>
      <c r="N57" s="225">
        <v>0</v>
      </c>
      <c r="O57" s="225">
        <v>0</v>
      </c>
      <c r="P57" s="225">
        <v>0</v>
      </c>
      <c r="Q57" s="225">
        <v>0</v>
      </c>
      <c r="R57" s="225">
        <v>0</v>
      </c>
      <c r="S57" s="225">
        <v>0</v>
      </c>
      <c r="T57" s="225">
        <v>0</v>
      </c>
      <c r="U57" s="225">
        <v>0</v>
      </c>
      <c r="V57" s="225">
        <v>0</v>
      </c>
      <c r="W57" s="225">
        <v>0</v>
      </c>
      <c r="X57" s="225">
        <v>0</v>
      </c>
      <c r="Y57" s="225">
        <v>0</v>
      </c>
      <c r="Z57" s="225">
        <v>0</v>
      </c>
      <c r="AA57" s="225">
        <v>0</v>
      </c>
      <c r="AB57" s="225">
        <v>0</v>
      </c>
      <c r="AC57" s="225">
        <v>0</v>
      </c>
      <c r="AD57" s="225">
        <v>0</v>
      </c>
      <c r="AE57" s="225">
        <v>0</v>
      </c>
      <c r="AF57" s="225">
        <v>0</v>
      </c>
      <c r="AG57" s="225">
        <v>0</v>
      </c>
      <c r="AH57" s="225">
        <v>0</v>
      </c>
      <c r="AI57" s="225">
        <v>0</v>
      </c>
      <c r="AJ57" s="225">
        <v>0</v>
      </c>
      <c r="AK57" s="225">
        <v>0</v>
      </c>
      <c r="AL57" s="225">
        <v>0</v>
      </c>
      <c r="AM57" s="225">
        <v>0</v>
      </c>
      <c r="AN57" s="225">
        <v>0</v>
      </c>
      <c r="AO57" s="225">
        <v>0</v>
      </c>
      <c r="AP57" s="225">
        <v>0</v>
      </c>
      <c r="AQ57" s="225">
        <v>0</v>
      </c>
      <c r="AR57" s="225">
        <v>0</v>
      </c>
      <c r="AS57" s="225">
        <v>0</v>
      </c>
      <c r="AT57" s="225">
        <v>0</v>
      </c>
      <c r="AU57" s="225">
        <v>0</v>
      </c>
      <c r="AV57" s="225">
        <v>0</v>
      </c>
      <c r="AW57" s="225">
        <v>0</v>
      </c>
      <c r="AX57" s="225">
        <v>0</v>
      </c>
      <c r="AY57" s="225">
        <v>0</v>
      </c>
      <c r="AZ57" s="225">
        <v>0</v>
      </c>
      <c r="BA57" s="225">
        <v>0</v>
      </c>
      <c r="BB57" s="225">
        <v>0</v>
      </c>
      <c r="BC57" s="225">
        <v>0</v>
      </c>
      <c r="BD57" s="225">
        <v>0</v>
      </c>
      <c r="BE57" s="225">
        <v>0</v>
      </c>
      <c r="BF57" s="225">
        <v>0</v>
      </c>
      <c r="BG57" s="225">
        <v>0</v>
      </c>
      <c r="BH57" s="225">
        <v>0</v>
      </c>
      <c r="BI57" s="225">
        <v>0</v>
      </c>
      <c r="BJ57" s="225">
        <v>0</v>
      </c>
      <c r="BK57" s="225">
        <v>0</v>
      </c>
      <c r="BL57" s="225">
        <v>0</v>
      </c>
      <c r="BM57" s="225">
        <v>0</v>
      </c>
      <c r="BN57" s="225">
        <v>0</v>
      </c>
    </row>
    <row r="58" spans="1:66">
      <c r="A58" s="245" t="s">
        <v>297</v>
      </c>
      <c r="B58" s="225">
        <v>0</v>
      </c>
      <c r="C58" s="225">
        <v>0</v>
      </c>
      <c r="D58" s="225">
        <v>0</v>
      </c>
      <c r="E58" s="225">
        <v>0</v>
      </c>
      <c r="F58" s="225">
        <v>0</v>
      </c>
      <c r="G58" s="225">
        <v>0</v>
      </c>
      <c r="H58" s="225">
        <v>0</v>
      </c>
      <c r="I58" s="225">
        <v>0</v>
      </c>
      <c r="J58" s="225">
        <v>0</v>
      </c>
      <c r="K58" s="225">
        <v>0</v>
      </c>
      <c r="L58" s="225">
        <v>0</v>
      </c>
      <c r="M58" s="225">
        <v>0</v>
      </c>
      <c r="N58" s="225">
        <v>0</v>
      </c>
      <c r="O58" s="225">
        <v>0</v>
      </c>
      <c r="P58" s="225">
        <v>0</v>
      </c>
      <c r="Q58" s="225">
        <v>0</v>
      </c>
      <c r="R58" s="225">
        <v>0</v>
      </c>
      <c r="S58" s="225">
        <v>0</v>
      </c>
      <c r="T58" s="225">
        <v>0</v>
      </c>
      <c r="U58" s="225">
        <v>0</v>
      </c>
      <c r="V58" s="225">
        <v>0</v>
      </c>
      <c r="W58" s="225">
        <v>0</v>
      </c>
      <c r="X58" s="225">
        <v>0</v>
      </c>
      <c r="Y58" s="225">
        <v>0</v>
      </c>
      <c r="Z58" s="225">
        <v>0</v>
      </c>
      <c r="AA58" s="225">
        <v>0</v>
      </c>
      <c r="AB58" s="225">
        <v>0</v>
      </c>
      <c r="AC58" s="225">
        <v>0</v>
      </c>
      <c r="AD58" s="225">
        <v>0</v>
      </c>
      <c r="AE58" s="225">
        <v>0</v>
      </c>
      <c r="AF58" s="225">
        <v>0</v>
      </c>
      <c r="AG58" s="225">
        <v>0</v>
      </c>
      <c r="AH58" s="225">
        <v>0</v>
      </c>
      <c r="AI58" s="225">
        <v>0</v>
      </c>
      <c r="AJ58" s="225">
        <v>0</v>
      </c>
      <c r="AK58" s="225">
        <v>0</v>
      </c>
      <c r="AL58" s="225">
        <v>0</v>
      </c>
      <c r="AM58" s="225">
        <v>0</v>
      </c>
      <c r="AN58" s="225">
        <v>0</v>
      </c>
      <c r="AO58" s="225">
        <v>0</v>
      </c>
      <c r="AP58" s="225">
        <v>0</v>
      </c>
      <c r="AQ58" s="225">
        <v>0</v>
      </c>
      <c r="AR58" s="225">
        <v>0</v>
      </c>
      <c r="AS58" s="225">
        <v>0</v>
      </c>
      <c r="AT58" s="225">
        <v>0</v>
      </c>
      <c r="AU58" s="225">
        <v>0</v>
      </c>
      <c r="AV58" s="225">
        <v>0</v>
      </c>
      <c r="AW58" s="225">
        <v>0</v>
      </c>
      <c r="AX58" s="225">
        <v>0</v>
      </c>
      <c r="AY58" s="225">
        <v>0</v>
      </c>
      <c r="AZ58" s="225">
        <v>0</v>
      </c>
      <c r="BA58" s="225">
        <v>0</v>
      </c>
      <c r="BB58" s="225">
        <v>0</v>
      </c>
      <c r="BC58" s="225">
        <v>0</v>
      </c>
      <c r="BD58" s="225">
        <v>0</v>
      </c>
      <c r="BE58" s="225">
        <v>0</v>
      </c>
      <c r="BF58" s="225">
        <v>0</v>
      </c>
      <c r="BG58" s="225">
        <v>0</v>
      </c>
      <c r="BH58" s="225">
        <v>0</v>
      </c>
      <c r="BI58" s="225">
        <v>0</v>
      </c>
      <c r="BJ58" s="225">
        <v>0</v>
      </c>
      <c r="BK58" s="225">
        <v>0</v>
      </c>
      <c r="BL58" s="225">
        <v>0</v>
      </c>
      <c r="BM58" s="225">
        <v>0</v>
      </c>
      <c r="BN58" s="225">
        <v>0</v>
      </c>
    </row>
    <row r="59" spans="1:66">
      <c r="A59" s="245" t="s">
        <v>298</v>
      </c>
      <c r="B59" s="225">
        <v>0</v>
      </c>
      <c r="C59" s="225">
        <v>0</v>
      </c>
      <c r="D59" s="225">
        <v>0</v>
      </c>
      <c r="E59" s="225">
        <v>0</v>
      </c>
      <c r="F59" s="225">
        <v>0</v>
      </c>
      <c r="G59" s="225">
        <v>0</v>
      </c>
      <c r="H59" s="225">
        <v>0</v>
      </c>
      <c r="I59" s="225">
        <v>0</v>
      </c>
      <c r="J59" s="225">
        <v>0</v>
      </c>
      <c r="K59" s="225">
        <v>0</v>
      </c>
      <c r="L59" s="225">
        <v>0</v>
      </c>
      <c r="M59" s="225">
        <v>0</v>
      </c>
      <c r="N59" s="225">
        <v>0</v>
      </c>
      <c r="O59" s="225">
        <v>0</v>
      </c>
      <c r="P59" s="225">
        <v>0</v>
      </c>
      <c r="Q59" s="225">
        <v>0</v>
      </c>
      <c r="R59" s="225">
        <v>0</v>
      </c>
      <c r="S59" s="225">
        <v>0</v>
      </c>
      <c r="T59" s="225">
        <v>0</v>
      </c>
      <c r="U59" s="225">
        <v>0</v>
      </c>
      <c r="V59" s="225">
        <v>0</v>
      </c>
      <c r="W59" s="225">
        <v>0</v>
      </c>
      <c r="X59" s="225">
        <v>0</v>
      </c>
      <c r="Y59" s="225">
        <v>0</v>
      </c>
      <c r="Z59" s="225">
        <v>0</v>
      </c>
      <c r="AA59" s="225">
        <v>0</v>
      </c>
      <c r="AB59" s="225">
        <v>0</v>
      </c>
      <c r="AC59" s="225">
        <v>0</v>
      </c>
      <c r="AD59" s="225">
        <v>0</v>
      </c>
      <c r="AE59" s="225">
        <v>0</v>
      </c>
      <c r="AF59" s="225">
        <v>0</v>
      </c>
      <c r="AG59" s="225">
        <v>0</v>
      </c>
      <c r="AH59" s="225">
        <v>0</v>
      </c>
      <c r="AI59" s="225">
        <v>0</v>
      </c>
      <c r="AJ59" s="225">
        <v>0</v>
      </c>
      <c r="AK59" s="225">
        <v>0</v>
      </c>
      <c r="AL59" s="225">
        <v>0</v>
      </c>
      <c r="AM59" s="225">
        <v>0</v>
      </c>
      <c r="AN59" s="225">
        <v>0</v>
      </c>
      <c r="AO59" s="225">
        <v>0</v>
      </c>
      <c r="AP59" s="225">
        <v>0</v>
      </c>
      <c r="AQ59" s="225">
        <v>0</v>
      </c>
      <c r="AR59" s="225">
        <v>0</v>
      </c>
      <c r="AS59" s="225">
        <v>0</v>
      </c>
      <c r="AT59" s="225">
        <v>0</v>
      </c>
      <c r="AU59" s="225">
        <v>0</v>
      </c>
      <c r="AV59" s="225">
        <v>0</v>
      </c>
      <c r="AW59" s="225">
        <v>0</v>
      </c>
      <c r="AX59" s="225">
        <v>0</v>
      </c>
      <c r="AY59" s="225">
        <v>0</v>
      </c>
      <c r="AZ59" s="225">
        <v>0</v>
      </c>
      <c r="BA59" s="225">
        <v>0</v>
      </c>
      <c r="BB59" s="225">
        <v>0</v>
      </c>
      <c r="BC59" s="225">
        <v>0</v>
      </c>
      <c r="BD59" s="225">
        <v>0</v>
      </c>
      <c r="BE59" s="225">
        <v>0</v>
      </c>
      <c r="BF59" s="225">
        <v>0</v>
      </c>
      <c r="BG59" s="225">
        <v>0</v>
      </c>
      <c r="BH59" s="225">
        <v>0</v>
      </c>
      <c r="BI59" s="225">
        <v>0</v>
      </c>
      <c r="BJ59" s="225">
        <v>0</v>
      </c>
      <c r="BK59" s="225">
        <v>0</v>
      </c>
      <c r="BL59" s="225">
        <v>0</v>
      </c>
      <c r="BM59" s="225">
        <v>0</v>
      </c>
      <c r="BN59" s="225">
        <v>0</v>
      </c>
    </row>
    <row r="60" spans="1:66">
      <c r="A60" s="245" t="s">
        <v>299</v>
      </c>
      <c r="B60" s="225">
        <v>-13604377.337922299</v>
      </c>
      <c r="C60" s="225">
        <v>-12286929.731198899</v>
      </c>
      <c r="D60" s="225">
        <v>-10172975.942427101</v>
      </c>
      <c r="E60" s="225">
        <v>-11045950.8247345</v>
      </c>
      <c r="F60" s="225">
        <v>-12368028.0434373</v>
      </c>
      <c r="G60" s="225">
        <v>-13243318.325503901</v>
      </c>
      <c r="H60" s="225">
        <v>-13152772.7673261</v>
      </c>
      <c r="I60" s="225">
        <v>-13589154.594543099</v>
      </c>
      <c r="J60" s="225">
        <v>-12871022.8945469</v>
      </c>
      <c r="K60" s="225">
        <v>-13714196.904631199</v>
      </c>
      <c r="L60" s="225">
        <v>-10309744.4317734</v>
      </c>
      <c r="M60" s="225">
        <v>-11356180.8744235</v>
      </c>
      <c r="N60" s="225">
        <v>-147714652.67246801</v>
      </c>
      <c r="O60" s="225">
        <v>-14230120.927157</v>
      </c>
      <c r="P60" s="225">
        <v>-12844495.470419999</v>
      </c>
      <c r="Q60" s="225">
        <v>-10632220.0852488</v>
      </c>
      <c r="R60" s="225">
        <v>-11579471.6626055</v>
      </c>
      <c r="S60" s="225">
        <v>-12959777.277858</v>
      </c>
      <c r="T60" s="225">
        <v>-15009087.551257599</v>
      </c>
      <c r="U60" s="225">
        <v>-14904863.969973199</v>
      </c>
      <c r="V60" s="225">
        <v>-15402621.068829</v>
      </c>
      <c r="W60" s="225">
        <v>-14583939.2679103</v>
      </c>
      <c r="X60" s="225">
        <v>-15285577.0644552</v>
      </c>
      <c r="Y60" s="225">
        <v>-11595018.9290042</v>
      </c>
      <c r="Z60" s="225">
        <v>-12770160.279805601</v>
      </c>
      <c r="AA60" s="225">
        <v>-161797353.55452499</v>
      </c>
      <c r="AB60" s="225">
        <v>-15938423.0601609</v>
      </c>
      <c r="AC60" s="225">
        <v>-14376231.1147424</v>
      </c>
      <c r="AD60" s="225">
        <v>-11891324.896637401</v>
      </c>
      <c r="AE60" s="225">
        <v>-12969800.1813813</v>
      </c>
      <c r="AF60" s="225">
        <v>-14520723.132553499</v>
      </c>
      <c r="AG60" s="225">
        <v>-16349649.8194615</v>
      </c>
      <c r="AH60" s="225">
        <v>-16235151.080531999</v>
      </c>
      <c r="AI60" s="225">
        <v>-16777166.126134999</v>
      </c>
      <c r="AJ60" s="225">
        <v>-15886589.115688</v>
      </c>
      <c r="AK60" s="225">
        <v>-16480489.3165676</v>
      </c>
      <c r="AL60" s="225">
        <v>-12783687.459786</v>
      </c>
      <c r="AM60" s="225">
        <v>-14093093.2372008</v>
      </c>
      <c r="AN60" s="225">
        <v>-178302328.54084599</v>
      </c>
      <c r="AO60" s="225">
        <v>-17413446.245083202</v>
      </c>
      <c r="AP60" s="225">
        <v>-15657693.3440568</v>
      </c>
      <c r="AQ60" s="225">
        <v>-12957400.9460278</v>
      </c>
      <c r="AR60" s="225">
        <v>-14102906.3909421</v>
      </c>
      <c r="AS60" s="225">
        <v>-15794707.850449</v>
      </c>
      <c r="AT60" s="225">
        <v>-18474721.1225731</v>
      </c>
      <c r="AU60" s="225">
        <v>-18343708.5070103</v>
      </c>
      <c r="AV60" s="225">
        <v>-18980775.158035699</v>
      </c>
      <c r="AW60" s="225">
        <v>-17972807.0601747</v>
      </c>
      <c r="AX60" s="225">
        <v>-18437433.984739501</v>
      </c>
      <c r="AY60" s="225">
        <v>-14478705.3500754</v>
      </c>
      <c r="AZ60" s="225">
        <v>-15965424.371536201</v>
      </c>
      <c r="BA60" s="225">
        <v>-198579730.330704</v>
      </c>
      <c r="BB60" s="225">
        <v>-19769414.293414999</v>
      </c>
      <c r="BC60" s="225">
        <v>-17748283.926444702</v>
      </c>
      <c r="BD60" s="225">
        <v>-14690815.9035888</v>
      </c>
      <c r="BE60" s="225">
        <v>-15983625.341501299</v>
      </c>
      <c r="BF60" s="225">
        <v>-17894876.3236675</v>
      </c>
      <c r="BG60" s="225">
        <v>-18613521.599722501</v>
      </c>
      <c r="BH60" s="225">
        <v>-18478279.024548799</v>
      </c>
      <c r="BI60" s="225">
        <v>-19127172.426336002</v>
      </c>
      <c r="BJ60" s="225">
        <v>-18109040.765353799</v>
      </c>
      <c r="BK60" s="225">
        <v>-18582904.850066599</v>
      </c>
      <c r="BL60" s="225">
        <v>-14619032.1723062</v>
      </c>
      <c r="BM60" s="225">
        <v>-16107596.338453099</v>
      </c>
      <c r="BN60" s="225">
        <v>-209724562.965404</v>
      </c>
    </row>
    <row r="61" spans="1:66">
      <c r="A61" s="245" t="s">
        <v>300</v>
      </c>
      <c r="B61" s="225">
        <v>-256560.47099999999</v>
      </c>
      <c r="C61" s="225">
        <v>-256560.47099999999</v>
      </c>
      <c r="D61" s="225">
        <v>-256560.47099999999</v>
      </c>
      <c r="E61" s="225">
        <v>-256560.47099999999</v>
      </c>
      <c r="F61" s="225">
        <v>-256560.47099999999</v>
      </c>
      <c r="G61" s="225">
        <v>-256560.47099999999</v>
      </c>
      <c r="H61" s="225">
        <v>-256560.47099999999</v>
      </c>
      <c r="I61" s="225">
        <v>-256560.47099999999</v>
      </c>
      <c r="J61" s="225">
        <v>-256560.47099999999</v>
      </c>
      <c r="K61" s="225">
        <v>-256560.47099999999</v>
      </c>
      <c r="L61" s="225">
        <v>-256560.47099999999</v>
      </c>
      <c r="M61" s="225">
        <v>-256560.47099999999</v>
      </c>
      <c r="N61" s="225">
        <v>-3078725.65199999</v>
      </c>
      <c r="O61" s="225">
        <v>-256560.47099999999</v>
      </c>
      <c r="P61" s="225">
        <v>-256560.47099999999</v>
      </c>
      <c r="Q61" s="225">
        <v>-256560.47099999999</v>
      </c>
      <c r="R61" s="225">
        <v>-256560.47099999999</v>
      </c>
      <c r="S61" s="225">
        <v>-256560.47099999999</v>
      </c>
      <c r="T61" s="225">
        <v>-256560.47099999999</v>
      </c>
      <c r="U61" s="225">
        <v>-256560.47099999999</v>
      </c>
      <c r="V61" s="225">
        <v>-256560.47099999999</v>
      </c>
      <c r="W61" s="225">
        <v>-256560.47099999999</v>
      </c>
      <c r="X61" s="225">
        <v>-256560.47099999999</v>
      </c>
      <c r="Y61" s="225">
        <v>-256560.47099999999</v>
      </c>
      <c r="Z61" s="225">
        <v>-256560.47099999999</v>
      </c>
      <c r="AA61" s="225">
        <v>-3078725.65199999</v>
      </c>
      <c r="AB61" s="225">
        <v>-256560.47099999999</v>
      </c>
      <c r="AC61" s="225">
        <v>-256560.47099999999</v>
      </c>
      <c r="AD61" s="225">
        <v>-256560.47099999999</v>
      </c>
      <c r="AE61" s="225">
        <v>-256560.47099999999</v>
      </c>
      <c r="AF61" s="225">
        <v>-256560.47099999999</v>
      </c>
      <c r="AG61" s="225">
        <v>-256560.47099999999</v>
      </c>
      <c r="AH61" s="225">
        <v>-256560.47099999999</v>
      </c>
      <c r="AI61" s="225">
        <v>-256560.47099999999</v>
      </c>
      <c r="AJ61" s="225">
        <v>-256560.47099999999</v>
      </c>
      <c r="AK61" s="225">
        <v>-256560.47099999999</v>
      </c>
      <c r="AL61" s="225">
        <v>-256560.47099999999</v>
      </c>
      <c r="AM61" s="225">
        <v>-256560.47099999999</v>
      </c>
      <c r="AN61" s="225">
        <v>-3078725.65199999</v>
      </c>
      <c r="AO61" s="225">
        <v>-256560.47099999999</v>
      </c>
      <c r="AP61" s="225">
        <v>-256560.47099999999</v>
      </c>
      <c r="AQ61" s="225">
        <v>-256560.47099999999</v>
      </c>
      <c r="AR61" s="225">
        <v>-256560.47099999999</v>
      </c>
      <c r="AS61" s="225">
        <v>-256560.47099999999</v>
      </c>
      <c r="AT61" s="225">
        <v>-256560.47099999999</v>
      </c>
      <c r="AU61" s="225">
        <v>-256560.47099999999</v>
      </c>
      <c r="AV61" s="225">
        <v>-256560.47099999999</v>
      </c>
      <c r="AW61" s="225">
        <v>-256560.47099999999</v>
      </c>
      <c r="AX61" s="225">
        <v>-256560.47099999999</v>
      </c>
      <c r="AY61" s="225">
        <v>-256560.47099999999</v>
      </c>
      <c r="AZ61" s="225">
        <v>-256560.47099999999</v>
      </c>
      <c r="BA61" s="225">
        <v>-3078725.65199999</v>
      </c>
      <c r="BB61" s="225">
        <v>-256560.47099999999</v>
      </c>
      <c r="BC61" s="225">
        <v>-256560.47099999999</v>
      </c>
      <c r="BD61" s="225">
        <v>-256560.47099999999</v>
      </c>
      <c r="BE61" s="225">
        <v>-256560.47099999999</v>
      </c>
      <c r="BF61" s="225">
        <v>-256560.47099999999</v>
      </c>
      <c r="BG61" s="225">
        <v>-256560.47099999999</v>
      </c>
      <c r="BH61" s="225">
        <v>-256560.47099999999</v>
      </c>
      <c r="BI61" s="225">
        <v>-256560.47099999999</v>
      </c>
      <c r="BJ61" s="225">
        <v>-256560.47099999999</v>
      </c>
      <c r="BK61" s="225">
        <v>-256560.47099999999</v>
      </c>
      <c r="BL61" s="225">
        <v>-256560.47099999999</v>
      </c>
      <c r="BM61" s="225">
        <v>-256560.47099999999</v>
      </c>
      <c r="BN61" s="225">
        <v>-3078725.65199999</v>
      </c>
    </row>
    <row r="62" spans="1:66">
      <c r="A62" s="245" t="s">
        <v>301</v>
      </c>
      <c r="B62" s="225">
        <v>-406986.939166667</v>
      </c>
      <c r="C62" s="225">
        <v>-406986.939166667</v>
      </c>
      <c r="D62" s="225">
        <v>-406986.939166667</v>
      </c>
      <c r="E62" s="225">
        <v>-406986.939166667</v>
      </c>
      <c r="F62" s="225">
        <v>-406986.939166667</v>
      </c>
      <c r="G62" s="225">
        <v>-406986.939166667</v>
      </c>
      <c r="H62" s="225">
        <v>-406986.939166667</v>
      </c>
      <c r="I62" s="225">
        <v>-406986.939166667</v>
      </c>
      <c r="J62" s="225">
        <v>-406986.939166667</v>
      </c>
      <c r="K62" s="225">
        <v>-406986.939166667</v>
      </c>
      <c r="L62" s="225">
        <v>-406986.939166667</v>
      </c>
      <c r="M62" s="225">
        <v>-406986.939166667</v>
      </c>
      <c r="N62" s="225">
        <v>-4883843.2699999996</v>
      </c>
      <c r="O62" s="225">
        <v>-406986.939166667</v>
      </c>
      <c r="P62" s="225">
        <v>-406986.939166667</v>
      </c>
      <c r="Q62" s="225">
        <v>-406986.939166667</v>
      </c>
      <c r="R62" s="225">
        <v>-406986.939166667</v>
      </c>
      <c r="S62" s="225">
        <v>-406986.939166667</v>
      </c>
      <c r="T62" s="225">
        <v>-406986.939166667</v>
      </c>
      <c r="U62" s="225">
        <v>-406986.939166667</v>
      </c>
      <c r="V62" s="225">
        <v>-406986.939166667</v>
      </c>
      <c r="W62" s="225">
        <v>-406986.939166667</v>
      </c>
      <c r="X62" s="225">
        <v>-406986.939166667</v>
      </c>
      <c r="Y62" s="225">
        <v>-406986.939166667</v>
      </c>
      <c r="Z62" s="225">
        <v>-406986.939166667</v>
      </c>
      <c r="AA62" s="225">
        <v>-4883843.2699999996</v>
      </c>
      <c r="AB62" s="225">
        <v>-406986.939166667</v>
      </c>
      <c r="AC62" s="225">
        <v>-406986.939166667</v>
      </c>
      <c r="AD62" s="225">
        <v>-406986.939166667</v>
      </c>
      <c r="AE62" s="225">
        <v>-406986.939166667</v>
      </c>
      <c r="AF62" s="225">
        <v>-406986.939166667</v>
      </c>
      <c r="AG62" s="225">
        <v>-406986.939166667</v>
      </c>
      <c r="AH62" s="225">
        <v>-406986.939166667</v>
      </c>
      <c r="AI62" s="225">
        <v>-406986.939166667</v>
      </c>
      <c r="AJ62" s="225">
        <v>-406986.939166667</v>
      </c>
      <c r="AK62" s="225">
        <v>-406986.939166667</v>
      </c>
      <c r="AL62" s="225">
        <v>-406986.939166667</v>
      </c>
      <c r="AM62" s="225">
        <v>-406986.939166667</v>
      </c>
      <c r="AN62" s="225">
        <v>-4883843.2699999996</v>
      </c>
      <c r="AO62" s="225">
        <v>-406986.939166667</v>
      </c>
      <c r="AP62" s="225">
        <v>-406986.939166667</v>
      </c>
      <c r="AQ62" s="225">
        <v>-406986.939166667</v>
      </c>
      <c r="AR62" s="225">
        <v>-406986.939166667</v>
      </c>
      <c r="AS62" s="225">
        <v>-406986.939166667</v>
      </c>
      <c r="AT62" s="225">
        <v>-406986.939166667</v>
      </c>
      <c r="AU62" s="225">
        <v>-406986.939166667</v>
      </c>
      <c r="AV62" s="225">
        <v>-406986.939166667</v>
      </c>
      <c r="AW62" s="225">
        <v>-406986.939166667</v>
      </c>
      <c r="AX62" s="225">
        <v>-406986.939166667</v>
      </c>
      <c r="AY62" s="225">
        <v>-406986.939166667</v>
      </c>
      <c r="AZ62" s="225">
        <v>-406986.939166667</v>
      </c>
      <c r="BA62" s="225">
        <v>-4883843.2699999996</v>
      </c>
      <c r="BB62" s="225">
        <v>-406986.939166667</v>
      </c>
      <c r="BC62" s="225">
        <v>-406986.939166667</v>
      </c>
      <c r="BD62" s="225">
        <v>-406986.939166667</v>
      </c>
      <c r="BE62" s="225">
        <v>-406986.939166667</v>
      </c>
      <c r="BF62" s="225">
        <v>-406986.939166667</v>
      </c>
      <c r="BG62" s="225">
        <v>-406986.939166667</v>
      </c>
      <c r="BH62" s="225">
        <v>-406986.939166667</v>
      </c>
      <c r="BI62" s="225">
        <v>-406986.939166667</v>
      </c>
      <c r="BJ62" s="225">
        <v>-406986.939166667</v>
      </c>
      <c r="BK62" s="225">
        <v>-406986.939166667</v>
      </c>
      <c r="BL62" s="225">
        <v>-406986.939166667</v>
      </c>
      <c r="BM62" s="225">
        <v>-406986.939166667</v>
      </c>
      <c r="BN62" s="225">
        <v>-4883843.2699999996</v>
      </c>
    </row>
    <row r="63" spans="1:66">
      <c r="A63" s="245" t="s">
        <v>302</v>
      </c>
      <c r="B63" s="225">
        <v>-312728.38199999998</v>
      </c>
      <c r="C63" s="225">
        <v>-312728.38199999998</v>
      </c>
      <c r="D63" s="225">
        <v>-312728.38199999998</v>
      </c>
      <c r="E63" s="225">
        <v>-312728.38199999998</v>
      </c>
      <c r="F63" s="225">
        <v>-312728.38199999998</v>
      </c>
      <c r="G63" s="225">
        <v>-312728.38199999998</v>
      </c>
      <c r="H63" s="225">
        <v>-312728.38199999998</v>
      </c>
      <c r="I63" s="225">
        <v>-312728.38199999998</v>
      </c>
      <c r="J63" s="225">
        <v>-312728.38199999998</v>
      </c>
      <c r="K63" s="225">
        <v>-312728.38199999998</v>
      </c>
      <c r="L63" s="225">
        <v>-312728.38199999998</v>
      </c>
      <c r="M63" s="225">
        <v>-312728.38199999998</v>
      </c>
      <c r="N63" s="225">
        <v>-3752740.5839999998</v>
      </c>
      <c r="O63" s="225">
        <v>-312728.38199999998</v>
      </c>
      <c r="P63" s="225">
        <v>-312728.38199999998</v>
      </c>
      <c r="Q63" s="225">
        <v>-312728.38199999998</v>
      </c>
      <c r="R63" s="225">
        <v>-312728.38199999998</v>
      </c>
      <c r="S63" s="225">
        <v>-312728.38199999998</v>
      </c>
      <c r="T63" s="225">
        <v>-312728.38199999998</v>
      </c>
      <c r="U63" s="225">
        <v>-312728.38199999998</v>
      </c>
      <c r="V63" s="225">
        <v>-312728.38199999998</v>
      </c>
      <c r="W63" s="225">
        <v>-312728.38199999998</v>
      </c>
      <c r="X63" s="225">
        <v>-312728.38199999998</v>
      </c>
      <c r="Y63" s="225">
        <v>-312728.38199999998</v>
      </c>
      <c r="Z63" s="225">
        <v>-312728.38199999998</v>
      </c>
      <c r="AA63" s="225">
        <v>-3752740.5839999998</v>
      </c>
      <c r="AB63" s="225">
        <v>-312728.38199999998</v>
      </c>
      <c r="AC63" s="225">
        <v>-312728.38199999998</v>
      </c>
      <c r="AD63" s="225">
        <v>-312728.38199999998</v>
      </c>
      <c r="AE63" s="225">
        <v>-312728.38199999998</v>
      </c>
      <c r="AF63" s="225">
        <v>-312728.38199999998</v>
      </c>
      <c r="AG63" s="225">
        <v>-312728.38199999998</v>
      </c>
      <c r="AH63" s="225">
        <v>-312728.38199999998</v>
      </c>
      <c r="AI63" s="225">
        <v>-312728.38199999998</v>
      </c>
      <c r="AJ63" s="225">
        <v>-312728.38199999998</v>
      </c>
      <c r="AK63" s="225">
        <v>-312728.38199999998</v>
      </c>
      <c r="AL63" s="225">
        <v>-312728.38199999998</v>
      </c>
      <c r="AM63" s="225">
        <v>-312728.38199999998</v>
      </c>
      <c r="AN63" s="225">
        <v>-3752740.5839999998</v>
      </c>
      <c r="AO63" s="225">
        <v>-312728.38199999998</v>
      </c>
      <c r="AP63" s="225">
        <v>-312728.38199999998</v>
      </c>
      <c r="AQ63" s="225">
        <v>-312728.38199999998</v>
      </c>
      <c r="AR63" s="225">
        <v>-312728.38199999998</v>
      </c>
      <c r="AS63" s="225">
        <v>-312728.38199999998</v>
      </c>
      <c r="AT63" s="225">
        <v>-312728.38199999998</v>
      </c>
      <c r="AU63" s="225">
        <v>-312728.38199999998</v>
      </c>
      <c r="AV63" s="225">
        <v>-312728.38199999998</v>
      </c>
      <c r="AW63" s="225">
        <v>-312728.38199999998</v>
      </c>
      <c r="AX63" s="225">
        <v>-312728.38199999998</v>
      </c>
      <c r="AY63" s="225">
        <v>-312728.38199999998</v>
      </c>
      <c r="AZ63" s="225">
        <v>-312728.38199999998</v>
      </c>
      <c r="BA63" s="225">
        <v>-3752740.5839999998</v>
      </c>
      <c r="BB63" s="225">
        <v>-312728.38199999998</v>
      </c>
      <c r="BC63" s="225">
        <v>-312728.38199999998</v>
      </c>
      <c r="BD63" s="225">
        <v>-312728.38199999998</v>
      </c>
      <c r="BE63" s="225">
        <v>-312728.38199999998</v>
      </c>
      <c r="BF63" s="225">
        <v>-312728.38199999998</v>
      </c>
      <c r="BG63" s="225">
        <v>-312728.38199999998</v>
      </c>
      <c r="BH63" s="225">
        <v>-312728.38199999998</v>
      </c>
      <c r="BI63" s="225">
        <v>-312728.38199999998</v>
      </c>
      <c r="BJ63" s="225">
        <v>-312728.38199999998</v>
      </c>
      <c r="BK63" s="225">
        <v>-312728.38199999998</v>
      </c>
      <c r="BL63" s="225">
        <v>-312728.38199999998</v>
      </c>
      <c r="BM63" s="225">
        <v>-312728.38199999998</v>
      </c>
      <c r="BN63" s="225">
        <v>-3752740.5839999998</v>
      </c>
    </row>
    <row r="64" spans="1:66">
      <c r="A64" s="245" t="s">
        <v>303</v>
      </c>
      <c r="B64" s="225">
        <v>-10547.941999999999</v>
      </c>
      <c r="C64" s="225">
        <v>-10547.941999999999</v>
      </c>
      <c r="D64" s="225">
        <v>-10547.941999999999</v>
      </c>
      <c r="E64" s="225">
        <v>-10547.941999999999</v>
      </c>
      <c r="F64" s="225">
        <v>-10547.941999999999</v>
      </c>
      <c r="G64" s="225">
        <v>-10547.941999999999</v>
      </c>
      <c r="H64" s="225">
        <v>-10547.941999999999</v>
      </c>
      <c r="I64" s="225">
        <v>-10547.941999999999</v>
      </c>
      <c r="J64" s="225">
        <v>-10547.941999999999</v>
      </c>
      <c r="K64" s="225">
        <v>-10547.941999999999</v>
      </c>
      <c r="L64" s="225">
        <v>-10547.941999999999</v>
      </c>
      <c r="M64" s="225">
        <v>-10547.941999999999</v>
      </c>
      <c r="N64" s="225">
        <v>-126575.304</v>
      </c>
      <c r="O64" s="225">
        <v>-10547.941999999999</v>
      </c>
      <c r="P64" s="225">
        <v>-10547.941999999999</v>
      </c>
      <c r="Q64" s="225">
        <v>-10547.941999999999</v>
      </c>
      <c r="R64" s="225">
        <v>-10547.941999999999</v>
      </c>
      <c r="S64" s="225">
        <v>-10547.941999999999</v>
      </c>
      <c r="T64" s="225">
        <v>-10547.941999999999</v>
      </c>
      <c r="U64" s="225">
        <v>-10547.941999999999</v>
      </c>
      <c r="V64" s="225">
        <v>-10547.941999999999</v>
      </c>
      <c r="W64" s="225">
        <v>-10547.941999999999</v>
      </c>
      <c r="X64" s="225">
        <v>-10547.941999999999</v>
      </c>
      <c r="Y64" s="225">
        <v>-10547.941999999999</v>
      </c>
      <c r="Z64" s="225">
        <v>-10547.941999999999</v>
      </c>
      <c r="AA64" s="225">
        <v>-126575.304</v>
      </c>
      <c r="AB64" s="225">
        <v>-10547.941999999999</v>
      </c>
      <c r="AC64" s="225">
        <v>-10547.941999999999</v>
      </c>
      <c r="AD64" s="225">
        <v>-10547.941999999999</v>
      </c>
      <c r="AE64" s="225">
        <v>-10547.941999999999</v>
      </c>
      <c r="AF64" s="225">
        <v>-10547.941999999999</v>
      </c>
      <c r="AG64" s="225">
        <v>-10547.941999999999</v>
      </c>
      <c r="AH64" s="225">
        <v>-10547.941999999999</v>
      </c>
      <c r="AI64" s="225">
        <v>-10547.941999999999</v>
      </c>
      <c r="AJ64" s="225">
        <v>-10547.941999999999</v>
      </c>
      <c r="AK64" s="225">
        <v>-10547.941999999999</v>
      </c>
      <c r="AL64" s="225">
        <v>-10547.941999999999</v>
      </c>
      <c r="AM64" s="225">
        <v>-10547.941999999999</v>
      </c>
      <c r="AN64" s="225">
        <v>-126575.304</v>
      </c>
      <c r="AO64" s="225">
        <v>-10547.941999999999</v>
      </c>
      <c r="AP64" s="225">
        <v>-10547.941999999999</v>
      </c>
      <c r="AQ64" s="225">
        <v>-10547.941999999999</v>
      </c>
      <c r="AR64" s="225">
        <v>-10547.941999999999</v>
      </c>
      <c r="AS64" s="225">
        <v>-10547.941999999999</v>
      </c>
      <c r="AT64" s="225">
        <v>-10547.941999999999</v>
      </c>
      <c r="AU64" s="225">
        <v>-10547.941999999999</v>
      </c>
      <c r="AV64" s="225">
        <v>-10547.941999999999</v>
      </c>
      <c r="AW64" s="225">
        <v>-10547.941999999999</v>
      </c>
      <c r="AX64" s="225">
        <v>-10547.941999999999</v>
      </c>
      <c r="AY64" s="225">
        <v>-10547.941999999999</v>
      </c>
      <c r="AZ64" s="225">
        <v>-10547.941999999999</v>
      </c>
      <c r="BA64" s="225">
        <v>-126575.304</v>
      </c>
      <c r="BB64" s="225">
        <v>-10547.941999999999</v>
      </c>
      <c r="BC64" s="225">
        <v>-10547.941999999999</v>
      </c>
      <c r="BD64" s="225">
        <v>-10547.941999999999</v>
      </c>
      <c r="BE64" s="225">
        <v>-10547.941999999999</v>
      </c>
      <c r="BF64" s="225">
        <v>-10547.941999999999</v>
      </c>
      <c r="BG64" s="225">
        <v>-10547.941999999999</v>
      </c>
      <c r="BH64" s="225">
        <v>-10547.941999999999</v>
      </c>
      <c r="BI64" s="225">
        <v>-10547.941999999999</v>
      </c>
      <c r="BJ64" s="225">
        <v>-10547.941999999999</v>
      </c>
      <c r="BK64" s="225">
        <v>-10547.941999999999</v>
      </c>
      <c r="BL64" s="225">
        <v>-10547.941999999999</v>
      </c>
      <c r="BM64" s="225">
        <v>-10547.941999999999</v>
      </c>
      <c r="BN64" s="225">
        <v>-126575.304</v>
      </c>
    </row>
    <row r="65" spans="1:66">
      <c r="A65" s="245" t="s">
        <v>304</v>
      </c>
      <c r="B65" s="225">
        <v>-22663.815999999999</v>
      </c>
      <c r="C65" s="225">
        <v>-22663.815999999999</v>
      </c>
      <c r="D65" s="225">
        <v>-22663.815999999999</v>
      </c>
      <c r="E65" s="225">
        <v>-22663.815999999999</v>
      </c>
      <c r="F65" s="225">
        <v>-22663.815999999999</v>
      </c>
      <c r="G65" s="225">
        <v>-22663.815999999999</v>
      </c>
      <c r="H65" s="225">
        <v>-22663.815999999999</v>
      </c>
      <c r="I65" s="225">
        <v>-22663.815999999999</v>
      </c>
      <c r="J65" s="225">
        <v>-22663.815999999999</v>
      </c>
      <c r="K65" s="225">
        <v>-22663.815999999999</v>
      </c>
      <c r="L65" s="225">
        <v>-22663.815999999999</v>
      </c>
      <c r="M65" s="225">
        <v>-22663.815999999999</v>
      </c>
      <c r="N65" s="225">
        <v>-271965.79200000002</v>
      </c>
      <c r="O65" s="225">
        <v>-22663.815999999999</v>
      </c>
      <c r="P65" s="225">
        <v>-22663.815999999999</v>
      </c>
      <c r="Q65" s="225">
        <v>-22663.815999999999</v>
      </c>
      <c r="R65" s="225">
        <v>-22663.815999999999</v>
      </c>
      <c r="S65" s="225">
        <v>-22663.815999999999</v>
      </c>
      <c r="T65" s="225">
        <v>-22663.815999999999</v>
      </c>
      <c r="U65" s="225">
        <v>-22663.815999999999</v>
      </c>
      <c r="V65" s="225">
        <v>-22663.815999999999</v>
      </c>
      <c r="W65" s="225">
        <v>-22663.815999999999</v>
      </c>
      <c r="X65" s="225">
        <v>-22663.815999999999</v>
      </c>
      <c r="Y65" s="225">
        <v>-22663.815999999999</v>
      </c>
      <c r="Z65" s="225">
        <v>-22663.815999999999</v>
      </c>
      <c r="AA65" s="225">
        <v>-271965.79200000002</v>
      </c>
      <c r="AB65" s="225">
        <v>-22663.815999999999</v>
      </c>
      <c r="AC65" s="225">
        <v>-22663.815999999999</v>
      </c>
      <c r="AD65" s="225">
        <v>-22663.815999999999</v>
      </c>
      <c r="AE65" s="225">
        <v>-22663.815999999999</v>
      </c>
      <c r="AF65" s="225">
        <v>-22663.815999999999</v>
      </c>
      <c r="AG65" s="225">
        <v>-22663.815999999999</v>
      </c>
      <c r="AH65" s="225">
        <v>-22663.815999999999</v>
      </c>
      <c r="AI65" s="225">
        <v>-22663.815999999999</v>
      </c>
      <c r="AJ65" s="225">
        <v>-22663.815999999999</v>
      </c>
      <c r="AK65" s="225">
        <v>-22663.815999999999</v>
      </c>
      <c r="AL65" s="225">
        <v>-22663.815999999999</v>
      </c>
      <c r="AM65" s="225">
        <v>-22663.815999999999</v>
      </c>
      <c r="AN65" s="225">
        <v>-271965.79200000002</v>
      </c>
      <c r="AO65" s="225">
        <v>-22663.815999999999</v>
      </c>
      <c r="AP65" s="225">
        <v>-22663.815999999999</v>
      </c>
      <c r="AQ65" s="225">
        <v>-22663.815999999999</v>
      </c>
      <c r="AR65" s="225">
        <v>-22663.815999999999</v>
      </c>
      <c r="AS65" s="225">
        <v>-22663.815999999999</v>
      </c>
      <c r="AT65" s="225">
        <v>-22663.815999999999</v>
      </c>
      <c r="AU65" s="225">
        <v>-22663.815999999999</v>
      </c>
      <c r="AV65" s="225">
        <v>-22663.815999999999</v>
      </c>
      <c r="AW65" s="225">
        <v>-22663.815999999999</v>
      </c>
      <c r="AX65" s="225">
        <v>-22663.815999999999</v>
      </c>
      <c r="AY65" s="225">
        <v>-22663.815999999999</v>
      </c>
      <c r="AZ65" s="225">
        <v>-22663.815999999999</v>
      </c>
      <c r="BA65" s="225">
        <v>-271965.79200000002</v>
      </c>
      <c r="BB65" s="225">
        <v>-22663.815999999999</v>
      </c>
      <c r="BC65" s="225">
        <v>-22663.815999999999</v>
      </c>
      <c r="BD65" s="225">
        <v>-22663.815999999999</v>
      </c>
      <c r="BE65" s="225">
        <v>-22663.815999999999</v>
      </c>
      <c r="BF65" s="225">
        <v>-22663.815999999999</v>
      </c>
      <c r="BG65" s="225">
        <v>-22663.815999999999</v>
      </c>
      <c r="BH65" s="225">
        <v>-22663.815999999999</v>
      </c>
      <c r="BI65" s="225">
        <v>-22663.815999999999</v>
      </c>
      <c r="BJ65" s="225">
        <v>-22663.815999999999</v>
      </c>
      <c r="BK65" s="225">
        <v>-22663.815999999999</v>
      </c>
      <c r="BL65" s="225">
        <v>-22663.815999999999</v>
      </c>
      <c r="BM65" s="225">
        <v>-22663.815999999999</v>
      </c>
      <c r="BN65" s="225">
        <v>-271965.79200000002</v>
      </c>
    </row>
    <row r="66" spans="1:66">
      <c r="A66" s="245" t="s">
        <v>305</v>
      </c>
      <c r="B66" s="225">
        <v>0</v>
      </c>
      <c r="C66" s="225">
        <v>0</v>
      </c>
      <c r="D66" s="225">
        <v>0</v>
      </c>
      <c r="E66" s="225">
        <v>0</v>
      </c>
      <c r="F66" s="225">
        <v>0</v>
      </c>
      <c r="G66" s="225">
        <v>0</v>
      </c>
      <c r="H66" s="225">
        <v>0</v>
      </c>
      <c r="I66" s="225">
        <v>0</v>
      </c>
      <c r="J66" s="225">
        <v>0</v>
      </c>
      <c r="K66" s="225">
        <v>0</v>
      </c>
      <c r="L66" s="225">
        <v>0</v>
      </c>
      <c r="M66" s="225">
        <v>0</v>
      </c>
      <c r="N66" s="225">
        <v>0</v>
      </c>
      <c r="O66" s="225">
        <v>0</v>
      </c>
      <c r="P66" s="225">
        <v>0</v>
      </c>
      <c r="Q66" s="225">
        <v>0</v>
      </c>
      <c r="R66" s="225">
        <v>0</v>
      </c>
      <c r="S66" s="225">
        <v>0</v>
      </c>
      <c r="T66" s="225">
        <v>0</v>
      </c>
      <c r="U66" s="225">
        <v>0</v>
      </c>
      <c r="V66" s="225">
        <v>0</v>
      </c>
      <c r="W66" s="225">
        <v>0</v>
      </c>
      <c r="X66" s="225">
        <v>0</v>
      </c>
      <c r="Y66" s="225">
        <v>0</v>
      </c>
      <c r="Z66" s="225">
        <v>0</v>
      </c>
      <c r="AA66" s="225">
        <v>0</v>
      </c>
      <c r="AB66" s="225">
        <v>0</v>
      </c>
      <c r="AC66" s="225">
        <v>0</v>
      </c>
      <c r="AD66" s="225">
        <v>0</v>
      </c>
      <c r="AE66" s="225">
        <v>0</v>
      </c>
      <c r="AF66" s="225">
        <v>0</v>
      </c>
      <c r="AG66" s="225">
        <v>0</v>
      </c>
      <c r="AH66" s="225">
        <v>0</v>
      </c>
      <c r="AI66" s="225">
        <v>0</v>
      </c>
      <c r="AJ66" s="225">
        <v>0</v>
      </c>
      <c r="AK66" s="225">
        <v>0</v>
      </c>
      <c r="AL66" s="225">
        <v>0</v>
      </c>
      <c r="AM66" s="225">
        <v>0</v>
      </c>
      <c r="AN66" s="225">
        <v>0</v>
      </c>
      <c r="AO66" s="225">
        <v>0</v>
      </c>
      <c r="AP66" s="225">
        <v>0</v>
      </c>
      <c r="AQ66" s="225">
        <v>0</v>
      </c>
      <c r="AR66" s="225">
        <v>0</v>
      </c>
      <c r="AS66" s="225">
        <v>0</v>
      </c>
      <c r="AT66" s="225">
        <v>0</v>
      </c>
      <c r="AU66" s="225">
        <v>0</v>
      </c>
      <c r="AV66" s="225">
        <v>0</v>
      </c>
      <c r="AW66" s="225">
        <v>0</v>
      </c>
      <c r="AX66" s="225">
        <v>0</v>
      </c>
      <c r="AY66" s="225">
        <v>0</v>
      </c>
      <c r="AZ66" s="225">
        <v>0</v>
      </c>
      <c r="BA66" s="225">
        <v>0</v>
      </c>
      <c r="BB66" s="225">
        <v>0</v>
      </c>
      <c r="BC66" s="225">
        <v>0</v>
      </c>
      <c r="BD66" s="225">
        <v>0</v>
      </c>
      <c r="BE66" s="225">
        <v>0</v>
      </c>
      <c r="BF66" s="225">
        <v>0</v>
      </c>
      <c r="BG66" s="225">
        <v>0</v>
      </c>
      <c r="BH66" s="225">
        <v>0</v>
      </c>
      <c r="BI66" s="225">
        <v>0</v>
      </c>
      <c r="BJ66" s="225">
        <v>0</v>
      </c>
      <c r="BK66" s="225">
        <v>0</v>
      </c>
      <c r="BL66" s="225">
        <v>0</v>
      </c>
      <c r="BM66" s="225">
        <v>0</v>
      </c>
      <c r="BN66" s="225">
        <v>0</v>
      </c>
    </row>
    <row r="67" spans="1:66">
      <c r="A67" s="245" t="s">
        <v>306</v>
      </c>
      <c r="B67" s="225">
        <v>0</v>
      </c>
      <c r="C67" s="225">
        <v>0</v>
      </c>
      <c r="D67" s="225">
        <v>0</v>
      </c>
      <c r="E67" s="225">
        <v>0</v>
      </c>
      <c r="F67" s="225">
        <v>0</v>
      </c>
      <c r="G67" s="225">
        <v>0</v>
      </c>
      <c r="H67" s="225">
        <v>0</v>
      </c>
      <c r="I67" s="225">
        <v>0</v>
      </c>
      <c r="J67" s="225">
        <v>0</v>
      </c>
      <c r="K67" s="225">
        <v>0</v>
      </c>
      <c r="L67" s="225">
        <v>0</v>
      </c>
      <c r="M67" s="225">
        <v>0</v>
      </c>
      <c r="N67" s="225">
        <v>0</v>
      </c>
      <c r="O67" s="225">
        <v>0</v>
      </c>
      <c r="P67" s="225">
        <v>0</v>
      </c>
      <c r="Q67" s="225">
        <v>0</v>
      </c>
      <c r="R67" s="225">
        <v>0</v>
      </c>
      <c r="S67" s="225">
        <v>0</v>
      </c>
      <c r="T67" s="225">
        <v>0</v>
      </c>
      <c r="U67" s="225">
        <v>0</v>
      </c>
      <c r="V67" s="225">
        <v>0</v>
      </c>
      <c r="W67" s="225">
        <v>0</v>
      </c>
      <c r="X67" s="225">
        <v>0</v>
      </c>
      <c r="Y67" s="225">
        <v>0</v>
      </c>
      <c r="Z67" s="225">
        <v>0</v>
      </c>
      <c r="AA67" s="225">
        <v>0</v>
      </c>
      <c r="AB67" s="225">
        <v>0</v>
      </c>
      <c r="AC67" s="225">
        <v>0</v>
      </c>
      <c r="AD67" s="225">
        <v>0</v>
      </c>
      <c r="AE67" s="225">
        <v>0</v>
      </c>
      <c r="AF67" s="225">
        <v>0</v>
      </c>
      <c r="AG67" s="225">
        <v>0</v>
      </c>
      <c r="AH67" s="225">
        <v>0</v>
      </c>
      <c r="AI67" s="225">
        <v>0</v>
      </c>
      <c r="AJ67" s="225">
        <v>0</v>
      </c>
      <c r="AK67" s="225">
        <v>0</v>
      </c>
      <c r="AL67" s="225">
        <v>0</v>
      </c>
      <c r="AM67" s="225">
        <v>0</v>
      </c>
      <c r="AN67" s="225">
        <v>0</v>
      </c>
      <c r="AO67" s="225">
        <v>0</v>
      </c>
      <c r="AP67" s="225">
        <v>0</v>
      </c>
      <c r="AQ67" s="225">
        <v>0</v>
      </c>
      <c r="AR67" s="225">
        <v>0</v>
      </c>
      <c r="AS67" s="225">
        <v>0</v>
      </c>
      <c r="AT67" s="225">
        <v>0</v>
      </c>
      <c r="AU67" s="225">
        <v>0</v>
      </c>
      <c r="AV67" s="225">
        <v>0</v>
      </c>
      <c r="AW67" s="225">
        <v>0</v>
      </c>
      <c r="AX67" s="225">
        <v>0</v>
      </c>
      <c r="AY67" s="225">
        <v>0</v>
      </c>
      <c r="AZ67" s="225">
        <v>0</v>
      </c>
      <c r="BA67" s="225">
        <v>0</v>
      </c>
      <c r="BB67" s="225">
        <v>0</v>
      </c>
      <c r="BC67" s="225">
        <v>0</v>
      </c>
      <c r="BD67" s="225">
        <v>0</v>
      </c>
      <c r="BE67" s="225">
        <v>0</v>
      </c>
      <c r="BF67" s="225">
        <v>0</v>
      </c>
      <c r="BG67" s="225">
        <v>0</v>
      </c>
      <c r="BH67" s="225">
        <v>0</v>
      </c>
      <c r="BI67" s="225">
        <v>0</v>
      </c>
      <c r="BJ67" s="225">
        <v>0</v>
      </c>
      <c r="BK67" s="225">
        <v>0</v>
      </c>
      <c r="BL67" s="225">
        <v>0</v>
      </c>
      <c r="BM67" s="225">
        <v>0</v>
      </c>
      <c r="BN67" s="225">
        <v>0</v>
      </c>
    </row>
    <row r="68" spans="1:66">
      <c r="A68" s="245" t="s">
        <v>307</v>
      </c>
      <c r="B68" s="225">
        <v>0</v>
      </c>
      <c r="C68" s="225">
        <v>0</v>
      </c>
      <c r="D68" s="225">
        <v>0</v>
      </c>
      <c r="E68" s="225">
        <v>0</v>
      </c>
      <c r="F68" s="225">
        <v>0</v>
      </c>
      <c r="G68" s="225">
        <v>0</v>
      </c>
      <c r="H68" s="225">
        <v>0</v>
      </c>
      <c r="I68" s="225">
        <v>0</v>
      </c>
      <c r="J68" s="225">
        <v>0</v>
      </c>
      <c r="K68" s="225">
        <v>0</v>
      </c>
      <c r="L68" s="225">
        <v>0</v>
      </c>
      <c r="M68" s="225">
        <v>0</v>
      </c>
      <c r="N68" s="225">
        <v>0</v>
      </c>
      <c r="O68" s="225">
        <v>0</v>
      </c>
      <c r="P68" s="225">
        <v>0</v>
      </c>
      <c r="Q68" s="225">
        <v>0</v>
      </c>
      <c r="R68" s="225">
        <v>0</v>
      </c>
      <c r="S68" s="225">
        <v>0</v>
      </c>
      <c r="T68" s="225">
        <v>0</v>
      </c>
      <c r="U68" s="225">
        <v>0</v>
      </c>
      <c r="V68" s="225">
        <v>0</v>
      </c>
      <c r="W68" s="225">
        <v>0</v>
      </c>
      <c r="X68" s="225">
        <v>0</v>
      </c>
      <c r="Y68" s="225">
        <v>0</v>
      </c>
      <c r="Z68" s="225">
        <v>0</v>
      </c>
      <c r="AA68" s="225">
        <v>0</v>
      </c>
      <c r="AB68" s="225">
        <v>0</v>
      </c>
      <c r="AC68" s="225">
        <v>0</v>
      </c>
      <c r="AD68" s="225">
        <v>0</v>
      </c>
      <c r="AE68" s="225">
        <v>0</v>
      </c>
      <c r="AF68" s="225">
        <v>0</v>
      </c>
      <c r="AG68" s="225">
        <v>0</v>
      </c>
      <c r="AH68" s="225">
        <v>0</v>
      </c>
      <c r="AI68" s="225">
        <v>0</v>
      </c>
      <c r="AJ68" s="225">
        <v>0</v>
      </c>
      <c r="AK68" s="225">
        <v>0</v>
      </c>
      <c r="AL68" s="225">
        <v>0</v>
      </c>
      <c r="AM68" s="225">
        <v>0</v>
      </c>
      <c r="AN68" s="225">
        <v>0</v>
      </c>
      <c r="AO68" s="225">
        <v>0</v>
      </c>
      <c r="AP68" s="225">
        <v>0</v>
      </c>
      <c r="AQ68" s="225">
        <v>0</v>
      </c>
      <c r="AR68" s="225">
        <v>0</v>
      </c>
      <c r="AS68" s="225">
        <v>0</v>
      </c>
      <c r="AT68" s="225">
        <v>0</v>
      </c>
      <c r="AU68" s="225">
        <v>0</v>
      </c>
      <c r="AV68" s="225">
        <v>0</v>
      </c>
      <c r="AW68" s="225">
        <v>0</v>
      </c>
      <c r="AX68" s="225">
        <v>0</v>
      </c>
      <c r="AY68" s="225">
        <v>0</v>
      </c>
      <c r="AZ68" s="225">
        <v>0</v>
      </c>
      <c r="BA68" s="225">
        <v>0</v>
      </c>
      <c r="BB68" s="225">
        <v>0</v>
      </c>
      <c r="BC68" s="225">
        <v>0</v>
      </c>
      <c r="BD68" s="225">
        <v>0</v>
      </c>
      <c r="BE68" s="225">
        <v>0</v>
      </c>
      <c r="BF68" s="225">
        <v>0</v>
      </c>
      <c r="BG68" s="225">
        <v>0</v>
      </c>
      <c r="BH68" s="225">
        <v>0</v>
      </c>
      <c r="BI68" s="225">
        <v>0</v>
      </c>
      <c r="BJ68" s="225">
        <v>0</v>
      </c>
      <c r="BK68" s="225">
        <v>0</v>
      </c>
      <c r="BL68" s="225">
        <v>0</v>
      </c>
      <c r="BM68" s="225">
        <v>0</v>
      </c>
      <c r="BN68" s="225">
        <v>0</v>
      </c>
    </row>
    <row r="69" spans="1:66">
      <c r="A69" s="245" t="s">
        <v>308</v>
      </c>
      <c r="B69" s="225">
        <v>0</v>
      </c>
      <c r="C69" s="225">
        <v>0</v>
      </c>
      <c r="D69" s="225">
        <v>0</v>
      </c>
      <c r="E69" s="225">
        <v>0</v>
      </c>
      <c r="F69" s="225">
        <v>0</v>
      </c>
      <c r="G69" s="225">
        <v>0</v>
      </c>
      <c r="H69" s="225">
        <v>0</v>
      </c>
      <c r="I69" s="225">
        <v>0</v>
      </c>
      <c r="J69" s="225">
        <v>0</v>
      </c>
      <c r="K69" s="225">
        <v>0</v>
      </c>
      <c r="L69" s="225">
        <v>0</v>
      </c>
      <c r="M69" s="225">
        <v>0</v>
      </c>
      <c r="N69" s="225">
        <v>0</v>
      </c>
      <c r="O69" s="225">
        <v>0</v>
      </c>
      <c r="P69" s="225">
        <v>0</v>
      </c>
      <c r="Q69" s="225">
        <v>0</v>
      </c>
      <c r="R69" s="225">
        <v>0</v>
      </c>
      <c r="S69" s="225">
        <v>0</v>
      </c>
      <c r="T69" s="225">
        <v>0</v>
      </c>
      <c r="U69" s="225">
        <v>0</v>
      </c>
      <c r="V69" s="225">
        <v>0</v>
      </c>
      <c r="W69" s="225">
        <v>0</v>
      </c>
      <c r="X69" s="225">
        <v>0</v>
      </c>
      <c r="Y69" s="225">
        <v>0</v>
      </c>
      <c r="Z69" s="225">
        <v>0</v>
      </c>
      <c r="AA69" s="225">
        <v>0</v>
      </c>
      <c r="AB69" s="225">
        <v>0</v>
      </c>
      <c r="AC69" s="225">
        <v>0</v>
      </c>
      <c r="AD69" s="225">
        <v>0</v>
      </c>
      <c r="AE69" s="225">
        <v>0</v>
      </c>
      <c r="AF69" s="225">
        <v>0</v>
      </c>
      <c r="AG69" s="225">
        <v>0</v>
      </c>
      <c r="AH69" s="225">
        <v>0</v>
      </c>
      <c r="AI69" s="225">
        <v>0</v>
      </c>
      <c r="AJ69" s="225">
        <v>0</v>
      </c>
      <c r="AK69" s="225">
        <v>0</v>
      </c>
      <c r="AL69" s="225">
        <v>0</v>
      </c>
      <c r="AM69" s="225">
        <v>0</v>
      </c>
      <c r="AN69" s="225">
        <v>0</v>
      </c>
      <c r="AO69" s="225">
        <v>0</v>
      </c>
      <c r="AP69" s="225">
        <v>0</v>
      </c>
      <c r="AQ69" s="225">
        <v>0</v>
      </c>
      <c r="AR69" s="225">
        <v>0</v>
      </c>
      <c r="AS69" s="225">
        <v>0</v>
      </c>
      <c r="AT69" s="225">
        <v>0</v>
      </c>
      <c r="AU69" s="225">
        <v>0</v>
      </c>
      <c r="AV69" s="225">
        <v>0</v>
      </c>
      <c r="AW69" s="225">
        <v>0</v>
      </c>
      <c r="AX69" s="225">
        <v>0</v>
      </c>
      <c r="AY69" s="225">
        <v>0</v>
      </c>
      <c r="AZ69" s="225">
        <v>0</v>
      </c>
      <c r="BA69" s="225">
        <v>0</v>
      </c>
      <c r="BB69" s="225">
        <v>0</v>
      </c>
      <c r="BC69" s="225">
        <v>0</v>
      </c>
      <c r="BD69" s="225">
        <v>0</v>
      </c>
      <c r="BE69" s="225">
        <v>0</v>
      </c>
      <c r="BF69" s="225">
        <v>0</v>
      </c>
      <c r="BG69" s="225">
        <v>0</v>
      </c>
      <c r="BH69" s="225">
        <v>0</v>
      </c>
      <c r="BI69" s="225">
        <v>0</v>
      </c>
      <c r="BJ69" s="225">
        <v>0</v>
      </c>
      <c r="BK69" s="225">
        <v>0</v>
      </c>
      <c r="BL69" s="225">
        <v>0</v>
      </c>
      <c r="BM69" s="225">
        <v>0</v>
      </c>
      <c r="BN69" s="225">
        <v>0</v>
      </c>
    </row>
    <row r="70" spans="1:66">
      <c r="A70" s="245" t="s">
        <v>309</v>
      </c>
      <c r="B70" s="225">
        <v>0</v>
      </c>
      <c r="C70" s="225">
        <v>0</v>
      </c>
      <c r="D70" s="225">
        <v>0</v>
      </c>
      <c r="E70" s="225">
        <v>0</v>
      </c>
      <c r="F70" s="225">
        <v>0</v>
      </c>
      <c r="G70" s="225">
        <v>0</v>
      </c>
      <c r="H70" s="225">
        <v>0</v>
      </c>
      <c r="I70" s="225">
        <v>0</v>
      </c>
      <c r="J70" s="225">
        <v>0</v>
      </c>
      <c r="K70" s="225">
        <v>0</v>
      </c>
      <c r="L70" s="225">
        <v>0</v>
      </c>
      <c r="M70" s="225">
        <v>0</v>
      </c>
      <c r="N70" s="225">
        <v>0</v>
      </c>
      <c r="O70" s="225">
        <v>0</v>
      </c>
      <c r="P70" s="225">
        <v>0</v>
      </c>
      <c r="Q70" s="225">
        <v>0</v>
      </c>
      <c r="R70" s="225">
        <v>0</v>
      </c>
      <c r="S70" s="225">
        <v>0</v>
      </c>
      <c r="T70" s="225">
        <v>0</v>
      </c>
      <c r="U70" s="225">
        <v>0</v>
      </c>
      <c r="V70" s="225">
        <v>0</v>
      </c>
      <c r="W70" s="225">
        <v>0</v>
      </c>
      <c r="X70" s="225">
        <v>0</v>
      </c>
      <c r="Y70" s="225">
        <v>0</v>
      </c>
      <c r="Z70" s="225">
        <v>0</v>
      </c>
      <c r="AA70" s="225">
        <v>0</v>
      </c>
      <c r="AB70" s="225">
        <v>0</v>
      </c>
      <c r="AC70" s="225">
        <v>0</v>
      </c>
      <c r="AD70" s="225">
        <v>0</v>
      </c>
      <c r="AE70" s="225">
        <v>0</v>
      </c>
      <c r="AF70" s="225">
        <v>0</v>
      </c>
      <c r="AG70" s="225">
        <v>0</v>
      </c>
      <c r="AH70" s="225">
        <v>0</v>
      </c>
      <c r="AI70" s="225">
        <v>0</v>
      </c>
      <c r="AJ70" s="225">
        <v>0</v>
      </c>
      <c r="AK70" s="225">
        <v>0</v>
      </c>
      <c r="AL70" s="225">
        <v>0</v>
      </c>
      <c r="AM70" s="225">
        <v>0</v>
      </c>
      <c r="AN70" s="225">
        <v>0</v>
      </c>
      <c r="AO70" s="225">
        <v>0</v>
      </c>
      <c r="AP70" s="225">
        <v>0</v>
      </c>
      <c r="AQ70" s="225">
        <v>0</v>
      </c>
      <c r="AR70" s="225">
        <v>0</v>
      </c>
      <c r="AS70" s="225">
        <v>0</v>
      </c>
      <c r="AT70" s="225">
        <v>0</v>
      </c>
      <c r="AU70" s="225">
        <v>0</v>
      </c>
      <c r="AV70" s="225">
        <v>0</v>
      </c>
      <c r="AW70" s="225">
        <v>0</v>
      </c>
      <c r="AX70" s="225">
        <v>0</v>
      </c>
      <c r="AY70" s="225">
        <v>0</v>
      </c>
      <c r="AZ70" s="225">
        <v>0</v>
      </c>
      <c r="BA70" s="225">
        <v>0</v>
      </c>
      <c r="BB70" s="225">
        <v>0</v>
      </c>
      <c r="BC70" s="225">
        <v>0</v>
      </c>
      <c r="BD70" s="225">
        <v>0</v>
      </c>
      <c r="BE70" s="225">
        <v>0</v>
      </c>
      <c r="BF70" s="225">
        <v>0</v>
      </c>
      <c r="BG70" s="225">
        <v>0</v>
      </c>
      <c r="BH70" s="225">
        <v>0</v>
      </c>
      <c r="BI70" s="225">
        <v>0</v>
      </c>
      <c r="BJ70" s="225">
        <v>0</v>
      </c>
      <c r="BK70" s="225">
        <v>0</v>
      </c>
      <c r="BL70" s="225">
        <v>0</v>
      </c>
      <c r="BM70" s="225">
        <v>0</v>
      </c>
      <c r="BN70" s="225">
        <v>0</v>
      </c>
    </row>
    <row r="71" spans="1:66">
      <c r="A71" s="245" t="s">
        <v>310</v>
      </c>
      <c r="B71" s="225">
        <v>0</v>
      </c>
      <c r="C71" s="225">
        <v>0</v>
      </c>
      <c r="D71" s="225">
        <v>0</v>
      </c>
      <c r="E71" s="225">
        <v>0</v>
      </c>
      <c r="F71" s="225">
        <v>0</v>
      </c>
      <c r="G71" s="225">
        <v>0</v>
      </c>
      <c r="H71" s="225">
        <v>0</v>
      </c>
      <c r="I71" s="225">
        <v>0</v>
      </c>
      <c r="J71" s="225">
        <v>0</v>
      </c>
      <c r="K71" s="225">
        <v>0</v>
      </c>
      <c r="L71" s="225">
        <v>0</v>
      </c>
      <c r="M71" s="225">
        <v>0</v>
      </c>
      <c r="N71" s="225">
        <v>0</v>
      </c>
      <c r="O71" s="225">
        <v>0</v>
      </c>
      <c r="P71" s="225">
        <v>0</v>
      </c>
      <c r="Q71" s="225">
        <v>0</v>
      </c>
      <c r="R71" s="225">
        <v>0</v>
      </c>
      <c r="S71" s="225">
        <v>0</v>
      </c>
      <c r="T71" s="225">
        <v>0</v>
      </c>
      <c r="U71" s="225">
        <v>0</v>
      </c>
      <c r="V71" s="225">
        <v>0</v>
      </c>
      <c r="W71" s="225">
        <v>0</v>
      </c>
      <c r="X71" s="225">
        <v>0</v>
      </c>
      <c r="Y71" s="225">
        <v>0</v>
      </c>
      <c r="Z71" s="225">
        <v>0</v>
      </c>
      <c r="AA71" s="225">
        <v>0</v>
      </c>
      <c r="AB71" s="225">
        <v>0</v>
      </c>
      <c r="AC71" s="225">
        <v>0</v>
      </c>
      <c r="AD71" s="225">
        <v>0</v>
      </c>
      <c r="AE71" s="225">
        <v>0</v>
      </c>
      <c r="AF71" s="225">
        <v>0</v>
      </c>
      <c r="AG71" s="225">
        <v>0</v>
      </c>
      <c r="AH71" s="225">
        <v>0</v>
      </c>
      <c r="AI71" s="225">
        <v>0</v>
      </c>
      <c r="AJ71" s="225">
        <v>0</v>
      </c>
      <c r="AK71" s="225">
        <v>0</v>
      </c>
      <c r="AL71" s="225">
        <v>0</v>
      </c>
      <c r="AM71" s="225">
        <v>0</v>
      </c>
      <c r="AN71" s="225">
        <v>0</v>
      </c>
      <c r="AO71" s="225">
        <v>0</v>
      </c>
      <c r="AP71" s="225">
        <v>0</v>
      </c>
      <c r="AQ71" s="225">
        <v>0</v>
      </c>
      <c r="AR71" s="225">
        <v>0</v>
      </c>
      <c r="AS71" s="225">
        <v>0</v>
      </c>
      <c r="AT71" s="225">
        <v>0</v>
      </c>
      <c r="AU71" s="225">
        <v>0</v>
      </c>
      <c r="AV71" s="225">
        <v>0</v>
      </c>
      <c r="AW71" s="225">
        <v>0</v>
      </c>
      <c r="AX71" s="225">
        <v>0</v>
      </c>
      <c r="AY71" s="225">
        <v>0</v>
      </c>
      <c r="AZ71" s="225">
        <v>0</v>
      </c>
      <c r="BA71" s="225">
        <v>0</v>
      </c>
      <c r="BB71" s="225">
        <v>0</v>
      </c>
      <c r="BC71" s="225">
        <v>0</v>
      </c>
      <c r="BD71" s="225">
        <v>0</v>
      </c>
      <c r="BE71" s="225">
        <v>0</v>
      </c>
      <c r="BF71" s="225">
        <v>0</v>
      </c>
      <c r="BG71" s="225">
        <v>0</v>
      </c>
      <c r="BH71" s="225">
        <v>0</v>
      </c>
      <c r="BI71" s="225">
        <v>0</v>
      </c>
      <c r="BJ71" s="225">
        <v>0</v>
      </c>
      <c r="BK71" s="225">
        <v>0</v>
      </c>
      <c r="BL71" s="225">
        <v>0</v>
      </c>
      <c r="BM71" s="225">
        <v>0</v>
      </c>
      <c r="BN71" s="225">
        <v>0</v>
      </c>
    </row>
    <row r="72" spans="1:66">
      <c r="A72" s="245" t="s">
        <v>311</v>
      </c>
      <c r="B72" s="225">
        <v>0</v>
      </c>
      <c r="C72" s="225">
        <v>0</v>
      </c>
      <c r="D72" s="225">
        <v>0</v>
      </c>
      <c r="E72" s="225">
        <v>0</v>
      </c>
      <c r="F72" s="225">
        <v>0</v>
      </c>
      <c r="G72" s="225">
        <v>0</v>
      </c>
      <c r="H72" s="225">
        <v>0</v>
      </c>
      <c r="I72" s="225">
        <v>0</v>
      </c>
      <c r="J72" s="225">
        <v>0</v>
      </c>
      <c r="K72" s="225">
        <v>0</v>
      </c>
      <c r="L72" s="225">
        <v>0</v>
      </c>
      <c r="M72" s="225">
        <v>0</v>
      </c>
      <c r="N72" s="225">
        <v>0</v>
      </c>
      <c r="O72" s="225">
        <v>0</v>
      </c>
      <c r="P72" s="225">
        <v>0</v>
      </c>
      <c r="Q72" s="225">
        <v>0</v>
      </c>
      <c r="R72" s="225">
        <v>0</v>
      </c>
      <c r="S72" s="225">
        <v>0</v>
      </c>
      <c r="T72" s="225">
        <v>0</v>
      </c>
      <c r="U72" s="225">
        <v>0</v>
      </c>
      <c r="V72" s="225">
        <v>0</v>
      </c>
      <c r="W72" s="225">
        <v>0</v>
      </c>
      <c r="X72" s="225">
        <v>0</v>
      </c>
      <c r="Y72" s="225">
        <v>0</v>
      </c>
      <c r="Z72" s="225">
        <v>0</v>
      </c>
      <c r="AA72" s="225">
        <v>0</v>
      </c>
      <c r="AB72" s="225">
        <v>0</v>
      </c>
      <c r="AC72" s="225">
        <v>0</v>
      </c>
      <c r="AD72" s="225">
        <v>0</v>
      </c>
      <c r="AE72" s="225">
        <v>0</v>
      </c>
      <c r="AF72" s="225">
        <v>0</v>
      </c>
      <c r="AG72" s="225">
        <v>0</v>
      </c>
      <c r="AH72" s="225">
        <v>0</v>
      </c>
      <c r="AI72" s="225">
        <v>0</v>
      </c>
      <c r="AJ72" s="225">
        <v>0</v>
      </c>
      <c r="AK72" s="225">
        <v>0</v>
      </c>
      <c r="AL72" s="225">
        <v>0</v>
      </c>
      <c r="AM72" s="225">
        <v>0</v>
      </c>
      <c r="AN72" s="225">
        <v>0</v>
      </c>
      <c r="AO72" s="225">
        <v>0</v>
      </c>
      <c r="AP72" s="225">
        <v>0</v>
      </c>
      <c r="AQ72" s="225">
        <v>0</v>
      </c>
      <c r="AR72" s="225">
        <v>0</v>
      </c>
      <c r="AS72" s="225">
        <v>0</v>
      </c>
      <c r="AT72" s="225">
        <v>0</v>
      </c>
      <c r="AU72" s="225">
        <v>0</v>
      </c>
      <c r="AV72" s="225">
        <v>0</v>
      </c>
      <c r="AW72" s="225">
        <v>0</v>
      </c>
      <c r="AX72" s="225">
        <v>0</v>
      </c>
      <c r="AY72" s="225">
        <v>0</v>
      </c>
      <c r="AZ72" s="225">
        <v>0</v>
      </c>
      <c r="BA72" s="225">
        <v>0</v>
      </c>
      <c r="BB72" s="225">
        <v>0</v>
      </c>
      <c r="BC72" s="225">
        <v>0</v>
      </c>
      <c r="BD72" s="225">
        <v>0</v>
      </c>
      <c r="BE72" s="225">
        <v>0</v>
      </c>
      <c r="BF72" s="225">
        <v>0</v>
      </c>
      <c r="BG72" s="225">
        <v>0</v>
      </c>
      <c r="BH72" s="225">
        <v>0</v>
      </c>
      <c r="BI72" s="225">
        <v>0</v>
      </c>
      <c r="BJ72" s="225">
        <v>0</v>
      </c>
      <c r="BK72" s="225">
        <v>0</v>
      </c>
      <c r="BL72" s="225">
        <v>0</v>
      </c>
      <c r="BM72" s="225">
        <v>0</v>
      </c>
      <c r="BN72" s="225">
        <v>0</v>
      </c>
    </row>
    <row r="73" spans="1:66">
      <c r="A73" s="245" t="s">
        <v>312</v>
      </c>
      <c r="B73" s="225">
        <v>-27734767.514768701</v>
      </c>
      <c r="C73" s="225">
        <v>-25531665.294895299</v>
      </c>
      <c r="D73" s="225">
        <v>-23442301.573643599</v>
      </c>
      <c r="E73" s="225">
        <v>-24740503.276431002</v>
      </c>
      <c r="F73" s="225">
        <v>-25606391.087133799</v>
      </c>
      <c r="G73" s="225">
        <v>-26481489.2379504</v>
      </c>
      <c r="H73" s="225">
        <v>-26851796.754972599</v>
      </c>
      <c r="I73" s="225">
        <v>-26833808.626989599</v>
      </c>
      <c r="J73" s="225">
        <v>-26139983.8906468</v>
      </c>
      <c r="K73" s="225">
        <v>-27195320.1843311</v>
      </c>
      <c r="L73" s="225">
        <v>-23586765.946373299</v>
      </c>
      <c r="M73" s="225">
        <v>-24613499.249023501</v>
      </c>
      <c r="N73" s="225">
        <v>-308758292.63716</v>
      </c>
      <c r="O73" s="225">
        <v>-28570176.526959099</v>
      </c>
      <c r="P73" s="225">
        <v>-26296854.453512099</v>
      </c>
      <c r="Q73" s="225">
        <v>-24107987.263900802</v>
      </c>
      <c r="R73" s="225">
        <v>-25481441.479397502</v>
      </c>
      <c r="S73" s="225">
        <v>-26406078.860950101</v>
      </c>
      <c r="T73" s="225">
        <v>-28455193.425459702</v>
      </c>
      <c r="U73" s="225">
        <v>-28811578.1332753</v>
      </c>
      <c r="V73" s="225">
        <v>-28854889.483031102</v>
      </c>
      <c r="W73" s="225">
        <v>-28042526.162112299</v>
      </c>
      <c r="X73" s="225">
        <v>-28956800.5718573</v>
      </c>
      <c r="Y73" s="225">
        <v>-25061958.213206299</v>
      </c>
      <c r="Z73" s="225">
        <v>-26218370.744007699</v>
      </c>
      <c r="AA73" s="225">
        <v>-325263855.31766897</v>
      </c>
      <c r="AB73" s="225">
        <v>-30331827.3694111</v>
      </c>
      <c r="AC73" s="225">
        <v>-27880390.2109726</v>
      </c>
      <c r="AD73" s="225">
        <v>-25421450.470157601</v>
      </c>
      <c r="AE73" s="225">
        <v>-26926879.878911499</v>
      </c>
      <c r="AF73" s="225">
        <v>-28018150.568783801</v>
      </c>
      <c r="AG73" s="225">
        <v>-29846877.9025518</v>
      </c>
      <c r="AH73" s="225">
        <v>-30202948.777401399</v>
      </c>
      <c r="AI73" s="225">
        <v>-30286968.598304398</v>
      </c>
      <c r="AJ73" s="225">
        <v>-29402663.3878574</v>
      </c>
      <c r="AK73" s="225">
        <v>-30209612.832837</v>
      </c>
      <c r="AL73" s="225">
        <v>-26309043.831955399</v>
      </c>
      <c r="AM73" s="225">
        <v>-27597636.069370199</v>
      </c>
      <c r="AN73" s="225">
        <v>-342434449.89851397</v>
      </c>
      <c r="AO73" s="225">
        <v>-32057339.153241701</v>
      </c>
      <c r="AP73" s="225">
        <v>-29410067.427935299</v>
      </c>
      <c r="AQ73" s="225">
        <v>-26738583.675866298</v>
      </c>
      <c r="AR73" s="225">
        <v>-28311779.369720701</v>
      </c>
      <c r="AS73" s="225">
        <v>-29539600.974327601</v>
      </c>
      <c r="AT73" s="225">
        <v>-32219411.1812017</v>
      </c>
      <c r="AU73" s="225">
        <v>-32561948.606971499</v>
      </c>
      <c r="AV73" s="225">
        <v>-32738817.696596898</v>
      </c>
      <c r="AW73" s="225">
        <v>-31738652.988735899</v>
      </c>
      <c r="AX73" s="225">
        <v>-32416738.011700701</v>
      </c>
      <c r="AY73" s="225">
        <v>-28254304.088636599</v>
      </c>
      <c r="AZ73" s="225">
        <v>-29717892.800097398</v>
      </c>
      <c r="BA73" s="225">
        <v>-365705135.97503299</v>
      </c>
      <c r="BB73" s="225">
        <v>-34707208.578350998</v>
      </c>
      <c r="BC73" s="225">
        <v>-31793423.5421867</v>
      </c>
      <c r="BD73" s="225">
        <v>-28764774.028881699</v>
      </c>
      <c r="BE73" s="225">
        <v>-30486182.848064199</v>
      </c>
      <c r="BF73" s="225">
        <v>-31932534.980113398</v>
      </c>
      <c r="BG73" s="225">
        <v>-32650973.4096785</v>
      </c>
      <c r="BH73" s="225">
        <v>-32993196.693343401</v>
      </c>
      <c r="BI73" s="225">
        <v>-33180952.3907267</v>
      </c>
      <c r="BJ73" s="225">
        <v>-32170211.625528499</v>
      </c>
      <c r="BK73" s="225">
        <v>-32857991.0915212</v>
      </c>
      <c r="BL73" s="225">
        <v>-28690518.3383408</v>
      </c>
      <c r="BM73" s="225">
        <v>-30155952.1948887</v>
      </c>
      <c r="BN73" s="225">
        <v>-380383919.72162497</v>
      </c>
    </row>
    <row r="74" spans="1:66">
      <c r="A74" s="247" t="s">
        <v>313</v>
      </c>
      <c r="B74" s="225">
        <v>-700986734.75189197</v>
      </c>
      <c r="C74" s="225">
        <v>-458767203.33616501</v>
      </c>
      <c r="D74" s="225">
        <v>-471054414.32961202</v>
      </c>
      <c r="E74" s="225">
        <v>-547237669.61015296</v>
      </c>
      <c r="F74" s="225">
        <v>-639834852.88548505</v>
      </c>
      <c r="G74" s="225">
        <v>-681032886.67557597</v>
      </c>
      <c r="H74" s="225">
        <v>-711952091.465343</v>
      </c>
      <c r="I74" s="225">
        <v>-867995032.94004595</v>
      </c>
      <c r="J74" s="225">
        <v>-666046366.11075902</v>
      </c>
      <c r="K74" s="225">
        <v>-594250040.19166696</v>
      </c>
      <c r="L74" s="225">
        <v>-490394746.66444403</v>
      </c>
      <c r="M74" s="225">
        <v>-536251276.16858399</v>
      </c>
      <c r="N74" s="225">
        <v>-7365803315.1297302</v>
      </c>
      <c r="O74" s="225">
        <v>-718828979.91008997</v>
      </c>
      <c r="P74" s="225">
        <v>-490138942.92889601</v>
      </c>
      <c r="Q74" s="225">
        <v>-493776242.45939898</v>
      </c>
      <c r="R74" s="225">
        <v>-490279546.567873</v>
      </c>
      <c r="S74" s="225">
        <v>-585214891.87511802</v>
      </c>
      <c r="T74" s="225">
        <v>-628020268.60518301</v>
      </c>
      <c r="U74" s="225">
        <v>-658481899.94852805</v>
      </c>
      <c r="V74" s="225">
        <v>-809769086.35253704</v>
      </c>
      <c r="W74" s="225">
        <v>-613572876.27386105</v>
      </c>
      <c r="X74" s="225">
        <v>-540015025.66034901</v>
      </c>
      <c r="Y74" s="225">
        <v>-435631647.55466199</v>
      </c>
      <c r="Z74" s="225">
        <v>-481070068.74485803</v>
      </c>
      <c r="AA74" s="225">
        <v>-6944799476.8813496</v>
      </c>
      <c r="AB74" s="225">
        <v>-588205933.83605099</v>
      </c>
      <c r="AC74" s="225">
        <v>-382709962.27358103</v>
      </c>
      <c r="AD74" s="225">
        <v>-390223576.05418801</v>
      </c>
      <c r="AE74" s="225">
        <v>-419278552.79669797</v>
      </c>
      <c r="AF74" s="225">
        <v>-501448382.20344001</v>
      </c>
      <c r="AG74" s="225">
        <v>-537955653.37912595</v>
      </c>
      <c r="AH74" s="225">
        <v>-565214945.36993003</v>
      </c>
      <c r="AI74" s="225">
        <v>-693256018.05613804</v>
      </c>
      <c r="AJ74" s="225">
        <v>-527603770.04602301</v>
      </c>
      <c r="AK74" s="225">
        <v>-461920039.328596</v>
      </c>
      <c r="AL74" s="225">
        <v>-374664034.27277398</v>
      </c>
      <c r="AM74" s="225">
        <v>-415404822.32407701</v>
      </c>
      <c r="AN74" s="225">
        <v>-5857885689.9406204</v>
      </c>
      <c r="AO74" s="225">
        <v>-583735385.169155</v>
      </c>
      <c r="AP74" s="225">
        <v>-381071956.89830399</v>
      </c>
      <c r="AQ74" s="225">
        <v>-386190258.158548</v>
      </c>
      <c r="AR74" s="225">
        <v>-414924345.24773997</v>
      </c>
      <c r="AS74" s="225">
        <v>-496907345.48866898</v>
      </c>
      <c r="AT74" s="225">
        <v>-536509018.76753598</v>
      </c>
      <c r="AU74" s="225">
        <v>-563444868.27721703</v>
      </c>
      <c r="AV74" s="225">
        <v>-690195195.22140396</v>
      </c>
      <c r="AW74" s="225">
        <v>-526191604.242809</v>
      </c>
      <c r="AX74" s="225">
        <v>-461755111.76084602</v>
      </c>
      <c r="AY74" s="225">
        <v>-372788469.27612501</v>
      </c>
      <c r="AZ74" s="225">
        <v>-414464033.63730103</v>
      </c>
      <c r="BA74" s="225">
        <v>-5828177592.1456604</v>
      </c>
      <c r="BB74" s="225">
        <v>-582730990.18171704</v>
      </c>
      <c r="BC74" s="225">
        <v>-380600440.44946301</v>
      </c>
      <c r="BD74" s="225">
        <v>-384328683.11050498</v>
      </c>
      <c r="BE74" s="225">
        <v>-413024492.20537603</v>
      </c>
      <c r="BF74" s="225">
        <v>-496270937.17893398</v>
      </c>
      <c r="BG74" s="225">
        <v>-535264844.85151201</v>
      </c>
      <c r="BH74" s="225">
        <v>-562472281.46399498</v>
      </c>
      <c r="BI74" s="225">
        <v>-688695503.86741197</v>
      </c>
      <c r="BJ74" s="225">
        <v>-525971203.55312902</v>
      </c>
      <c r="BK74" s="225">
        <v>-461575668.13391</v>
      </c>
      <c r="BL74" s="225">
        <v>-373045473.81655103</v>
      </c>
      <c r="BM74" s="225">
        <v>-415035219.861866</v>
      </c>
      <c r="BN74" s="225">
        <v>-5819015738.6743698</v>
      </c>
    </row>
    <row r="75" spans="1:66">
      <c r="A75" s="245" t="s">
        <v>314</v>
      </c>
    </row>
    <row r="76" spans="1:66" ht="10.8" thickBot="1">
      <c r="A76" s="246" t="s">
        <v>315</v>
      </c>
    </row>
    <row r="77" spans="1:66" ht="10.8" thickBot="1">
      <c r="A77" s="248" t="s">
        <v>316</v>
      </c>
    </row>
    <row r="78" spans="1:66">
      <c r="A78" s="247" t="s">
        <v>317</v>
      </c>
    </row>
    <row r="79" spans="1:66">
      <c r="A79" s="245" t="s">
        <v>318</v>
      </c>
      <c r="B79" s="225">
        <v>-6590866.7741666604</v>
      </c>
      <c r="C79" s="225">
        <v>-6603112.37416666</v>
      </c>
      <c r="D79" s="225">
        <v>-6761923.0441666599</v>
      </c>
      <c r="E79" s="225">
        <v>983881.11583333299</v>
      </c>
      <c r="F79" s="225">
        <v>981109.46583333297</v>
      </c>
      <c r="G79" s="225">
        <v>1229810.2958333299</v>
      </c>
      <c r="H79" s="225">
        <v>891675.32583333296</v>
      </c>
      <c r="I79" s="225">
        <v>1053840.5458333299</v>
      </c>
      <c r="J79" s="225">
        <v>1039232.03583333</v>
      </c>
      <c r="K79" s="225">
        <v>928395.71583333297</v>
      </c>
      <c r="L79" s="225">
        <v>1065004.0158333301</v>
      </c>
      <c r="M79" s="225">
        <v>1426816.0558333299</v>
      </c>
      <c r="N79" s="225">
        <v>-10356137.619999999</v>
      </c>
      <c r="O79" s="225">
        <v>-741542.16999999899</v>
      </c>
      <c r="P79" s="225">
        <v>-755992.7</v>
      </c>
      <c r="Q79" s="225">
        <v>-910905.5</v>
      </c>
      <c r="R79" s="225">
        <v>-834824.820000001</v>
      </c>
      <c r="S79" s="225">
        <v>-492346.97</v>
      </c>
      <c r="T79" s="225">
        <v>-926900.46</v>
      </c>
      <c r="U79" s="225">
        <v>-928747.78</v>
      </c>
      <c r="V79" s="225">
        <v>-767163.48</v>
      </c>
      <c r="W79" s="225">
        <v>-794396.99000000104</v>
      </c>
      <c r="X79" s="225">
        <v>-905310.71000000101</v>
      </c>
      <c r="Y79" s="225">
        <v>-421369.98</v>
      </c>
      <c r="Z79" s="225">
        <v>-870020.19</v>
      </c>
      <c r="AA79" s="225">
        <v>-9349521.7500000093</v>
      </c>
      <c r="AB79" s="225">
        <v>-741542.16999999899</v>
      </c>
      <c r="AC79" s="225">
        <v>-755992.7</v>
      </c>
      <c r="AD79" s="225">
        <v>-910905.5</v>
      </c>
      <c r="AE79" s="225">
        <v>-834824.820000001</v>
      </c>
      <c r="AF79" s="225">
        <v>-492346.97</v>
      </c>
      <c r="AG79" s="225">
        <v>-926900.46</v>
      </c>
      <c r="AH79" s="225">
        <v>-928747.78</v>
      </c>
      <c r="AI79" s="225">
        <v>-767163.48</v>
      </c>
      <c r="AJ79" s="225">
        <v>-794396.99000000104</v>
      </c>
      <c r="AK79" s="225">
        <v>-905310.71000000101</v>
      </c>
      <c r="AL79" s="225">
        <v>-421369.98</v>
      </c>
      <c r="AM79" s="225">
        <v>-870020.19</v>
      </c>
      <c r="AN79" s="225">
        <v>-9349521.7500000093</v>
      </c>
      <c r="AO79" s="225">
        <v>-741542.16999999899</v>
      </c>
      <c r="AP79" s="225">
        <v>-755992.7</v>
      </c>
      <c r="AQ79" s="225">
        <v>-910905.5</v>
      </c>
      <c r="AR79" s="225">
        <v>-834824.820000001</v>
      </c>
      <c r="AS79" s="225">
        <v>-492346.97</v>
      </c>
      <c r="AT79" s="225">
        <v>-926900.46</v>
      </c>
      <c r="AU79" s="225">
        <v>-928747.78</v>
      </c>
      <c r="AV79" s="225">
        <v>-767163.48</v>
      </c>
      <c r="AW79" s="225">
        <v>-794396.99000000104</v>
      </c>
      <c r="AX79" s="225">
        <v>-905310.71000000101</v>
      </c>
      <c r="AY79" s="225">
        <v>-421369.98</v>
      </c>
      <c r="AZ79" s="225">
        <v>-870020.19</v>
      </c>
      <c r="BA79" s="225">
        <v>-9349521.7500000093</v>
      </c>
      <c r="BB79" s="225">
        <v>-741542.16999999899</v>
      </c>
      <c r="BC79" s="225">
        <v>-755992.7</v>
      </c>
      <c r="BD79" s="225">
        <v>-910905.5</v>
      </c>
      <c r="BE79" s="225">
        <v>-834824.820000001</v>
      </c>
      <c r="BF79" s="225">
        <v>-492346.97</v>
      </c>
      <c r="BG79" s="225">
        <v>-926900.46</v>
      </c>
      <c r="BH79" s="225">
        <v>-928747.78</v>
      </c>
      <c r="BI79" s="225">
        <v>-767163.48</v>
      </c>
      <c r="BJ79" s="225">
        <v>-794396.99000000104</v>
      </c>
      <c r="BK79" s="225">
        <v>-905310.71000000101</v>
      </c>
      <c r="BL79" s="225">
        <v>-421369.98</v>
      </c>
      <c r="BM79" s="225">
        <v>-870020.19</v>
      </c>
      <c r="BN79" s="225">
        <v>-9349521.7500000093</v>
      </c>
    </row>
    <row r="80" spans="1:66">
      <c r="A80" s="245" t="s">
        <v>319</v>
      </c>
      <c r="B80" s="225">
        <v>0</v>
      </c>
      <c r="C80" s="225">
        <v>0</v>
      </c>
      <c r="D80" s="225">
        <v>0</v>
      </c>
      <c r="E80" s="225">
        <v>0</v>
      </c>
      <c r="F80" s="225">
        <v>0</v>
      </c>
      <c r="G80" s="225">
        <v>0</v>
      </c>
      <c r="H80" s="225">
        <v>0</v>
      </c>
      <c r="I80" s="225">
        <v>0</v>
      </c>
      <c r="J80" s="225">
        <v>0</v>
      </c>
      <c r="K80" s="225">
        <v>0</v>
      </c>
      <c r="L80" s="225">
        <v>0</v>
      </c>
      <c r="M80" s="225">
        <v>0</v>
      </c>
      <c r="N80" s="225">
        <v>0</v>
      </c>
      <c r="O80" s="225">
        <v>11606.0016671211</v>
      </c>
      <c r="P80" s="225">
        <v>11606.0016671211</v>
      </c>
      <c r="Q80" s="225">
        <v>11606.0016671211</v>
      </c>
      <c r="R80" s="225">
        <v>11606.0016671211</v>
      </c>
      <c r="S80" s="225">
        <v>11606.0016671211</v>
      </c>
      <c r="T80" s="225">
        <v>11606.0016671211</v>
      </c>
      <c r="U80" s="225">
        <v>11606.0016671211</v>
      </c>
      <c r="V80" s="225">
        <v>11606.0016671211</v>
      </c>
      <c r="W80" s="225">
        <v>11606.0016671211</v>
      </c>
      <c r="X80" s="225">
        <v>11606.0016671211</v>
      </c>
      <c r="Y80" s="225">
        <v>11606.0016671211</v>
      </c>
      <c r="Z80" s="225">
        <v>11606.0016671211</v>
      </c>
      <c r="AA80" s="225">
        <v>139272.020005453</v>
      </c>
      <c r="AB80" s="225">
        <v>21522.219955520599</v>
      </c>
      <c r="AC80" s="225">
        <v>21522.219955520599</v>
      </c>
      <c r="AD80" s="225">
        <v>21522.219955520599</v>
      </c>
      <c r="AE80" s="225">
        <v>21522.219955520599</v>
      </c>
      <c r="AF80" s="225">
        <v>21522.219955520599</v>
      </c>
      <c r="AG80" s="225">
        <v>21522.219955520599</v>
      </c>
      <c r="AH80" s="225">
        <v>21522.219955520599</v>
      </c>
      <c r="AI80" s="225">
        <v>21522.219955520599</v>
      </c>
      <c r="AJ80" s="225">
        <v>21522.219955520599</v>
      </c>
      <c r="AK80" s="225">
        <v>21522.219955520599</v>
      </c>
      <c r="AL80" s="225">
        <v>21522.219955520599</v>
      </c>
      <c r="AM80" s="225">
        <v>21522.219955520599</v>
      </c>
      <c r="AN80" s="225">
        <v>258266.639466247</v>
      </c>
      <c r="AO80" s="225">
        <v>32135.776374796998</v>
      </c>
      <c r="AP80" s="225">
        <v>32135.776374796998</v>
      </c>
      <c r="AQ80" s="225">
        <v>32135.776374796998</v>
      </c>
      <c r="AR80" s="225">
        <v>32135.776374796998</v>
      </c>
      <c r="AS80" s="225">
        <v>32135.776374796998</v>
      </c>
      <c r="AT80" s="225">
        <v>32135.776374796998</v>
      </c>
      <c r="AU80" s="225">
        <v>32135.776374796998</v>
      </c>
      <c r="AV80" s="225">
        <v>32135.776374796998</v>
      </c>
      <c r="AW80" s="225">
        <v>32135.776374796998</v>
      </c>
      <c r="AX80" s="225">
        <v>32135.776374796998</v>
      </c>
      <c r="AY80" s="225">
        <v>32135.776374796998</v>
      </c>
      <c r="AZ80" s="225">
        <v>32135.776374796998</v>
      </c>
      <c r="BA80" s="225">
        <v>385629.31649756298</v>
      </c>
      <c r="BB80" s="225">
        <v>42916.145744598398</v>
      </c>
      <c r="BC80" s="225">
        <v>42916.145744598398</v>
      </c>
      <c r="BD80" s="225">
        <v>42916.145744598398</v>
      </c>
      <c r="BE80" s="225">
        <v>42916.145744598398</v>
      </c>
      <c r="BF80" s="225">
        <v>42916.145744598398</v>
      </c>
      <c r="BG80" s="225">
        <v>42916.145744598398</v>
      </c>
      <c r="BH80" s="225">
        <v>42916.145744598398</v>
      </c>
      <c r="BI80" s="225">
        <v>42916.145744598398</v>
      </c>
      <c r="BJ80" s="225">
        <v>42916.145744598398</v>
      </c>
      <c r="BK80" s="225">
        <v>42916.145744598398</v>
      </c>
      <c r="BL80" s="225">
        <v>42916.145744598398</v>
      </c>
      <c r="BM80" s="225">
        <v>42916.145744598398</v>
      </c>
      <c r="BN80" s="225">
        <v>514993.74893518002</v>
      </c>
    </row>
    <row r="81" spans="1:66">
      <c r="A81" s="245" t="s">
        <v>320</v>
      </c>
      <c r="B81" s="225">
        <v>-122.641666588606</v>
      </c>
      <c r="C81" s="225">
        <v>-122.641666588606</v>
      </c>
      <c r="D81" s="225">
        <v>-122.641666588606</v>
      </c>
      <c r="E81" s="225">
        <v>-122.641666588606</v>
      </c>
      <c r="F81" s="225">
        <v>-122.641666588606</v>
      </c>
      <c r="G81" s="225">
        <v>-122.641666588606</v>
      </c>
      <c r="H81" s="225">
        <v>-122.641666588606</v>
      </c>
      <c r="I81" s="225">
        <v>-122.641666588606</v>
      </c>
      <c r="J81" s="225">
        <v>-122.641666588606</v>
      </c>
      <c r="K81" s="225">
        <v>-122.641666588606</v>
      </c>
      <c r="L81" s="225">
        <v>-122.641666588606</v>
      </c>
      <c r="M81" s="225">
        <v>-122.641666588606</v>
      </c>
      <c r="N81" s="225">
        <v>-1471.6999990632701</v>
      </c>
      <c r="O81" s="225">
        <v>-126.323333333333</v>
      </c>
      <c r="P81" s="225">
        <v>-126.323333333333</v>
      </c>
      <c r="Q81" s="225">
        <v>-126.323333333333</v>
      </c>
      <c r="R81" s="225">
        <v>-126.323333333333</v>
      </c>
      <c r="S81" s="225">
        <v>-126.323333333333</v>
      </c>
      <c r="T81" s="225">
        <v>-126.323333333333</v>
      </c>
      <c r="U81" s="225">
        <v>-126.323333333333</v>
      </c>
      <c r="V81" s="225">
        <v>-126.323333333333</v>
      </c>
      <c r="W81" s="225">
        <v>-126.323333333333</v>
      </c>
      <c r="X81" s="225">
        <v>-126.323333333333</v>
      </c>
      <c r="Y81" s="225">
        <v>-126.323333333333</v>
      </c>
      <c r="Z81" s="225">
        <v>-126.323333333333</v>
      </c>
      <c r="AA81" s="225">
        <v>-1515.8799999999901</v>
      </c>
      <c r="AB81" s="225">
        <v>-126.323333333333</v>
      </c>
      <c r="AC81" s="225">
        <v>-126.323333333333</v>
      </c>
      <c r="AD81" s="225">
        <v>-126.323333333333</v>
      </c>
      <c r="AE81" s="225">
        <v>-126.323333333333</v>
      </c>
      <c r="AF81" s="225">
        <v>-126.323333333333</v>
      </c>
      <c r="AG81" s="225">
        <v>-126.323333333333</v>
      </c>
      <c r="AH81" s="225">
        <v>-126.323333333333</v>
      </c>
      <c r="AI81" s="225">
        <v>-126.323333333333</v>
      </c>
      <c r="AJ81" s="225">
        <v>-126.323333333333</v>
      </c>
      <c r="AK81" s="225">
        <v>-126.323333333333</v>
      </c>
      <c r="AL81" s="225">
        <v>-126.323333333333</v>
      </c>
      <c r="AM81" s="225">
        <v>-126.323333333333</v>
      </c>
      <c r="AN81" s="225">
        <v>-1515.8799999999901</v>
      </c>
      <c r="AO81" s="225">
        <v>-126.323333333333</v>
      </c>
      <c r="AP81" s="225">
        <v>-126.323333333333</v>
      </c>
      <c r="AQ81" s="225">
        <v>-126.323333333333</v>
      </c>
      <c r="AR81" s="225">
        <v>-126.323333333333</v>
      </c>
      <c r="AS81" s="225">
        <v>-126.323333333333</v>
      </c>
      <c r="AT81" s="225">
        <v>-126.323333333333</v>
      </c>
      <c r="AU81" s="225">
        <v>-126.323333333333</v>
      </c>
      <c r="AV81" s="225">
        <v>-126.323333333333</v>
      </c>
      <c r="AW81" s="225">
        <v>-126.323333333333</v>
      </c>
      <c r="AX81" s="225">
        <v>-126.323333333333</v>
      </c>
      <c r="AY81" s="225">
        <v>-126.323333333333</v>
      </c>
      <c r="AZ81" s="225">
        <v>-126.323333333333</v>
      </c>
      <c r="BA81" s="225">
        <v>-1515.8799999999901</v>
      </c>
      <c r="BB81" s="225">
        <v>-126.323333333333</v>
      </c>
      <c r="BC81" s="225">
        <v>-126.323333333333</v>
      </c>
      <c r="BD81" s="225">
        <v>-126.323333333333</v>
      </c>
      <c r="BE81" s="225">
        <v>-126.323333333333</v>
      </c>
      <c r="BF81" s="225">
        <v>-126.323333333333</v>
      </c>
      <c r="BG81" s="225">
        <v>-126.323333333333</v>
      </c>
      <c r="BH81" s="225">
        <v>-126.323333333333</v>
      </c>
      <c r="BI81" s="225">
        <v>-126.323333333333</v>
      </c>
      <c r="BJ81" s="225">
        <v>-126.323333333333</v>
      </c>
      <c r="BK81" s="225">
        <v>-126.323333333333</v>
      </c>
      <c r="BL81" s="225">
        <v>-126.323333333333</v>
      </c>
      <c r="BM81" s="225">
        <v>-126.323333333333</v>
      </c>
      <c r="BN81" s="225">
        <v>-1515.8799999999901</v>
      </c>
    </row>
    <row r="82" spans="1:66">
      <c r="A82" s="245" t="s">
        <v>321</v>
      </c>
      <c r="B82" s="225">
        <v>1301094.04083333</v>
      </c>
      <c r="C82" s="225">
        <v>1301094.04083333</v>
      </c>
      <c r="D82" s="225">
        <v>1301094.04083333</v>
      </c>
      <c r="E82" s="225">
        <v>1301094.04083333</v>
      </c>
      <c r="F82" s="225">
        <v>1301094.04083333</v>
      </c>
      <c r="G82" s="225">
        <v>1301094.04083333</v>
      </c>
      <c r="H82" s="225">
        <v>1301094.04083333</v>
      </c>
      <c r="I82" s="225">
        <v>1301094.04083333</v>
      </c>
      <c r="J82" s="225">
        <v>1301094.04083333</v>
      </c>
      <c r="K82" s="225">
        <v>1301094.04083333</v>
      </c>
      <c r="L82" s="225">
        <v>1301094.04083333</v>
      </c>
      <c r="M82" s="225">
        <v>1301094.04083333</v>
      </c>
      <c r="N82" s="225">
        <v>15613128.4899999</v>
      </c>
      <c r="O82" s="225">
        <v>1249605</v>
      </c>
      <c r="P82" s="225">
        <v>1249605</v>
      </c>
      <c r="Q82" s="225">
        <v>1249605</v>
      </c>
      <c r="R82" s="225">
        <v>1249605</v>
      </c>
      <c r="S82" s="225">
        <v>1249605</v>
      </c>
      <c r="T82" s="225">
        <v>1249605</v>
      </c>
      <c r="U82" s="225">
        <v>1249605</v>
      </c>
      <c r="V82" s="225">
        <v>1249605</v>
      </c>
      <c r="W82" s="225">
        <v>1249605</v>
      </c>
      <c r="X82" s="225">
        <v>1249605</v>
      </c>
      <c r="Y82" s="225">
        <v>1249605</v>
      </c>
      <c r="Z82" s="225">
        <v>1249605</v>
      </c>
      <c r="AA82" s="225">
        <v>14995259.999999899</v>
      </c>
      <c r="AB82" s="225">
        <v>1249605</v>
      </c>
      <c r="AC82" s="225">
        <v>1249605</v>
      </c>
      <c r="AD82" s="225">
        <v>1249605</v>
      </c>
      <c r="AE82" s="225">
        <v>1249605</v>
      </c>
      <c r="AF82" s="225">
        <v>1249605</v>
      </c>
      <c r="AG82" s="225">
        <v>1249605</v>
      </c>
      <c r="AH82" s="225">
        <v>1249605</v>
      </c>
      <c r="AI82" s="225">
        <v>1249605</v>
      </c>
      <c r="AJ82" s="225">
        <v>1249605</v>
      </c>
      <c r="AK82" s="225">
        <v>1249605</v>
      </c>
      <c r="AL82" s="225">
        <v>1249605</v>
      </c>
      <c r="AM82" s="225">
        <v>1249605</v>
      </c>
      <c r="AN82" s="225">
        <v>14995259.999999899</v>
      </c>
      <c r="AO82" s="225">
        <v>1249605</v>
      </c>
      <c r="AP82" s="225">
        <v>1249605</v>
      </c>
      <c r="AQ82" s="225">
        <v>1249605</v>
      </c>
      <c r="AR82" s="225">
        <v>1249605</v>
      </c>
      <c r="AS82" s="225">
        <v>1249605</v>
      </c>
      <c r="AT82" s="225">
        <v>1249605</v>
      </c>
      <c r="AU82" s="225">
        <v>1249605</v>
      </c>
      <c r="AV82" s="225">
        <v>1249605</v>
      </c>
      <c r="AW82" s="225">
        <v>1249605</v>
      </c>
      <c r="AX82" s="225">
        <v>1249605</v>
      </c>
      <c r="AY82" s="225">
        <v>1249605</v>
      </c>
      <c r="AZ82" s="225">
        <v>1249605</v>
      </c>
      <c r="BA82" s="225">
        <v>14995259.999999899</v>
      </c>
      <c r="BB82" s="225">
        <v>1249605</v>
      </c>
      <c r="BC82" s="225">
        <v>1249605</v>
      </c>
      <c r="BD82" s="225">
        <v>1249605</v>
      </c>
      <c r="BE82" s="225">
        <v>1249605</v>
      </c>
      <c r="BF82" s="225">
        <v>1249605</v>
      </c>
      <c r="BG82" s="225">
        <v>1249605</v>
      </c>
      <c r="BH82" s="225">
        <v>1249605</v>
      </c>
      <c r="BI82" s="225">
        <v>1249605</v>
      </c>
      <c r="BJ82" s="225">
        <v>1249605</v>
      </c>
      <c r="BK82" s="225">
        <v>1249605</v>
      </c>
      <c r="BL82" s="225">
        <v>1249605</v>
      </c>
      <c r="BM82" s="225">
        <v>1249605</v>
      </c>
      <c r="BN82" s="225">
        <v>14995259.999999899</v>
      </c>
    </row>
    <row r="83" spans="1:66">
      <c r="A83" s="245" t="s">
        <v>322</v>
      </c>
      <c r="B83" s="225">
        <v>-5289895.3749999199</v>
      </c>
      <c r="C83" s="225">
        <v>-5302140.9749999205</v>
      </c>
      <c r="D83" s="225">
        <v>-5460951.6449999204</v>
      </c>
      <c r="E83" s="225">
        <v>2284852.51500007</v>
      </c>
      <c r="F83" s="225">
        <v>2282080.8650000701</v>
      </c>
      <c r="G83" s="225">
        <v>2530781.6950000701</v>
      </c>
      <c r="H83" s="225">
        <v>2192646.7250000699</v>
      </c>
      <c r="I83" s="225">
        <v>2354811.9450000701</v>
      </c>
      <c r="J83" s="225">
        <v>2340203.4350000699</v>
      </c>
      <c r="K83" s="225">
        <v>2229367.1150000701</v>
      </c>
      <c r="L83" s="225">
        <v>2365975.4150000699</v>
      </c>
      <c r="M83" s="225">
        <v>2727787.4550000699</v>
      </c>
      <c r="N83" s="225">
        <v>5255519.1700008903</v>
      </c>
      <c r="O83" s="225">
        <v>519542.50833378697</v>
      </c>
      <c r="P83" s="225">
        <v>505091.978333787</v>
      </c>
      <c r="Q83" s="225">
        <v>350179.17833378701</v>
      </c>
      <c r="R83" s="225">
        <v>426259.85833378602</v>
      </c>
      <c r="S83" s="225">
        <v>768737.70833378704</v>
      </c>
      <c r="T83" s="225">
        <v>334184.21833378699</v>
      </c>
      <c r="U83" s="225">
        <v>332336.89833378699</v>
      </c>
      <c r="V83" s="225">
        <v>493921.19833378698</v>
      </c>
      <c r="W83" s="225">
        <v>466687.68833378598</v>
      </c>
      <c r="X83" s="225">
        <v>355773.968333786</v>
      </c>
      <c r="Y83" s="225">
        <v>839714.69833378703</v>
      </c>
      <c r="Z83" s="225">
        <v>391064.48833378701</v>
      </c>
      <c r="AA83" s="225">
        <v>5783494.3900054405</v>
      </c>
      <c r="AB83" s="225">
        <v>529458.72662218695</v>
      </c>
      <c r="AC83" s="225">
        <v>515008.19662218599</v>
      </c>
      <c r="AD83" s="225">
        <v>360095.396622186</v>
      </c>
      <c r="AE83" s="225">
        <v>436176.07662218501</v>
      </c>
      <c r="AF83" s="225">
        <v>778653.92662218597</v>
      </c>
      <c r="AG83" s="225">
        <v>344100.43662218598</v>
      </c>
      <c r="AH83" s="225">
        <v>342253.11662218597</v>
      </c>
      <c r="AI83" s="225">
        <v>503837.41662218602</v>
      </c>
      <c r="AJ83" s="225">
        <v>476603.90662218601</v>
      </c>
      <c r="AK83" s="225">
        <v>365690.18662218598</v>
      </c>
      <c r="AL83" s="225">
        <v>849630.91662218596</v>
      </c>
      <c r="AM83" s="225">
        <v>400980.706622186</v>
      </c>
      <c r="AN83" s="225">
        <v>5902489.0094662299</v>
      </c>
      <c r="AO83" s="225">
        <v>540072.283041463</v>
      </c>
      <c r="AP83" s="225">
        <v>525621.75304146204</v>
      </c>
      <c r="AQ83" s="225">
        <v>370708.95304146199</v>
      </c>
      <c r="AR83" s="225">
        <v>446789.633041461</v>
      </c>
      <c r="AS83" s="225">
        <v>789267.48304146295</v>
      </c>
      <c r="AT83" s="225">
        <v>354713.99304146302</v>
      </c>
      <c r="AU83" s="225">
        <v>352866.67304146203</v>
      </c>
      <c r="AV83" s="225">
        <v>514450.97304146201</v>
      </c>
      <c r="AW83" s="225">
        <v>487217.463041462</v>
      </c>
      <c r="AX83" s="225">
        <v>376303.74304146197</v>
      </c>
      <c r="AY83" s="225">
        <v>860244.47304146294</v>
      </c>
      <c r="AZ83" s="225">
        <v>411594.26304146199</v>
      </c>
      <c r="BA83" s="225">
        <v>6029851.6864975505</v>
      </c>
      <c r="BB83" s="225">
        <v>550852.65241126495</v>
      </c>
      <c r="BC83" s="225">
        <v>536402.12241126399</v>
      </c>
      <c r="BD83" s="225">
        <v>381489.322411264</v>
      </c>
      <c r="BE83" s="225">
        <v>457570.00241126301</v>
      </c>
      <c r="BF83" s="225">
        <v>800047.85241126397</v>
      </c>
      <c r="BG83" s="225">
        <v>365494.36241126398</v>
      </c>
      <c r="BH83" s="225">
        <v>363647.04241126397</v>
      </c>
      <c r="BI83" s="225">
        <v>525231.34241126396</v>
      </c>
      <c r="BJ83" s="225">
        <v>497997.83241126302</v>
      </c>
      <c r="BK83" s="225">
        <v>387084.11241126398</v>
      </c>
      <c r="BL83" s="225">
        <v>871024.84241126396</v>
      </c>
      <c r="BM83" s="225">
        <v>422374.632411264</v>
      </c>
      <c r="BN83" s="225">
        <v>6159216.1189351697</v>
      </c>
    </row>
    <row r="84" spans="1:66">
      <c r="A84" s="245" t="s">
        <v>323</v>
      </c>
      <c r="B84" s="225">
        <v>0</v>
      </c>
      <c r="C84" s="225">
        <v>0</v>
      </c>
      <c r="D84" s="225">
        <v>0</v>
      </c>
      <c r="E84" s="225">
        <v>0</v>
      </c>
      <c r="F84" s="225">
        <v>0</v>
      </c>
      <c r="G84" s="225">
        <v>0</v>
      </c>
      <c r="H84" s="225">
        <v>0</v>
      </c>
      <c r="I84" s="225">
        <v>0</v>
      </c>
      <c r="J84" s="225">
        <v>0</v>
      </c>
      <c r="K84" s="225">
        <v>0</v>
      </c>
      <c r="L84" s="225">
        <v>0</v>
      </c>
      <c r="M84" s="225">
        <v>0</v>
      </c>
      <c r="N84" s="225">
        <v>0</v>
      </c>
      <c r="O84" s="225">
        <v>0</v>
      </c>
      <c r="P84" s="225">
        <v>0</v>
      </c>
      <c r="Q84" s="225">
        <v>0</v>
      </c>
      <c r="R84" s="225">
        <v>0</v>
      </c>
      <c r="S84" s="225">
        <v>0</v>
      </c>
      <c r="T84" s="225">
        <v>0</v>
      </c>
      <c r="U84" s="225">
        <v>0</v>
      </c>
      <c r="V84" s="225">
        <v>0</v>
      </c>
      <c r="W84" s="225">
        <v>0</v>
      </c>
      <c r="X84" s="225">
        <v>0</v>
      </c>
      <c r="Y84" s="225">
        <v>0</v>
      </c>
      <c r="Z84" s="225">
        <v>0</v>
      </c>
      <c r="AA84" s="225">
        <v>0</v>
      </c>
      <c r="AB84" s="225">
        <v>0</v>
      </c>
      <c r="AC84" s="225">
        <v>0</v>
      </c>
      <c r="AD84" s="225">
        <v>0</v>
      </c>
      <c r="AE84" s="225">
        <v>0</v>
      </c>
      <c r="AF84" s="225">
        <v>0</v>
      </c>
      <c r="AG84" s="225">
        <v>0</v>
      </c>
      <c r="AH84" s="225">
        <v>0</v>
      </c>
      <c r="AI84" s="225">
        <v>0</v>
      </c>
      <c r="AJ84" s="225">
        <v>0</v>
      </c>
      <c r="AK84" s="225">
        <v>0</v>
      </c>
      <c r="AL84" s="225">
        <v>0</v>
      </c>
      <c r="AM84" s="225">
        <v>0</v>
      </c>
      <c r="AN84" s="225">
        <v>0</v>
      </c>
      <c r="AO84" s="225">
        <v>0</v>
      </c>
      <c r="AP84" s="225">
        <v>0</v>
      </c>
      <c r="AQ84" s="225">
        <v>0</v>
      </c>
      <c r="AR84" s="225">
        <v>0</v>
      </c>
      <c r="AS84" s="225">
        <v>0</v>
      </c>
      <c r="AT84" s="225">
        <v>0</v>
      </c>
      <c r="AU84" s="225">
        <v>0</v>
      </c>
      <c r="AV84" s="225">
        <v>0</v>
      </c>
      <c r="AW84" s="225">
        <v>0</v>
      </c>
      <c r="AX84" s="225">
        <v>0</v>
      </c>
      <c r="AY84" s="225">
        <v>0</v>
      </c>
      <c r="AZ84" s="225">
        <v>0</v>
      </c>
      <c r="BA84" s="225">
        <v>0</v>
      </c>
      <c r="BB84" s="225">
        <v>0</v>
      </c>
      <c r="BC84" s="225">
        <v>0</v>
      </c>
      <c r="BD84" s="225">
        <v>0</v>
      </c>
      <c r="BE84" s="225">
        <v>0</v>
      </c>
      <c r="BF84" s="225">
        <v>0</v>
      </c>
      <c r="BG84" s="225">
        <v>0</v>
      </c>
      <c r="BH84" s="225">
        <v>0</v>
      </c>
      <c r="BI84" s="225">
        <v>0</v>
      </c>
      <c r="BJ84" s="225">
        <v>0</v>
      </c>
      <c r="BK84" s="225">
        <v>0</v>
      </c>
      <c r="BL84" s="225">
        <v>0</v>
      </c>
      <c r="BM84" s="225">
        <v>0</v>
      </c>
      <c r="BN84" s="225">
        <v>0</v>
      </c>
    </row>
    <row r="85" spans="1:66">
      <c r="A85" s="245" t="s">
        <v>324</v>
      </c>
      <c r="B85" s="225">
        <v>0</v>
      </c>
      <c r="C85" s="225">
        <v>0</v>
      </c>
      <c r="D85" s="225">
        <v>0</v>
      </c>
      <c r="E85" s="225">
        <v>0</v>
      </c>
      <c r="F85" s="225">
        <v>0</v>
      </c>
      <c r="G85" s="225">
        <v>0</v>
      </c>
      <c r="H85" s="225">
        <v>0</v>
      </c>
      <c r="I85" s="225">
        <v>0</v>
      </c>
      <c r="J85" s="225">
        <v>0</v>
      </c>
      <c r="K85" s="225">
        <v>0</v>
      </c>
      <c r="L85" s="225">
        <v>0</v>
      </c>
      <c r="M85" s="225">
        <v>0</v>
      </c>
      <c r="N85" s="225">
        <v>0</v>
      </c>
      <c r="O85" s="225">
        <v>0</v>
      </c>
      <c r="P85" s="225">
        <v>0</v>
      </c>
      <c r="Q85" s="225">
        <v>0</v>
      </c>
      <c r="R85" s="225">
        <v>0</v>
      </c>
      <c r="S85" s="225">
        <v>0</v>
      </c>
      <c r="T85" s="225">
        <v>0</v>
      </c>
      <c r="U85" s="225">
        <v>0</v>
      </c>
      <c r="V85" s="225">
        <v>0</v>
      </c>
      <c r="W85" s="225">
        <v>0</v>
      </c>
      <c r="X85" s="225">
        <v>0</v>
      </c>
      <c r="Y85" s="225">
        <v>0</v>
      </c>
      <c r="Z85" s="225">
        <v>0</v>
      </c>
      <c r="AA85" s="225">
        <v>0</v>
      </c>
      <c r="AB85" s="225">
        <v>0</v>
      </c>
      <c r="AC85" s="225">
        <v>0</v>
      </c>
      <c r="AD85" s="225">
        <v>0</v>
      </c>
      <c r="AE85" s="225">
        <v>0</v>
      </c>
      <c r="AF85" s="225">
        <v>0</v>
      </c>
      <c r="AG85" s="225">
        <v>0</v>
      </c>
      <c r="AH85" s="225">
        <v>0</v>
      </c>
      <c r="AI85" s="225">
        <v>0</v>
      </c>
      <c r="AJ85" s="225">
        <v>0</v>
      </c>
      <c r="AK85" s="225">
        <v>0</v>
      </c>
      <c r="AL85" s="225">
        <v>0</v>
      </c>
      <c r="AM85" s="225">
        <v>0</v>
      </c>
      <c r="AN85" s="225">
        <v>0</v>
      </c>
      <c r="AO85" s="225">
        <v>0</v>
      </c>
      <c r="AP85" s="225">
        <v>0</v>
      </c>
      <c r="AQ85" s="225">
        <v>0</v>
      </c>
      <c r="AR85" s="225">
        <v>0</v>
      </c>
      <c r="AS85" s="225">
        <v>0</v>
      </c>
      <c r="AT85" s="225">
        <v>0</v>
      </c>
      <c r="AU85" s="225">
        <v>0</v>
      </c>
      <c r="AV85" s="225">
        <v>0</v>
      </c>
      <c r="AW85" s="225">
        <v>0</v>
      </c>
      <c r="AX85" s="225">
        <v>0</v>
      </c>
      <c r="AY85" s="225">
        <v>0</v>
      </c>
      <c r="AZ85" s="225">
        <v>0</v>
      </c>
      <c r="BA85" s="225">
        <v>0</v>
      </c>
      <c r="BB85" s="225">
        <v>0</v>
      </c>
      <c r="BC85" s="225">
        <v>0</v>
      </c>
      <c r="BD85" s="225">
        <v>0</v>
      </c>
      <c r="BE85" s="225">
        <v>0</v>
      </c>
      <c r="BF85" s="225">
        <v>0</v>
      </c>
      <c r="BG85" s="225">
        <v>0</v>
      </c>
      <c r="BH85" s="225">
        <v>0</v>
      </c>
      <c r="BI85" s="225">
        <v>0</v>
      </c>
      <c r="BJ85" s="225">
        <v>0</v>
      </c>
      <c r="BK85" s="225">
        <v>0</v>
      </c>
      <c r="BL85" s="225">
        <v>0</v>
      </c>
      <c r="BM85" s="225">
        <v>0</v>
      </c>
      <c r="BN85" s="225">
        <v>0</v>
      </c>
    </row>
    <row r="86" spans="1:66">
      <c r="A86" s="245" t="s">
        <v>325</v>
      </c>
      <c r="B86" s="225">
        <v>11930.9</v>
      </c>
      <c r="C86" s="225">
        <v>11930.9</v>
      </c>
      <c r="D86" s="225">
        <v>11930.9</v>
      </c>
      <c r="E86" s="225">
        <v>11930.9</v>
      </c>
      <c r="F86" s="225">
        <v>11930.9</v>
      </c>
      <c r="G86" s="225">
        <v>11930.9</v>
      </c>
      <c r="H86" s="225">
        <v>11930.9</v>
      </c>
      <c r="I86" s="225">
        <v>11930.9</v>
      </c>
      <c r="J86" s="225">
        <v>11930.9</v>
      </c>
      <c r="K86" s="225">
        <v>11930.9</v>
      </c>
      <c r="L86" s="225">
        <v>11930.9</v>
      </c>
      <c r="M86" s="225">
        <v>11930.9</v>
      </c>
      <c r="N86" s="225">
        <v>143170.79999999999</v>
      </c>
      <c r="O86" s="225">
        <v>11930.9</v>
      </c>
      <c r="P86" s="225">
        <v>11930.9</v>
      </c>
      <c r="Q86" s="225">
        <v>11930.9</v>
      </c>
      <c r="R86" s="225">
        <v>11930.9</v>
      </c>
      <c r="S86" s="225">
        <v>11930.9</v>
      </c>
      <c r="T86" s="225">
        <v>11930.9</v>
      </c>
      <c r="U86" s="225">
        <v>11930.9</v>
      </c>
      <c r="V86" s="225">
        <v>11930.9</v>
      </c>
      <c r="W86" s="225">
        <v>11930.9</v>
      </c>
      <c r="X86" s="225">
        <v>11930.9</v>
      </c>
      <c r="Y86" s="225">
        <v>11930.9</v>
      </c>
      <c r="Z86" s="225">
        <v>11930.9</v>
      </c>
      <c r="AA86" s="225">
        <v>143170.79999999999</v>
      </c>
      <c r="AB86" s="225">
        <v>11930.9</v>
      </c>
      <c r="AC86" s="225">
        <v>11930.9</v>
      </c>
      <c r="AD86" s="225">
        <v>11930.9</v>
      </c>
      <c r="AE86" s="225">
        <v>11930.9</v>
      </c>
      <c r="AF86" s="225">
        <v>11930.9</v>
      </c>
      <c r="AG86" s="225">
        <v>11930.9</v>
      </c>
      <c r="AH86" s="225">
        <v>11930.9</v>
      </c>
      <c r="AI86" s="225">
        <v>11930.9</v>
      </c>
      <c r="AJ86" s="225">
        <v>11930.9</v>
      </c>
      <c r="AK86" s="225">
        <v>11930.9</v>
      </c>
      <c r="AL86" s="225">
        <v>11930.9</v>
      </c>
      <c r="AM86" s="225">
        <v>11930.9</v>
      </c>
      <c r="AN86" s="225">
        <v>143170.79999999999</v>
      </c>
      <c r="AO86" s="225">
        <v>11930.9</v>
      </c>
      <c r="AP86" s="225">
        <v>11930.9</v>
      </c>
      <c r="AQ86" s="225">
        <v>11930.9</v>
      </c>
      <c r="AR86" s="225">
        <v>11930.9</v>
      </c>
      <c r="AS86" s="225">
        <v>11930.9</v>
      </c>
      <c r="AT86" s="225">
        <v>11930.9</v>
      </c>
      <c r="AU86" s="225">
        <v>11930.9</v>
      </c>
      <c r="AV86" s="225">
        <v>11930.9</v>
      </c>
      <c r="AW86" s="225">
        <v>11930.9</v>
      </c>
      <c r="AX86" s="225">
        <v>11930.9</v>
      </c>
      <c r="AY86" s="225">
        <v>11930.9</v>
      </c>
      <c r="AZ86" s="225">
        <v>11930.9</v>
      </c>
      <c r="BA86" s="225">
        <v>143170.79999999999</v>
      </c>
      <c r="BB86" s="225">
        <v>11930.9</v>
      </c>
      <c r="BC86" s="225">
        <v>11930.9</v>
      </c>
      <c r="BD86" s="225">
        <v>11930.9</v>
      </c>
      <c r="BE86" s="225">
        <v>11930.9</v>
      </c>
      <c r="BF86" s="225">
        <v>11930.9</v>
      </c>
      <c r="BG86" s="225">
        <v>11930.9</v>
      </c>
      <c r="BH86" s="225">
        <v>11930.9</v>
      </c>
      <c r="BI86" s="225">
        <v>11930.9</v>
      </c>
      <c r="BJ86" s="225">
        <v>11930.9</v>
      </c>
      <c r="BK86" s="225">
        <v>11930.9</v>
      </c>
      <c r="BL86" s="225">
        <v>11930.9</v>
      </c>
      <c r="BM86" s="225">
        <v>11930.9</v>
      </c>
      <c r="BN86" s="225">
        <v>143170.79999999999</v>
      </c>
    </row>
    <row r="87" spans="1:66">
      <c r="A87" s="245" t="s">
        <v>326</v>
      </c>
      <c r="B87" s="225">
        <v>0</v>
      </c>
      <c r="C87" s="225">
        <v>0</v>
      </c>
      <c r="D87" s="225">
        <v>0</v>
      </c>
      <c r="E87" s="225">
        <v>0</v>
      </c>
      <c r="F87" s="225">
        <v>0</v>
      </c>
      <c r="G87" s="225">
        <v>0</v>
      </c>
      <c r="H87" s="225">
        <v>0</v>
      </c>
      <c r="I87" s="225">
        <v>0</v>
      </c>
      <c r="J87" s="225">
        <v>0</v>
      </c>
      <c r="K87" s="225">
        <v>0</v>
      </c>
      <c r="L87" s="225">
        <v>0</v>
      </c>
      <c r="M87" s="225">
        <v>0</v>
      </c>
      <c r="N87" s="225">
        <v>0</v>
      </c>
      <c r="O87" s="225">
        <v>0</v>
      </c>
      <c r="P87" s="225">
        <v>0</v>
      </c>
      <c r="Q87" s="225">
        <v>0</v>
      </c>
      <c r="R87" s="225">
        <v>0</v>
      </c>
      <c r="S87" s="225">
        <v>0</v>
      </c>
      <c r="T87" s="225">
        <v>0</v>
      </c>
      <c r="U87" s="225">
        <v>0</v>
      </c>
      <c r="V87" s="225">
        <v>0</v>
      </c>
      <c r="W87" s="225">
        <v>0</v>
      </c>
      <c r="X87" s="225">
        <v>0</v>
      </c>
      <c r="Y87" s="225">
        <v>0</v>
      </c>
      <c r="Z87" s="225">
        <v>0</v>
      </c>
      <c r="AA87" s="225">
        <v>0</v>
      </c>
      <c r="AB87" s="225">
        <v>0</v>
      </c>
      <c r="AC87" s="225">
        <v>0</v>
      </c>
      <c r="AD87" s="225">
        <v>0</v>
      </c>
      <c r="AE87" s="225">
        <v>0</v>
      </c>
      <c r="AF87" s="225">
        <v>0</v>
      </c>
      <c r="AG87" s="225">
        <v>0</v>
      </c>
      <c r="AH87" s="225">
        <v>0</v>
      </c>
      <c r="AI87" s="225">
        <v>0</v>
      </c>
      <c r="AJ87" s="225">
        <v>0</v>
      </c>
      <c r="AK87" s="225">
        <v>0</v>
      </c>
      <c r="AL87" s="225">
        <v>0</v>
      </c>
      <c r="AM87" s="225">
        <v>0</v>
      </c>
      <c r="AN87" s="225">
        <v>0</v>
      </c>
      <c r="AO87" s="225">
        <v>0</v>
      </c>
      <c r="AP87" s="225">
        <v>0</v>
      </c>
      <c r="AQ87" s="225">
        <v>0</v>
      </c>
      <c r="AR87" s="225">
        <v>0</v>
      </c>
      <c r="AS87" s="225">
        <v>0</v>
      </c>
      <c r="AT87" s="225">
        <v>0</v>
      </c>
      <c r="AU87" s="225">
        <v>0</v>
      </c>
      <c r="AV87" s="225">
        <v>0</v>
      </c>
      <c r="AW87" s="225">
        <v>0</v>
      </c>
      <c r="AX87" s="225">
        <v>0</v>
      </c>
      <c r="AY87" s="225">
        <v>0</v>
      </c>
      <c r="AZ87" s="225">
        <v>0</v>
      </c>
      <c r="BA87" s="225">
        <v>0</v>
      </c>
      <c r="BB87" s="225">
        <v>0</v>
      </c>
      <c r="BC87" s="225">
        <v>0</v>
      </c>
      <c r="BD87" s="225">
        <v>0</v>
      </c>
      <c r="BE87" s="225">
        <v>0</v>
      </c>
      <c r="BF87" s="225">
        <v>0</v>
      </c>
      <c r="BG87" s="225">
        <v>0</v>
      </c>
      <c r="BH87" s="225">
        <v>0</v>
      </c>
      <c r="BI87" s="225">
        <v>0</v>
      </c>
      <c r="BJ87" s="225">
        <v>0</v>
      </c>
      <c r="BK87" s="225">
        <v>0</v>
      </c>
      <c r="BL87" s="225">
        <v>0</v>
      </c>
      <c r="BM87" s="225">
        <v>0</v>
      </c>
      <c r="BN87" s="225">
        <v>0</v>
      </c>
    </row>
    <row r="88" spans="1:66">
      <c r="A88" s="245" t="s">
        <v>327</v>
      </c>
      <c r="B88" s="225">
        <v>0</v>
      </c>
      <c r="C88" s="225">
        <v>0</v>
      </c>
      <c r="D88" s="225">
        <v>0</v>
      </c>
      <c r="E88" s="225">
        <v>0</v>
      </c>
      <c r="F88" s="225">
        <v>0</v>
      </c>
      <c r="G88" s="225">
        <v>0</v>
      </c>
      <c r="H88" s="225">
        <v>0</v>
      </c>
      <c r="I88" s="225">
        <v>0</v>
      </c>
      <c r="J88" s="225">
        <v>0</v>
      </c>
      <c r="K88" s="225">
        <v>0</v>
      </c>
      <c r="L88" s="225">
        <v>0</v>
      </c>
      <c r="M88" s="225">
        <v>0</v>
      </c>
      <c r="N88" s="225">
        <v>0</v>
      </c>
      <c r="O88" s="225">
        <v>0</v>
      </c>
      <c r="P88" s="225">
        <v>0</v>
      </c>
      <c r="Q88" s="225">
        <v>0</v>
      </c>
      <c r="R88" s="225">
        <v>0</v>
      </c>
      <c r="S88" s="225">
        <v>0</v>
      </c>
      <c r="T88" s="225">
        <v>0</v>
      </c>
      <c r="U88" s="225">
        <v>0</v>
      </c>
      <c r="V88" s="225">
        <v>0</v>
      </c>
      <c r="W88" s="225">
        <v>0</v>
      </c>
      <c r="X88" s="225">
        <v>0</v>
      </c>
      <c r="Y88" s="225">
        <v>0</v>
      </c>
      <c r="Z88" s="225">
        <v>0</v>
      </c>
      <c r="AA88" s="225">
        <v>0</v>
      </c>
      <c r="AB88" s="225">
        <v>0</v>
      </c>
      <c r="AC88" s="225">
        <v>0</v>
      </c>
      <c r="AD88" s="225">
        <v>0</v>
      </c>
      <c r="AE88" s="225">
        <v>0</v>
      </c>
      <c r="AF88" s="225">
        <v>0</v>
      </c>
      <c r="AG88" s="225">
        <v>0</v>
      </c>
      <c r="AH88" s="225">
        <v>0</v>
      </c>
      <c r="AI88" s="225">
        <v>0</v>
      </c>
      <c r="AJ88" s="225">
        <v>0</v>
      </c>
      <c r="AK88" s="225">
        <v>0</v>
      </c>
      <c r="AL88" s="225">
        <v>0</v>
      </c>
      <c r="AM88" s="225">
        <v>0</v>
      </c>
      <c r="AN88" s="225">
        <v>0</v>
      </c>
      <c r="AO88" s="225">
        <v>0</v>
      </c>
      <c r="AP88" s="225">
        <v>0</v>
      </c>
      <c r="AQ88" s="225">
        <v>0</v>
      </c>
      <c r="AR88" s="225">
        <v>0</v>
      </c>
      <c r="AS88" s="225">
        <v>0</v>
      </c>
      <c r="AT88" s="225">
        <v>0</v>
      </c>
      <c r="AU88" s="225">
        <v>0</v>
      </c>
      <c r="AV88" s="225">
        <v>0</v>
      </c>
      <c r="AW88" s="225">
        <v>0</v>
      </c>
      <c r="AX88" s="225">
        <v>0</v>
      </c>
      <c r="AY88" s="225">
        <v>0</v>
      </c>
      <c r="AZ88" s="225">
        <v>0</v>
      </c>
      <c r="BA88" s="225">
        <v>0</v>
      </c>
      <c r="BB88" s="225">
        <v>0</v>
      </c>
      <c r="BC88" s="225">
        <v>0</v>
      </c>
      <c r="BD88" s="225">
        <v>0</v>
      </c>
      <c r="BE88" s="225">
        <v>0</v>
      </c>
      <c r="BF88" s="225">
        <v>0</v>
      </c>
      <c r="BG88" s="225">
        <v>0</v>
      </c>
      <c r="BH88" s="225">
        <v>0</v>
      </c>
      <c r="BI88" s="225">
        <v>0</v>
      </c>
      <c r="BJ88" s="225">
        <v>0</v>
      </c>
      <c r="BK88" s="225">
        <v>0</v>
      </c>
      <c r="BL88" s="225">
        <v>0</v>
      </c>
      <c r="BM88" s="225">
        <v>0</v>
      </c>
      <c r="BN88" s="225">
        <v>0</v>
      </c>
    </row>
    <row r="89" spans="1:66">
      <c r="A89" s="245" t="s">
        <v>328</v>
      </c>
      <c r="B89" s="225">
        <v>0</v>
      </c>
      <c r="C89" s="225">
        <v>0</v>
      </c>
      <c r="D89" s="225">
        <v>0</v>
      </c>
      <c r="E89" s="225">
        <v>0</v>
      </c>
      <c r="F89" s="225">
        <v>0</v>
      </c>
      <c r="G89" s="225">
        <v>0</v>
      </c>
      <c r="H89" s="225">
        <v>0</v>
      </c>
      <c r="I89" s="225">
        <v>0</v>
      </c>
      <c r="J89" s="225">
        <v>0</v>
      </c>
      <c r="K89" s="225">
        <v>0</v>
      </c>
      <c r="L89" s="225">
        <v>0</v>
      </c>
      <c r="M89" s="225">
        <v>0</v>
      </c>
      <c r="N89" s="225">
        <v>0</v>
      </c>
      <c r="O89" s="225">
        <v>0</v>
      </c>
      <c r="P89" s="225">
        <v>0</v>
      </c>
      <c r="Q89" s="225">
        <v>0</v>
      </c>
      <c r="R89" s="225">
        <v>0</v>
      </c>
      <c r="S89" s="225">
        <v>0</v>
      </c>
      <c r="T89" s="225">
        <v>0</v>
      </c>
      <c r="U89" s="225">
        <v>0</v>
      </c>
      <c r="V89" s="225">
        <v>0</v>
      </c>
      <c r="W89" s="225">
        <v>0</v>
      </c>
      <c r="X89" s="225">
        <v>0</v>
      </c>
      <c r="Y89" s="225">
        <v>0</v>
      </c>
      <c r="Z89" s="225">
        <v>0</v>
      </c>
      <c r="AA89" s="225">
        <v>0</v>
      </c>
      <c r="AB89" s="225">
        <v>0</v>
      </c>
      <c r="AC89" s="225">
        <v>0</v>
      </c>
      <c r="AD89" s="225">
        <v>0</v>
      </c>
      <c r="AE89" s="225">
        <v>0</v>
      </c>
      <c r="AF89" s="225">
        <v>0</v>
      </c>
      <c r="AG89" s="225">
        <v>0</v>
      </c>
      <c r="AH89" s="225">
        <v>0</v>
      </c>
      <c r="AI89" s="225">
        <v>0</v>
      </c>
      <c r="AJ89" s="225">
        <v>0</v>
      </c>
      <c r="AK89" s="225">
        <v>0</v>
      </c>
      <c r="AL89" s="225">
        <v>0</v>
      </c>
      <c r="AM89" s="225">
        <v>0</v>
      </c>
      <c r="AN89" s="225">
        <v>0</v>
      </c>
      <c r="AO89" s="225">
        <v>0</v>
      </c>
      <c r="AP89" s="225">
        <v>0</v>
      </c>
      <c r="AQ89" s="225">
        <v>0</v>
      </c>
      <c r="AR89" s="225">
        <v>0</v>
      </c>
      <c r="AS89" s="225">
        <v>0</v>
      </c>
      <c r="AT89" s="225">
        <v>0</v>
      </c>
      <c r="AU89" s="225">
        <v>0</v>
      </c>
      <c r="AV89" s="225">
        <v>0</v>
      </c>
      <c r="AW89" s="225">
        <v>0</v>
      </c>
      <c r="AX89" s="225">
        <v>0</v>
      </c>
      <c r="AY89" s="225">
        <v>0</v>
      </c>
      <c r="AZ89" s="225">
        <v>0</v>
      </c>
      <c r="BA89" s="225">
        <v>0</v>
      </c>
      <c r="BB89" s="225">
        <v>0</v>
      </c>
      <c r="BC89" s="225">
        <v>0</v>
      </c>
      <c r="BD89" s="225">
        <v>0</v>
      </c>
      <c r="BE89" s="225">
        <v>0</v>
      </c>
      <c r="BF89" s="225">
        <v>0</v>
      </c>
      <c r="BG89" s="225">
        <v>0</v>
      </c>
      <c r="BH89" s="225">
        <v>0</v>
      </c>
      <c r="BI89" s="225">
        <v>0</v>
      </c>
      <c r="BJ89" s="225">
        <v>0</v>
      </c>
      <c r="BK89" s="225">
        <v>0</v>
      </c>
      <c r="BL89" s="225">
        <v>0</v>
      </c>
      <c r="BM89" s="225">
        <v>0</v>
      </c>
      <c r="BN89" s="225">
        <v>0</v>
      </c>
    </row>
    <row r="90" spans="1:66">
      <c r="A90" s="245" t="s">
        <v>329</v>
      </c>
      <c r="B90" s="225">
        <v>-22553.843946555899</v>
      </c>
      <c r="C90" s="225">
        <v>-16219.453946555799</v>
      </c>
      <c r="D90" s="225">
        <v>-17644.063946555802</v>
      </c>
      <c r="E90" s="225">
        <v>-13278.7239465559</v>
      </c>
      <c r="F90" s="225">
        <v>-19490.753946555898</v>
      </c>
      <c r="G90" s="225">
        <v>-20850.9839465558</v>
      </c>
      <c r="H90" s="225">
        <v>-11050.1439465558</v>
      </c>
      <c r="I90" s="225">
        <v>-21133.013946555799</v>
      </c>
      <c r="J90" s="225">
        <v>-21275.633946555899</v>
      </c>
      <c r="K90" s="225">
        <v>-21050.113946555801</v>
      </c>
      <c r="L90" s="225">
        <v>23480.606053444</v>
      </c>
      <c r="M90" s="225">
        <v>-21408.9839465558</v>
      </c>
      <c r="N90" s="225">
        <v>-182475.10735867001</v>
      </c>
      <c r="O90" s="225">
        <v>52450.45</v>
      </c>
      <c r="P90" s="225">
        <v>58708.38</v>
      </c>
      <c r="Q90" s="225">
        <v>57413.38</v>
      </c>
      <c r="R90" s="225">
        <v>61710.61</v>
      </c>
      <c r="S90" s="225">
        <v>55556.569999999898</v>
      </c>
      <c r="T90" s="225">
        <v>54176.02</v>
      </c>
      <c r="U90" s="225">
        <v>63925.67</v>
      </c>
      <c r="V90" s="225">
        <v>53986.669999999896</v>
      </c>
      <c r="W90" s="225">
        <v>53850.7</v>
      </c>
      <c r="X90" s="225">
        <v>53957.24</v>
      </c>
      <c r="Y90" s="225">
        <v>98093.65</v>
      </c>
      <c r="Z90" s="225">
        <v>53731.099999999897</v>
      </c>
      <c r="AA90" s="225">
        <v>717560.44</v>
      </c>
      <c r="AB90" s="225">
        <v>52450.45</v>
      </c>
      <c r="AC90" s="225">
        <v>58708.38</v>
      </c>
      <c r="AD90" s="225">
        <v>57413.38</v>
      </c>
      <c r="AE90" s="225">
        <v>61710.61</v>
      </c>
      <c r="AF90" s="225">
        <v>55556.569999999898</v>
      </c>
      <c r="AG90" s="225">
        <v>54176.02</v>
      </c>
      <c r="AH90" s="225">
        <v>63925.67</v>
      </c>
      <c r="AI90" s="225">
        <v>53986.669999999896</v>
      </c>
      <c r="AJ90" s="225">
        <v>53850.7</v>
      </c>
      <c r="AK90" s="225">
        <v>53957.24</v>
      </c>
      <c r="AL90" s="225">
        <v>98093.65</v>
      </c>
      <c r="AM90" s="225">
        <v>53731.099999999897</v>
      </c>
      <c r="AN90" s="225">
        <v>717560.44</v>
      </c>
      <c r="AO90" s="225">
        <v>52450.45</v>
      </c>
      <c r="AP90" s="225">
        <v>58708.38</v>
      </c>
      <c r="AQ90" s="225">
        <v>57413.38</v>
      </c>
      <c r="AR90" s="225">
        <v>61710.61</v>
      </c>
      <c r="AS90" s="225">
        <v>55556.569999999898</v>
      </c>
      <c r="AT90" s="225">
        <v>54176.02</v>
      </c>
      <c r="AU90" s="225">
        <v>63925.67</v>
      </c>
      <c r="AV90" s="225">
        <v>53986.669999999896</v>
      </c>
      <c r="AW90" s="225">
        <v>53850.7</v>
      </c>
      <c r="AX90" s="225">
        <v>53957.24</v>
      </c>
      <c r="AY90" s="225">
        <v>98093.65</v>
      </c>
      <c r="AZ90" s="225">
        <v>53731.099999999897</v>
      </c>
      <c r="BA90" s="225">
        <v>717560.44</v>
      </c>
      <c r="BB90" s="225">
        <v>52450.45</v>
      </c>
      <c r="BC90" s="225">
        <v>58708.38</v>
      </c>
      <c r="BD90" s="225">
        <v>57413.38</v>
      </c>
      <c r="BE90" s="225">
        <v>61710.61</v>
      </c>
      <c r="BF90" s="225">
        <v>55556.569999999898</v>
      </c>
      <c r="BG90" s="225">
        <v>54176.02</v>
      </c>
      <c r="BH90" s="225">
        <v>63925.67</v>
      </c>
      <c r="BI90" s="225">
        <v>53986.669999999896</v>
      </c>
      <c r="BJ90" s="225">
        <v>53850.7</v>
      </c>
      <c r="BK90" s="225">
        <v>53957.24</v>
      </c>
      <c r="BL90" s="225">
        <v>98093.65</v>
      </c>
      <c r="BM90" s="225">
        <v>53731.099999999897</v>
      </c>
      <c r="BN90" s="225">
        <v>717560.44</v>
      </c>
    </row>
    <row r="91" spans="1:66">
      <c r="A91" s="245" t="s">
        <v>330</v>
      </c>
      <c r="B91" s="225">
        <v>-15282.664999999901</v>
      </c>
      <c r="C91" s="225">
        <v>-15282.664999999901</v>
      </c>
      <c r="D91" s="225">
        <v>-15282.664999999901</v>
      </c>
      <c r="E91" s="225">
        <v>-15282.664999999901</v>
      </c>
      <c r="F91" s="225">
        <v>-15282.664999999901</v>
      </c>
      <c r="G91" s="225">
        <v>-15282.664999999901</v>
      </c>
      <c r="H91" s="225">
        <v>-15282.664999999901</v>
      </c>
      <c r="I91" s="225">
        <v>-15282.664999999901</v>
      </c>
      <c r="J91" s="225">
        <v>-15282.664999999901</v>
      </c>
      <c r="K91" s="225">
        <v>-15282.664999999901</v>
      </c>
      <c r="L91" s="225">
        <v>-15282.664999999901</v>
      </c>
      <c r="M91" s="225">
        <v>-15282.664999999901</v>
      </c>
      <c r="N91" s="225">
        <v>-183391.98</v>
      </c>
      <c r="O91" s="225">
        <v>-15834.6033333333</v>
      </c>
      <c r="P91" s="225">
        <v>-15834.6033333333</v>
      </c>
      <c r="Q91" s="225">
        <v>-15834.6033333333</v>
      </c>
      <c r="R91" s="225">
        <v>-15834.6033333333</v>
      </c>
      <c r="S91" s="225">
        <v>-15834.6033333333</v>
      </c>
      <c r="T91" s="225">
        <v>-15834.6033333333</v>
      </c>
      <c r="U91" s="225">
        <v>-15834.6033333333</v>
      </c>
      <c r="V91" s="225">
        <v>-15834.6033333333</v>
      </c>
      <c r="W91" s="225">
        <v>-15834.6033333333</v>
      </c>
      <c r="X91" s="225">
        <v>-15834.6033333333</v>
      </c>
      <c r="Y91" s="225">
        <v>-15834.6033333333</v>
      </c>
      <c r="Z91" s="225">
        <v>-15834.6033333333</v>
      </c>
      <c r="AA91" s="225">
        <v>-190015.239999999</v>
      </c>
      <c r="AB91" s="225">
        <v>-15834.6033333333</v>
      </c>
      <c r="AC91" s="225">
        <v>-15834.6033333333</v>
      </c>
      <c r="AD91" s="225">
        <v>-15834.6033333333</v>
      </c>
      <c r="AE91" s="225">
        <v>-15834.6033333333</v>
      </c>
      <c r="AF91" s="225">
        <v>-15834.6033333333</v>
      </c>
      <c r="AG91" s="225">
        <v>-15834.6033333333</v>
      </c>
      <c r="AH91" s="225">
        <v>-15834.6033333333</v>
      </c>
      <c r="AI91" s="225">
        <v>-15834.6033333333</v>
      </c>
      <c r="AJ91" s="225">
        <v>-15834.6033333333</v>
      </c>
      <c r="AK91" s="225">
        <v>-15834.6033333333</v>
      </c>
      <c r="AL91" s="225">
        <v>-15834.6033333333</v>
      </c>
      <c r="AM91" s="225">
        <v>-15834.6033333333</v>
      </c>
      <c r="AN91" s="225">
        <v>-190015.239999999</v>
      </c>
      <c r="AO91" s="225">
        <v>-15834.6033333333</v>
      </c>
      <c r="AP91" s="225">
        <v>-15834.6033333333</v>
      </c>
      <c r="AQ91" s="225">
        <v>-15834.6033333333</v>
      </c>
      <c r="AR91" s="225">
        <v>-15834.6033333333</v>
      </c>
      <c r="AS91" s="225">
        <v>-15834.6033333333</v>
      </c>
      <c r="AT91" s="225">
        <v>-15834.6033333333</v>
      </c>
      <c r="AU91" s="225">
        <v>-15834.6033333333</v>
      </c>
      <c r="AV91" s="225">
        <v>-15834.6033333333</v>
      </c>
      <c r="AW91" s="225">
        <v>-15834.6033333333</v>
      </c>
      <c r="AX91" s="225">
        <v>-15834.6033333333</v>
      </c>
      <c r="AY91" s="225">
        <v>-15834.6033333333</v>
      </c>
      <c r="AZ91" s="225">
        <v>-15834.6033333333</v>
      </c>
      <c r="BA91" s="225">
        <v>-190015.239999999</v>
      </c>
      <c r="BB91" s="225">
        <v>-15834.6033333333</v>
      </c>
      <c r="BC91" s="225">
        <v>-15834.6033333333</v>
      </c>
      <c r="BD91" s="225">
        <v>-15834.6033333333</v>
      </c>
      <c r="BE91" s="225">
        <v>-15834.6033333333</v>
      </c>
      <c r="BF91" s="225">
        <v>-15834.6033333333</v>
      </c>
      <c r="BG91" s="225">
        <v>-15834.6033333333</v>
      </c>
      <c r="BH91" s="225">
        <v>-15834.6033333333</v>
      </c>
      <c r="BI91" s="225">
        <v>-15834.6033333333</v>
      </c>
      <c r="BJ91" s="225">
        <v>-15834.6033333333</v>
      </c>
      <c r="BK91" s="225">
        <v>-15834.6033333333</v>
      </c>
      <c r="BL91" s="225">
        <v>-15834.6033333333</v>
      </c>
      <c r="BM91" s="225">
        <v>-15834.6033333333</v>
      </c>
      <c r="BN91" s="225">
        <v>-190015.239999999</v>
      </c>
    </row>
    <row r="92" spans="1:66">
      <c r="A92" s="245" t="s">
        <v>331</v>
      </c>
      <c r="B92" s="225">
        <v>-37836.508946555798</v>
      </c>
      <c r="C92" s="225">
        <v>-31502.118946555802</v>
      </c>
      <c r="D92" s="225">
        <v>-32926.728946555799</v>
      </c>
      <c r="E92" s="225">
        <v>-28561.3889465559</v>
      </c>
      <c r="F92" s="225">
        <v>-34773.418946555801</v>
      </c>
      <c r="G92" s="225">
        <v>-36133.648946555797</v>
      </c>
      <c r="H92" s="225">
        <v>-26332.808946555801</v>
      </c>
      <c r="I92" s="225">
        <v>-36415.678946555803</v>
      </c>
      <c r="J92" s="225">
        <v>-36558.2989465559</v>
      </c>
      <c r="K92" s="225">
        <v>-36332.778946555802</v>
      </c>
      <c r="L92" s="225">
        <v>8197.9410534440904</v>
      </c>
      <c r="M92" s="225">
        <v>-36691.648946555797</v>
      </c>
      <c r="N92" s="225">
        <v>-365867.08735867002</v>
      </c>
      <c r="O92" s="225">
        <v>36615.846666666701</v>
      </c>
      <c r="P92" s="225">
        <v>42873.776666666701</v>
      </c>
      <c r="Q92" s="225">
        <v>41578.776666666701</v>
      </c>
      <c r="R92" s="225">
        <v>45876.006666666697</v>
      </c>
      <c r="S92" s="225">
        <v>39721.966666666602</v>
      </c>
      <c r="T92" s="225">
        <v>38341.416666666701</v>
      </c>
      <c r="U92" s="225">
        <v>48091.066666666702</v>
      </c>
      <c r="V92" s="225">
        <v>38152.0666666666</v>
      </c>
      <c r="W92" s="225">
        <v>38016.096666666701</v>
      </c>
      <c r="X92" s="225">
        <v>38122.636666666702</v>
      </c>
      <c r="Y92" s="225">
        <v>82259.046666666603</v>
      </c>
      <c r="Z92" s="225">
        <v>37896.496666666601</v>
      </c>
      <c r="AA92" s="225">
        <v>527545.19999999995</v>
      </c>
      <c r="AB92" s="225">
        <v>36615.846666666701</v>
      </c>
      <c r="AC92" s="225">
        <v>42873.776666666701</v>
      </c>
      <c r="AD92" s="225">
        <v>41578.776666666701</v>
      </c>
      <c r="AE92" s="225">
        <v>45876.006666666697</v>
      </c>
      <c r="AF92" s="225">
        <v>39721.966666666602</v>
      </c>
      <c r="AG92" s="225">
        <v>38341.416666666701</v>
      </c>
      <c r="AH92" s="225">
        <v>48091.066666666702</v>
      </c>
      <c r="AI92" s="225">
        <v>38152.0666666666</v>
      </c>
      <c r="AJ92" s="225">
        <v>38016.096666666701</v>
      </c>
      <c r="AK92" s="225">
        <v>38122.636666666702</v>
      </c>
      <c r="AL92" s="225">
        <v>82259.046666666603</v>
      </c>
      <c r="AM92" s="225">
        <v>37896.496666666601</v>
      </c>
      <c r="AN92" s="225">
        <v>527545.19999999995</v>
      </c>
      <c r="AO92" s="225">
        <v>36615.846666666701</v>
      </c>
      <c r="AP92" s="225">
        <v>42873.776666666701</v>
      </c>
      <c r="AQ92" s="225">
        <v>41578.776666666701</v>
      </c>
      <c r="AR92" s="225">
        <v>45876.006666666697</v>
      </c>
      <c r="AS92" s="225">
        <v>39721.966666666602</v>
      </c>
      <c r="AT92" s="225">
        <v>38341.416666666701</v>
      </c>
      <c r="AU92" s="225">
        <v>48091.066666666702</v>
      </c>
      <c r="AV92" s="225">
        <v>38152.0666666666</v>
      </c>
      <c r="AW92" s="225">
        <v>38016.096666666701</v>
      </c>
      <c r="AX92" s="225">
        <v>38122.636666666702</v>
      </c>
      <c r="AY92" s="225">
        <v>82259.046666666603</v>
      </c>
      <c r="AZ92" s="225">
        <v>37896.496666666601</v>
      </c>
      <c r="BA92" s="225">
        <v>527545.19999999995</v>
      </c>
      <c r="BB92" s="225">
        <v>36615.846666666701</v>
      </c>
      <c r="BC92" s="225">
        <v>42873.776666666701</v>
      </c>
      <c r="BD92" s="225">
        <v>41578.776666666701</v>
      </c>
      <c r="BE92" s="225">
        <v>45876.006666666697</v>
      </c>
      <c r="BF92" s="225">
        <v>39721.966666666602</v>
      </c>
      <c r="BG92" s="225">
        <v>38341.416666666701</v>
      </c>
      <c r="BH92" s="225">
        <v>48091.066666666702</v>
      </c>
      <c r="BI92" s="225">
        <v>38152.0666666666</v>
      </c>
      <c r="BJ92" s="225">
        <v>38016.096666666701</v>
      </c>
      <c r="BK92" s="225">
        <v>38122.636666666702</v>
      </c>
      <c r="BL92" s="225">
        <v>82259.046666666603</v>
      </c>
      <c r="BM92" s="225">
        <v>37896.496666666601</v>
      </c>
      <c r="BN92" s="225">
        <v>527545.19999999995</v>
      </c>
    </row>
    <row r="93" spans="1:66">
      <c r="A93" s="245" t="s">
        <v>332</v>
      </c>
      <c r="B93" s="225">
        <v>0</v>
      </c>
      <c r="C93" s="225">
        <v>0</v>
      </c>
      <c r="D93" s="225">
        <v>0</v>
      </c>
      <c r="E93" s="225">
        <v>0</v>
      </c>
      <c r="F93" s="225">
        <v>0</v>
      </c>
      <c r="G93" s="225">
        <v>0</v>
      </c>
      <c r="H93" s="225">
        <v>0</v>
      </c>
      <c r="I93" s="225">
        <v>0</v>
      </c>
      <c r="J93" s="225">
        <v>0</v>
      </c>
      <c r="K93" s="225">
        <v>0</v>
      </c>
      <c r="L93" s="225">
        <v>0</v>
      </c>
      <c r="M93" s="225">
        <v>0</v>
      </c>
      <c r="N93" s="225">
        <v>0</v>
      </c>
      <c r="O93" s="225">
        <v>0</v>
      </c>
      <c r="P93" s="225">
        <v>0</v>
      </c>
      <c r="Q93" s="225">
        <v>0</v>
      </c>
      <c r="R93" s="225">
        <v>0</v>
      </c>
      <c r="S93" s="225">
        <v>0</v>
      </c>
      <c r="T93" s="225">
        <v>0</v>
      </c>
      <c r="U93" s="225">
        <v>0</v>
      </c>
      <c r="V93" s="225">
        <v>0</v>
      </c>
      <c r="W93" s="225">
        <v>0</v>
      </c>
      <c r="X93" s="225">
        <v>0</v>
      </c>
      <c r="Y93" s="225">
        <v>0</v>
      </c>
      <c r="Z93" s="225">
        <v>0</v>
      </c>
      <c r="AA93" s="225">
        <v>0</v>
      </c>
      <c r="AB93" s="225">
        <v>0</v>
      </c>
      <c r="AC93" s="225">
        <v>0</v>
      </c>
      <c r="AD93" s="225">
        <v>0</v>
      </c>
      <c r="AE93" s="225">
        <v>0</v>
      </c>
      <c r="AF93" s="225">
        <v>0</v>
      </c>
      <c r="AG93" s="225">
        <v>0</v>
      </c>
      <c r="AH93" s="225">
        <v>0</v>
      </c>
      <c r="AI93" s="225">
        <v>0</v>
      </c>
      <c r="AJ93" s="225">
        <v>0</v>
      </c>
      <c r="AK93" s="225">
        <v>0</v>
      </c>
      <c r="AL93" s="225">
        <v>0</v>
      </c>
      <c r="AM93" s="225">
        <v>0</v>
      </c>
      <c r="AN93" s="225">
        <v>0</v>
      </c>
      <c r="AO93" s="225">
        <v>0</v>
      </c>
      <c r="AP93" s="225">
        <v>0</v>
      </c>
      <c r="AQ93" s="225">
        <v>0</v>
      </c>
      <c r="AR93" s="225">
        <v>0</v>
      </c>
      <c r="AS93" s="225">
        <v>0</v>
      </c>
      <c r="AT93" s="225">
        <v>0</v>
      </c>
      <c r="AU93" s="225">
        <v>0</v>
      </c>
      <c r="AV93" s="225">
        <v>0</v>
      </c>
      <c r="AW93" s="225">
        <v>0</v>
      </c>
      <c r="AX93" s="225">
        <v>0</v>
      </c>
      <c r="AY93" s="225">
        <v>0</v>
      </c>
      <c r="AZ93" s="225">
        <v>0</v>
      </c>
      <c r="BA93" s="225">
        <v>0</v>
      </c>
      <c r="BB93" s="225">
        <v>0</v>
      </c>
      <c r="BC93" s="225">
        <v>0</v>
      </c>
      <c r="BD93" s="225">
        <v>0</v>
      </c>
      <c r="BE93" s="225">
        <v>0</v>
      </c>
      <c r="BF93" s="225">
        <v>0</v>
      </c>
      <c r="BG93" s="225">
        <v>0</v>
      </c>
      <c r="BH93" s="225">
        <v>0</v>
      </c>
      <c r="BI93" s="225">
        <v>0</v>
      </c>
      <c r="BJ93" s="225">
        <v>0</v>
      </c>
      <c r="BK93" s="225">
        <v>0</v>
      </c>
      <c r="BL93" s="225">
        <v>0</v>
      </c>
      <c r="BM93" s="225">
        <v>0</v>
      </c>
      <c r="BN93" s="225">
        <v>0</v>
      </c>
    </row>
    <row r="94" spans="1:66">
      <c r="A94" s="245" t="s">
        <v>333</v>
      </c>
      <c r="B94" s="225">
        <v>0</v>
      </c>
      <c r="C94" s="225">
        <v>3540.4199999999901</v>
      </c>
      <c r="D94" s="225">
        <v>2033.1399999999901</v>
      </c>
      <c r="E94" s="225">
        <v>4590.0999999999904</v>
      </c>
      <c r="F94" s="225">
        <v>1051.08</v>
      </c>
      <c r="G94" s="225">
        <v>0</v>
      </c>
      <c r="H94" s="225">
        <v>5737.68</v>
      </c>
      <c r="I94" s="225">
        <v>0</v>
      </c>
      <c r="J94" s="225">
        <v>0</v>
      </c>
      <c r="K94" s="225">
        <v>0</v>
      </c>
      <c r="L94" s="225">
        <v>25308.219999999899</v>
      </c>
      <c r="M94" s="225">
        <v>0</v>
      </c>
      <c r="N94" s="225">
        <v>42260.639999999898</v>
      </c>
      <c r="O94" s="225">
        <v>0</v>
      </c>
      <c r="P94" s="225">
        <v>3524.64</v>
      </c>
      <c r="Q94" s="225">
        <v>2029.98</v>
      </c>
      <c r="R94" s="225">
        <v>4574.0199999999904</v>
      </c>
      <c r="S94" s="225">
        <v>1037.6199999999999</v>
      </c>
      <c r="T94" s="225">
        <v>0</v>
      </c>
      <c r="U94" s="225">
        <v>5716.48</v>
      </c>
      <c r="V94" s="225">
        <v>0</v>
      </c>
      <c r="W94" s="225">
        <v>0</v>
      </c>
      <c r="X94" s="225">
        <v>0</v>
      </c>
      <c r="Y94" s="225">
        <v>25031.7</v>
      </c>
      <c r="Z94" s="225">
        <v>0</v>
      </c>
      <c r="AA94" s="225">
        <v>41914.44</v>
      </c>
      <c r="AB94" s="225">
        <v>0</v>
      </c>
      <c r="AC94" s="225">
        <v>3524.64</v>
      </c>
      <c r="AD94" s="225">
        <v>2029.98</v>
      </c>
      <c r="AE94" s="225">
        <v>4574.0199999999904</v>
      </c>
      <c r="AF94" s="225">
        <v>1037.6199999999999</v>
      </c>
      <c r="AG94" s="225">
        <v>0</v>
      </c>
      <c r="AH94" s="225">
        <v>5716.48</v>
      </c>
      <c r="AI94" s="225">
        <v>0</v>
      </c>
      <c r="AJ94" s="225">
        <v>0</v>
      </c>
      <c r="AK94" s="225">
        <v>0</v>
      </c>
      <c r="AL94" s="225">
        <v>25031.7</v>
      </c>
      <c r="AM94" s="225">
        <v>0</v>
      </c>
      <c r="AN94" s="225">
        <v>41914.44</v>
      </c>
      <c r="AO94" s="225">
        <v>0</v>
      </c>
      <c r="AP94" s="225">
        <v>3524.64</v>
      </c>
      <c r="AQ94" s="225">
        <v>2029.98</v>
      </c>
      <c r="AR94" s="225">
        <v>4574.0199999999904</v>
      </c>
      <c r="AS94" s="225">
        <v>1037.6199999999999</v>
      </c>
      <c r="AT94" s="225">
        <v>0</v>
      </c>
      <c r="AU94" s="225">
        <v>5716.48</v>
      </c>
      <c r="AV94" s="225">
        <v>0</v>
      </c>
      <c r="AW94" s="225">
        <v>0</v>
      </c>
      <c r="AX94" s="225">
        <v>0</v>
      </c>
      <c r="AY94" s="225">
        <v>25031.7</v>
      </c>
      <c r="AZ94" s="225">
        <v>0</v>
      </c>
      <c r="BA94" s="225">
        <v>41914.44</v>
      </c>
      <c r="BB94" s="225">
        <v>0</v>
      </c>
      <c r="BC94" s="225">
        <v>3524.64</v>
      </c>
      <c r="BD94" s="225">
        <v>2029.98</v>
      </c>
      <c r="BE94" s="225">
        <v>4574.0199999999904</v>
      </c>
      <c r="BF94" s="225">
        <v>1037.6199999999999</v>
      </c>
      <c r="BG94" s="225">
        <v>0</v>
      </c>
      <c r="BH94" s="225">
        <v>5716.48</v>
      </c>
      <c r="BI94" s="225">
        <v>0</v>
      </c>
      <c r="BJ94" s="225">
        <v>0</v>
      </c>
      <c r="BK94" s="225">
        <v>0</v>
      </c>
      <c r="BL94" s="225">
        <v>25031.7</v>
      </c>
      <c r="BM94" s="225">
        <v>0</v>
      </c>
      <c r="BN94" s="225">
        <v>41914.44</v>
      </c>
    </row>
    <row r="95" spans="1:66">
      <c r="A95" s="245" t="s">
        <v>334</v>
      </c>
      <c r="B95" s="225">
        <v>368467.91666666698</v>
      </c>
      <c r="C95" s="225">
        <v>110183.096666667</v>
      </c>
      <c r="D95" s="225">
        <v>709316.21666666702</v>
      </c>
      <c r="E95" s="225">
        <v>186087.95666666701</v>
      </c>
      <c r="F95" s="225">
        <v>232502.786666667</v>
      </c>
      <c r="G95" s="225">
        <v>241288.54666666599</v>
      </c>
      <c r="H95" s="225">
        <v>733992.04666666698</v>
      </c>
      <c r="I95" s="225">
        <v>372326.29666666698</v>
      </c>
      <c r="J95" s="225">
        <v>547953.12666666706</v>
      </c>
      <c r="K95" s="225">
        <v>328030.76666666701</v>
      </c>
      <c r="L95" s="225">
        <v>663465.32666666701</v>
      </c>
      <c r="M95" s="225">
        <v>358664.54666666698</v>
      </c>
      <c r="N95" s="225">
        <v>4852278.63</v>
      </c>
      <c r="O95" s="225">
        <v>652853.30000000005</v>
      </c>
      <c r="P95" s="225">
        <v>394450.06</v>
      </c>
      <c r="Q95" s="225">
        <v>993955.71</v>
      </c>
      <c r="R95" s="225">
        <v>470657.53</v>
      </c>
      <c r="S95" s="225">
        <v>518755.68</v>
      </c>
      <c r="T95" s="225">
        <v>524799.56000000006</v>
      </c>
      <c r="U95" s="225">
        <v>1018469.44</v>
      </c>
      <c r="V95" s="225">
        <v>657253.429999999</v>
      </c>
      <c r="W95" s="225">
        <v>832720.50999999896</v>
      </c>
      <c r="X95" s="225">
        <v>612182.06000000006</v>
      </c>
      <c r="Y95" s="225">
        <v>949119.23</v>
      </c>
      <c r="Z95" s="225">
        <v>642375.29</v>
      </c>
      <c r="AA95" s="225">
        <v>8267591.7999999998</v>
      </c>
      <c r="AB95" s="225">
        <v>652853.30000000005</v>
      </c>
      <c r="AC95" s="225">
        <v>394450.06</v>
      </c>
      <c r="AD95" s="225">
        <v>993955.71</v>
      </c>
      <c r="AE95" s="225">
        <v>470657.53</v>
      </c>
      <c r="AF95" s="225">
        <v>518755.68</v>
      </c>
      <c r="AG95" s="225">
        <v>524799.56000000006</v>
      </c>
      <c r="AH95" s="225">
        <v>1018469.44</v>
      </c>
      <c r="AI95" s="225">
        <v>657253.429999999</v>
      </c>
      <c r="AJ95" s="225">
        <v>832720.50999999896</v>
      </c>
      <c r="AK95" s="225">
        <v>612182.06000000006</v>
      </c>
      <c r="AL95" s="225">
        <v>949119.23</v>
      </c>
      <c r="AM95" s="225">
        <v>642375.29</v>
      </c>
      <c r="AN95" s="225">
        <v>8267591.7999999998</v>
      </c>
      <c r="AO95" s="225">
        <v>652853.30000000005</v>
      </c>
      <c r="AP95" s="225">
        <v>394450.06</v>
      </c>
      <c r="AQ95" s="225">
        <v>993955.71</v>
      </c>
      <c r="AR95" s="225">
        <v>470657.53</v>
      </c>
      <c r="AS95" s="225">
        <v>518755.68</v>
      </c>
      <c r="AT95" s="225">
        <v>524799.56000000006</v>
      </c>
      <c r="AU95" s="225">
        <v>1018469.44</v>
      </c>
      <c r="AV95" s="225">
        <v>657253.429999999</v>
      </c>
      <c r="AW95" s="225">
        <v>832720.50999999896</v>
      </c>
      <c r="AX95" s="225">
        <v>612182.06000000006</v>
      </c>
      <c r="AY95" s="225">
        <v>949119.23</v>
      </c>
      <c r="AZ95" s="225">
        <v>642375.29</v>
      </c>
      <c r="BA95" s="225">
        <v>8267591.7999999998</v>
      </c>
      <c r="BB95" s="225">
        <v>652853.30000000005</v>
      </c>
      <c r="BC95" s="225">
        <v>394450.06</v>
      </c>
      <c r="BD95" s="225">
        <v>993955.71</v>
      </c>
      <c r="BE95" s="225">
        <v>470657.53</v>
      </c>
      <c r="BF95" s="225">
        <v>518755.68</v>
      </c>
      <c r="BG95" s="225">
        <v>524799.56000000006</v>
      </c>
      <c r="BH95" s="225">
        <v>1018469.44</v>
      </c>
      <c r="BI95" s="225">
        <v>657253.429999999</v>
      </c>
      <c r="BJ95" s="225">
        <v>832720.50999999896</v>
      </c>
      <c r="BK95" s="225">
        <v>612182.06000000006</v>
      </c>
      <c r="BL95" s="225">
        <v>949119.23</v>
      </c>
      <c r="BM95" s="225">
        <v>642375.29</v>
      </c>
      <c r="BN95" s="225">
        <v>8267591.7999999998</v>
      </c>
    </row>
    <row r="96" spans="1:66">
      <c r="A96" s="245" t="s">
        <v>335</v>
      </c>
      <c r="B96" s="225">
        <v>0</v>
      </c>
      <c r="C96" s="225">
        <v>0</v>
      </c>
      <c r="D96" s="225">
        <v>0</v>
      </c>
      <c r="E96" s="225">
        <v>0</v>
      </c>
      <c r="F96" s="225">
        <v>0</v>
      </c>
      <c r="G96" s="225">
        <v>0</v>
      </c>
      <c r="H96" s="225">
        <v>0</v>
      </c>
      <c r="I96" s="225">
        <v>0</v>
      </c>
      <c r="J96" s="225">
        <v>0</v>
      </c>
      <c r="K96" s="225">
        <v>0</v>
      </c>
      <c r="L96" s="225">
        <v>0</v>
      </c>
      <c r="M96" s="225">
        <v>0</v>
      </c>
      <c r="N96" s="225">
        <v>0</v>
      </c>
      <c r="O96" s="225">
        <v>18836.138104371199</v>
      </c>
      <c r="P96" s="225">
        <v>18836.138104371199</v>
      </c>
      <c r="Q96" s="225">
        <v>18836.138104371199</v>
      </c>
      <c r="R96" s="225">
        <v>18836.138104371199</v>
      </c>
      <c r="S96" s="225">
        <v>18836.138104371199</v>
      </c>
      <c r="T96" s="225">
        <v>18836.138104371199</v>
      </c>
      <c r="U96" s="225">
        <v>18836.138104371199</v>
      </c>
      <c r="V96" s="225">
        <v>18836.138104371199</v>
      </c>
      <c r="W96" s="225">
        <v>18836.138104371199</v>
      </c>
      <c r="X96" s="225">
        <v>18836.138104371199</v>
      </c>
      <c r="Y96" s="225">
        <v>18836.138104371199</v>
      </c>
      <c r="Z96" s="225">
        <v>18836.138104371199</v>
      </c>
      <c r="AA96" s="225">
        <v>226033.657252454</v>
      </c>
      <c r="AB96" s="225">
        <v>34929.8164020857</v>
      </c>
      <c r="AC96" s="225">
        <v>34929.8164020857</v>
      </c>
      <c r="AD96" s="225">
        <v>34929.8164020857</v>
      </c>
      <c r="AE96" s="225">
        <v>34929.8164020857</v>
      </c>
      <c r="AF96" s="225">
        <v>34929.8164020857</v>
      </c>
      <c r="AG96" s="225">
        <v>34929.8164020857</v>
      </c>
      <c r="AH96" s="225">
        <v>34929.8164020857</v>
      </c>
      <c r="AI96" s="225">
        <v>34929.8164020857</v>
      </c>
      <c r="AJ96" s="225">
        <v>34929.8164020857</v>
      </c>
      <c r="AK96" s="225">
        <v>34929.8164020857</v>
      </c>
      <c r="AL96" s="225">
        <v>34929.8164020857</v>
      </c>
      <c r="AM96" s="225">
        <v>34929.8164020857</v>
      </c>
      <c r="AN96" s="225">
        <v>419157.79682502901</v>
      </c>
      <c r="AO96" s="225">
        <v>52155.250296204496</v>
      </c>
      <c r="AP96" s="225">
        <v>52155.250296204496</v>
      </c>
      <c r="AQ96" s="225">
        <v>52155.250296204496</v>
      </c>
      <c r="AR96" s="225">
        <v>52155.250296204496</v>
      </c>
      <c r="AS96" s="225">
        <v>52155.250296204496</v>
      </c>
      <c r="AT96" s="225">
        <v>52155.250296204496</v>
      </c>
      <c r="AU96" s="225">
        <v>52155.250296204496</v>
      </c>
      <c r="AV96" s="225">
        <v>52155.250296204496</v>
      </c>
      <c r="AW96" s="225">
        <v>52155.250296204496</v>
      </c>
      <c r="AX96" s="225">
        <v>52155.250296204496</v>
      </c>
      <c r="AY96" s="225">
        <v>52155.250296204496</v>
      </c>
      <c r="AZ96" s="225">
        <v>52155.250296204496</v>
      </c>
      <c r="BA96" s="225">
        <v>625863.00355445396</v>
      </c>
      <c r="BB96" s="225">
        <v>69651.415822439696</v>
      </c>
      <c r="BC96" s="225">
        <v>69651.415822439696</v>
      </c>
      <c r="BD96" s="225">
        <v>69651.415822439696</v>
      </c>
      <c r="BE96" s="225">
        <v>69651.415822439696</v>
      </c>
      <c r="BF96" s="225">
        <v>69651.415822439696</v>
      </c>
      <c r="BG96" s="225">
        <v>69651.415822439696</v>
      </c>
      <c r="BH96" s="225">
        <v>69651.415822439696</v>
      </c>
      <c r="BI96" s="225">
        <v>69651.415822439696</v>
      </c>
      <c r="BJ96" s="225">
        <v>69651.415822439696</v>
      </c>
      <c r="BK96" s="225">
        <v>69651.415822439696</v>
      </c>
      <c r="BL96" s="225">
        <v>69651.415822439696</v>
      </c>
      <c r="BM96" s="225">
        <v>69651.415822439696</v>
      </c>
      <c r="BN96" s="225">
        <v>835816.98986927595</v>
      </c>
    </row>
    <row r="97" spans="1:66">
      <c r="A97" s="245" t="s">
        <v>336</v>
      </c>
      <c r="B97" s="225">
        <v>79112.339999999895</v>
      </c>
      <c r="C97" s="225">
        <v>45026.84</v>
      </c>
      <c r="D97" s="225">
        <v>160758.66</v>
      </c>
      <c r="E97" s="225">
        <v>42124.78</v>
      </c>
      <c r="F97" s="225">
        <v>50695.5</v>
      </c>
      <c r="G97" s="225">
        <v>46560.44</v>
      </c>
      <c r="H97" s="225">
        <v>47139.88</v>
      </c>
      <c r="I97" s="225">
        <v>109830.88</v>
      </c>
      <c r="J97" s="225">
        <v>67765.84</v>
      </c>
      <c r="K97" s="225">
        <v>64037.440000000002</v>
      </c>
      <c r="L97" s="225">
        <v>73371.38</v>
      </c>
      <c r="M97" s="225">
        <v>50090.38</v>
      </c>
      <c r="N97" s="225">
        <v>836514.36</v>
      </c>
      <c r="O97" s="225">
        <v>78855.739999999903</v>
      </c>
      <c r="P97" s="225">
        <v>44826.34</v>
      </c>
      <c r="Q97" s="225">
        <v>160511.01999999999</v>
      </c>
      <c r="R97" s="225">
        <v>41977.1</v>
      </c>
      <c r="S97" s="225">
        <v>50045.96</v>
      </c>
      <c r="T97" s="225">
        <v>46978.239999999998</v>
      </c>
      <c r="U97" s="225">
        <v>46965.279999999999</v>
      </c>
      <c r="V97" s="225">
        <v>109428.28</v>
      </c>
      <c r="W97" s="225">
        <v>67526.559999999998</v>
      </c>
      <c r="X97" s="225">
        <v>63769.1</v>
      </c>
      <c r="Y97" s="225">
        <v>72569.66</v>
      </c>
      <c r="Z97" s="225">
        <v>50879.54</v>
      </c>
      <c r="AA97" s="225">
        <v>834332.82</v>
      </c>
      <c r="AB97" s="225">
        <v>78855.739999999903</v>
      </c>
      <c r="AC97" s="225">
        <v>44826.34</v>
      </c>
      <c r="AD97" s="225">
        <v>160511.01999999999</v>
      </c>
      <c r="AE97" s="225">
        <v>41977.1</v>
      </c>
      <c r="AF97" s="225">
        <v>50045.96</v>
      </c>
      <c r="AG97" s="225">
        <v>46978.239999999998</v>
      </c>
      <c r="AH97" s="225">
        <v>46965.279999999999</v>
      </c>
      <c r="AI97" s="225">
        <v>109428.28</v>
      </c>
      <c r="AJ97" s="225">
        <v>67526.559999999998</v>
      </c>
      <c r="AK97" s="225">
        <v>63769.1</v>
      </c>
      <c r="AL97" s="225">
        <v>72569.66</v>
      </c>
      <c r="AM97" s="225">
        <v>50879.54</v>
      </c>
      <c r="AN97" s="225">
        <v>834332.82</v>
      </c>
      <c r="AO97" s="225">
        <v>78855.739999999903</v>
      </c>
      <c r="AP97" s="225">
        <v>44826.34</v>
      </c>
      <c r="AQ97" s="225">
        <v>160511.01999999999</v>
      </c>
      <c r="AR97" s="225">
        <v>41977.1</v>
      </c>
      <c r="AS97" s="225">
        <v>50045.96</v>
      </c>
      <c r="AT97" s="225">
        <v>46978.239999999998</v>
      </c>
      <c r="AU97" s="225">
        <v>46965.279999999999</v>
      </c>
      <c r="AV97" s="225">
        <v>109428.28</v>
      </c>
      <c r="AW97" s="225">
        <v>67526.559999999998</v>
      </c>
      <c r="AX97" s="225">
        <v>63769.1</v>
      </c>
      <c r="AY97" s="225">
        <v>72569.66</v>
      </c>
      <c r="AZ97" s="225">
        <v>50879.54</v>
      </c>
      <c r="BA97" s="225">
        <v>834332.82</v>
      </c>
      <c r="BB97" s="225">
        <v>78855.739999999903</v>
      </c>
      <c r="BC97" s="225">
        <v>44826.34</v>
      </c>
      <c r="BD97" s="225">
        <v>160511.01999999999</v>
      </c>
      <c r="BE97" s="225">
        <v>41977.1</v>
      </c>
      <c r="BF97" s="225">
        <v>50045.96</v>
      </c>
      <c r="BG97" s="225">
        <v>46978.239999999998</v>
      </c>
      <c r="BH97" s="225">
        <v>46965.279999999999</v>
      </c>
      <c r="BI97" s="225">
        <v>109428.28</v>
      </c>
      <c r="BJ97" s="225">
        <v>67526.559999999998</v>
      </c>
      <c r="BK97" s="225">
        <v>63769.1</v>
      </c>
      <c r="BL97" s="225">
        <v>72569.66</v>
      </c>
      <c r="BM97" s="225">
        <v>50879.54</v>
      </c>
      <c r="BN97" s="225">
        <v>834332.82</v>
      </c>
    </row>
    <row r="98" spans="1:66">
      <c r="A98" s="245" t="s">
        <v>337</v>
      </c>
      <c r="B98" s="225">
        <v>-4868220.7272798102</v>
      </c>
      <c r="C98" s="225">
        <v>-5162961.8372798096</v>
      </c>
      <c r="D98" s="225">
        <v>-4609839.4572798098</v>
      </c>
      <c r="E98" s="225">
        <v>2501024.8627201798</v>
      </c>
      <c r="F98" s="225">
        <v>2543487.7127201799</v>
      </c>
      <c r="G98" s="225">
        <v>2794427.9327201801</v>
      </c>
      <c r="H98" s="225">
        <v>2965114.4227201799</v>
      </c>
      <c r="I98" s="225">
        <v>2812484.3427201798</v>
      </c>
      <c r="J98" s="225">
        <v>2931295.00272018</v>
      </c>
      <c r="K98" s="225">
        <v>2597033.4427201799</v>
      </c>
      <c r="L98" s="225">
        <v>3148249.1827201801</v>
      </c>
      <c r="M98" s="225">
        <v>3111781.6327201799</v>
      </c>
      <c r="N98" s="225">
        <v>10763876.512642199</v>
      </c>
      <c r="O98" s="225">
        <v>1318634.4331048201</v>
      </c>
      <c r="P98" s="225">
        <v>1021533.83310482</v>
      </c>
      <c r="Q98" s="225">
        <v>1579021.7031048201</v>
      </c>
      <c r="R98" s="225">
        <v>1020111.55310482</v>
      </c>
      <c r="S98" s="225">
        <v>1409065.9731048199</v>
      </c>
      <c r="T98" s="225">
        <v>975070.47310482501</v>
      </c>
      <c r="U98" s="225">
        <v>1482346.2031048201</v>
      </c>
      <c r="V98" s="225">
        <v>1329522.0131048199</v>
      </c>
      <c r="W98" s="225">
        <v>1435717.89310482</v>
      </c>
      <c r="X98" s="225">
        <v>1100614.80310482</v>
      </c>
      <c r="Y98" s="225">
        <v>1999461.37310482</v>
      </c>
      <c r="Z98" s="225">
        <v>1152982.85310482</v>
      </c>
      <c r="AA98" s="225">
        <v>15824083.107257901</v>
      </c>
      <c r="AB98" s="225">
        <v>1344644.32969094</v>
      </c>
      <c r="AC98" s="225">
        <v>1047543.72969093</v>
      </c>
      <c r="AD98" s="225">
        <v>1605031.59969093</v>
      </c>
      <c r="AE98" s="225">
        <v>1046121.44969093</v>
      </c>
      <c r="AF98" s="225">
        <v>1435075.86969093</v>
      </c>
      <c r="AG98" s="225">
        <v>1001080.36969093</v>
      </c>
      <c r="AH98" s="225">
        <v>1508356.09969093</v>
      </c>
      <c r="AI98" s="225">
        <v>1355531.90969093</v>
      </c>
      <c r="AJ98" s="225">
        <v>1461727.7896909299</v>
      </c>
      <c r="AK98" s="225">
        <v>1126624.6996909301</v>
      </c>
      <c r="AL98" s="225">
        <v>2025471.2696909299</v>
      </c>
      <c r="AM98" s="225">
        <v>1178992.7496909299</v>
      </c>
      <c r="AN98" s="225">
        <v>16136201.866291201</v>
      </c>
      <c r="AO98" s="225">
        <v>1372483.32000433</v>
      </c>
      <c r="AP98" s="225">
        <v>1075382.7200043299</v>
      </c>
      <c r="AQ98" s="225">
        <v>1632870.59000433</v>
      </c>
      <c r="AR98" s="225">
        <v>1073960.4400043299</v>
      </c>
      <c r="AS98" s="225">
        <v>1462914.8600043301</v>
      </c>
      <c r="AT98" s="225">
        <v>1028919.3600043301</v>
      </c>
      <c r="AU98" s="225">
        <v>1536195.09000433</v>
      </c>
      <c r="AV98" s="225">
        <v>1383370.9000043301</v>
      </c>
      <c r="AW98" s="225">
        <v>1489566.78000433</v>
      </c>
      <c r="AX98" s="225">
        <v>1154463.6900043299</v>
      </c>
      <c r="AY98" s="225">
        <v>2053310.26000433</v>
      </c>
      <c r="AZ98" s="225">
        <v>1206831.7400043299</v>
      </c>
      <c r="BA98" s="225">
        <v>16470269.750051999</v>
      </c>
      <c r="BB98" s="225">
        <v>1400759.8549003699</v>
      </c>
      <c r="BC98" s="225">
        <v>1103659.25490037</v>
      </c>
      <c r="BD98" s="225">
        <v>1661147.1249003699</v>
      </c>
      <c r="BE98" s="225">
        <v>1102236.97490037</v>
      </c>
      <c r="BF98" s="225">
        <v>1491191.3949003699</v>
      </c>
      <c r="BG98" s="225">
        <v>1057195.8949003699</v>
      </c>
      <c r="BH98" s="225">
        <v>1564471.6249003699</v>
      </c>
      <c r="BI98" s="225">
        <v>1411647.43490037</v>
      </c>
      <c r="BJ98" s="225">
        <v>1517843.3149003701</v>
      </c>
      <c r="BK98" s="225">
        <v>1182740.22490037</v>
      </c>
      <c r="BL98" s="225">
        <v>2081586.7949003701</v>
      </c>
      <c r="BM98" s="225">
        <v>1235108.27490037</v>
      </c>
      <c r="BN98" s="225">
        <v>16809588.1688044</v>
      </c>
    </row>
    <row r="99" spans="1:66">
      <c r="A99" s="247" t="s">
        <v>338</v>
      </c>
    </row>
    <row r="100" spans="1:66">
      <c r="A100" s="245" t="s">
        <v>339</v>
      </c>
      <c r="B100" s="225">
        <v>1757808.2036715499</v>
      </c>
      <c r="C100" s="225">
        <v>2011017.2336715499</v>
      </c>
      <c r="D100" s="225">
        <v>2092209.83367155</v>
      </c>
      <c r="E100" s="225">
        <v>2139613.9136715499</v>
      </c>
      <c r="F100" s="225">
        <v>2037551.8736715501</v>
      </c>
      <c r="G100" s="225">
        <v>2261477.2736715502</v>
      </c>
      <c r="H100" s="225">
        <v>1883725.83367155</v>
      </c>
      <c r="I100" s="225">
        <v>2430145.2036715499</v>
      </c>
      <c r="J100" s="225">
        <v>2422379.2336715502</v>
      </c>
      <c r="K100" s="225">
        <v>2418484.7136715502</v>
      </c>
      <c r="L100" s="225">
        <v>2548468.8136715498</v>
      </c>
      <c r="M100" s="225">
        <v>2595935.26367155</v>
      </c>
      <c r="N100" s="225">
        <v>26598817.3940586</v>
      </c>
      <c r="O100" s="225">
        <v>2814881.9678382198</v>
      </c>
      <c r="P100" s="225">
        <v>4569334.8378382204</v>
      </c>
      <c r="Q100" s="225">
        <v>2926945.4878382199</v>
      </c>
      <c r="R100" s="225">
        <v>2199482.1378382202</v>
      </c>
      <c r="S100" s="225">
        <v>2532506.7278382201</v>
      </c>
      <c r="T100" s="225">
        <v>2100001.8478382202</v>
      </c>
      <c r="U100" s="225">
        <v>1931593.89783822</v>
      </c>
      <c r="V100" s="225">
        <v>1934563.36783822</v>
      </c>
      <c r="W100" s="225">
        <v>1931619.4878382201</v>
      </c>
      <c r="X100" s="225">
        <v>2072188.0878382199</v>
      </c>
      <c r="Y100" s="225">
        <v>2183825.9478382198</v>
      </c>
      <c r="Z100" s="225">
        <v>1433048.0778382199</v>
      </c>
      <c r="AA100" s="225">
        <v>28629991.874058601</v>
      </c>
      <c r="AB100" s="225">
        <v>2814881.9678382198</v>
      </c>
      <c r="AC100" s="225">
        <v>4569334.8378382204</v>
      </c>
      <c r="AD100" s="225">
        <v>2926945.4878382199</v>
      </c>
      <c r="AE100" s="225">
        <v>2199482.1378382202</v>
      </c>
      <c r="AF100" s="225">
        <v>2532506.7278382201</v>
      </c>
      <c r="AG100" s="225">
        <v>2100001.8478382202</v>
      </c>
      <c r="AH100" s="225">
        <v>1931593.89783822</v>
      </c>
      <c r="AI100" s="225">
        <v>1934563.36783822</v>
      </c>
      <c r="AJ100" s="225">
        <v>1931619.4878382201</v>
      </c>
      <c r="AK100" s="225">
        <v>2072188.0878382199</v>
      </c>
      <c r="AL100" s="225">
        <v>2183825.9478382198</v>
      </c>
      <c r="AM100" s="225">
        <v>1433048.0778382199</v>
      </c>
      <c r="AN100" s="225">
        <v>28629991.874058601</v>
      </c>
      <c r="AO100" s="225">
        <v>2814881.9678382198</v>
      </c>
      <c r="AP100" s="225">
        <v>4569334.8378382204</v>
      </c>
      <c r="AQ100" s="225">
        <v>2926945.4878382199</v>
      </c>
      <c r="AR100" s="225">
        <v>2199482.1378382202</v>
      </c>
      <c r="AS100" s="225">
        <v>2532506.7278382201</v>
      </c>
      <c r="AT100" s="225">
        <v>2100001.8478382202</v>
      </c>
      <c r="AU100" s="225">
        <v>1931593.89783822</v>
      </c>
      <c r="AV100" s="225">
        <v>1934563.36783822</v>
      </c>
      <c r="AW100" s="225">
        <v>1931619.4878382201</v>
      </c>
      <c r="AX100" s="225">
        <v>2072188.0878382199</v>
      </c>
      <c r="AY100" s="225">
        <v>2183825.9478382198</v>
      </c>
      <c r="AZ100" s="225">
        <v>1433048.0778382199</v>
      </c>
      <c r="BA100" s="225">
        <v>28629991.874058601</v>
      </c>
      <c r="BB100" s="225">
        <v>2816059.76</v>
      </c>
      <c r="BC100" s="225">
        <v>4570512.6299999896</v>
      </c>
      <c r="BD100" s="225">
        <v>2928123.27999999</v>
      </c>
      <c r="BE100" s="225">
        <v>2200659.9299999899</v>
      </c>
      <c r="BF100" s="225">
        <v>2533684.52</v>
      </c>
      <c r="BG100" s="225">
        <v>2101179.6399999899</v>
      </c>
      <c r="BH100" s="225">
        <v>1932771.69</v>
      </c>
      <c r="BI100" s="225">
        <v>1935741.16</v>
      </c>
      <c r="BJ100" s="225">
        <v>1932797.28</v>
      </c>
      <c r="BK100" s="225">
        <v>2073365.88</v>
      </c>
      <c r="BL100" s="225">
        <v>2185003.7400000002</v>
      </c>
      <c r="BM100" s="225">
        <v>1434225.8699999901</v>
      </c>
      <c r="BN100" s="225">
        <v>28644125.379999999</v>
      </c>
    </row>
    <row r="101" spans="1:66">
      <c r="A101" s="245" t="s">
        <v>340</v>
      </c>
      <c r="B101" s="225">
        <v>0</v>
      </c>
      <c r="C101" s="225">
        <v>0</v>
      </c>
      <c r="D101" s="225">
        <v>0</v>
      </c>
      <c r="E101" s="225">
        <v>0</v>
      </c>
      <c r="F101" s="225">
        <v>0</v>
      </c>
      <c r="G101" s="225">
        <v>0</v>
      </c>
      <c r="H101" s="225">
        <v>0</v>
      </c>
      <c r="I101" s="225">
        <v>0</v>
      </c>
      <c r="J101" s="225">
        <v>0</v>
      </c>
      <c r="K101" s="225">
        <v>0</v>
      </c>
      <c r="L101" s="225">
        <v>0</v>
      </c>
      <c r="M101" s="225">
        <v>0</v>
      </c>
      <c r="N101" s="225">
        <v>0</v>
      </c>
      <c r="O101" s="225">
        <v>38946.3341710159</v>
      </c>
      <c r="P101" s="225">
        <v>38946.3341710159</v>
      </c>
      <c r="Q101" s="225">
        <v>38946.3341710159</v>
      </c>
      <c r="R101" s="225">
        <v>38946.3341710159</v>
      </c>
      <c r="S101" s="225">
        <v>38946.3341710159</v>
      </c>
      <c r="T101" s="225">
        <v>38946.3341710159</v>
      </c>
      <c r="U101" s="225">
        <v>38946.3341710159</v>
      </c>
      <c r="V101" s="225">
        <v>38946.3341710159</v>
      </c>
      <c r="W101" s="225">
        <v>38946.3341710159</v>
      </c>
      <c r="X101" s="225">
        <v>38946.3341710159</v>
      </c>
      <c r="Y101" s="225">
        <v>38946.3341710159</v>
      </c>
      <c r="Z101" s="225">
        <v>38946.3341710159</v>
      </c>
      <c r="AA101" s="225">
        <v>467356.01005218999</v>
      </c>
      <c r="AB101" s="225">
        <v>86885.746386200204</v>
      </c>
      <c r="AC101" s="225">
        <v>86885.746386200204</v>
      </c>
      <c r="AD101" s="225">
        <v>86885.746386200204</v>
      </c>
      <c r="AE101" s="225">
        <v>86885.746386200204</v>
      </c>
      <c r="AF101" s="225">
        <v>86885.746386200204</v>
      </c>
      <c r="AG101" s="225">
        <v>86885.746386200204</v>
      </c>
      <c r="AH101" s="225">
        <v>86885.746386200204</v>
      </c>
      <c r="AI101" s="225">
        <v>86885.746386200204</v>
      </c>
      <c r="AJ101" s="225">
        <v>86885.746386200204</v>
      </c>
      <c r="AK101" s="225">
        <v>86885.746386200204</v>
      </c>
      <c r="AL101" s="225">
        <v>86885.746386200204</v>
      </c>
      <c r="AM101" s="225">
        <v>86885.746386200204</v>
      </c>
      <c r="AN101" s="225">
        <v>1042628.9566343999</v>
      </c>
      <c r="AO101" s="225">
        <v>110921.20008558</v>
      </c>
      <c r="AP101" s="225">
        <v>110921.20008558</v>
      </c>
      <c r="AQ101" s="225">
        <v>110921.20008558</v>
      </c>
      <c r="AR101" s="225">
        <v>110921.20008558</v>
      </c>
      <c r="AS101" s="225">
        <v>110921.20008558</v>
      </c>
      <c r="AT101" s="225">
        <v>110921.20008558</v>
      </c>
      <c r="AU101" s="225">
        <v>110921.20008558</v>
      </c>
      <c r="AV101" s="225">
        <v>110921.20008558</v>
      </c>
      <c r="AW101" s="225">
        <v>110921.20008558</v>
      </c>
      <c r="AX101" s="225">
        <v>110921.20008558</v>
      </c>
      <c r="AY101" s="225">
        <v>110921.20008558</v>
      </c>
      <c r="AZ101" s="225">
        <v>110921.20008558</v>
      </c>
      <c r="BA101" s="225">
        <v>1331054.40102696</v>
      </c>
      <c r="BB101" s="225">
        <v>137487.40984223501</v>
      </c>
      <c r="BC101" s="225">
        <v>137487.40984223501</v>
      </c>
      <c r="BD101" s="225">
        <v>137487.40984223501</v>
      </c>
      <c r="BE101" s="225">
        <v>137487.40984223501</v>
      </c>
      <c r="BF101" s="225">
        <v>137487.40984223501</v>
      </c>
      <c r="BG101" s="225">
        <v>137487.40984223501</v>
      </c>
      <c r="BH101" s="225">
        <v>137487.40984223501</v>
      </c>
      <c r="BI101" s="225">
        <v>137487.40984223501</v>
      </c>
      <c r="BJ101" s="225">
        <v>137487.40984223501</v>
      </c>
      <c r="BK101" s="225">
        <v>137487.40984223501</v>
      </c>
      <c r="BL101" s="225">
        <v>137487.40984223501</v>
      </c>
      <c r="BM101" s="225">
        <v>137487.40984223501</v>
      </c>
      <c r="BN101" s="225">
        <v>1649848.91810681</v>
      </c>
    </row>
    <row r="102" spans="1:66">
      <c r="A102" s="245" t="s">
        <v>341</v>
      </c>
      <c r="B102" s="225">
        <v>-1682936.76</v>
      </c>
      <c r="C102" s="225">
        <v>-1682936.76</v>
      </c>
      <c r="D102" s="225">
        <v>-1682936.76</v>
      </c>
      <c r="E102" s="225">
        <v>-1682936.76</v>
      </c>
      <c r="F102" s="225">
        <v>-1682936.76</v>
      </c>
      <c r="G102" s="225">
        <v>-1682936.76</v>
      </c>
      <c r="H102" s="225">
        <v>-1682936.76</v>
      </c>
      <c r="I102" s="225">
        <v>-1682936.76</v>
      </c>
      <c r="J102" s="225">
        <v>-1682936.76</v>
      </c>
      <c r="K102" s="225">
        <v>-1682936.76</v>
      </c>
      <c r="L102" s="225">
        <v>-1682936.76</v>
      </c>
      <c r="M102" s="225">
        <v>-1682936.76</v>
      </c>
      <c r="N102" s="225">
        <v>-20195241.120000001</v>
      </c>
      <c r="O102" s="225">
        <v>-1858106.74916667</v>
      </c>
      <c r="P102" s="225">
        <v>-1858106.74916667</v>
      </c>
      <c r="Q102" s="225">
        <v>-1858106.74916667</v>
      </c>
      <c r="R102" s="225">
        <v>-1858106.74916667</v>
      </c>
      <c r="S102" s="225">
        <v>-1858106.74916667</v>
      </c>
      <c r="T102" s="225">
        <v>-1858106.74916667</v>
      </c>
      <c r="U102" s="225">
        <v>-1858106.74916667</v>
      </c>
      <c r="V102" s="225">
        <v>-1858106.74916667</v>
      </c>
      <c r="W102" s="225">
        <v>-1858106.74916667</v>
      </c>
      <c r="X102" s="225">
        <v>-1858106.74916667</v>
      </c>
      <c r="Y102" s="225">
        <v>-1858106.74916667</v>
      </c>
      <c r="Z102" s="225">
        <v>-1858106.74916667</v>
      </c>
      <c r="AA102" s="225">
        <v>-22297280.989999998</v>
      </c>
      <c r="AB102" s="225">
        <v>-1858106.74916667</v>
      </c>
      <c r="AC102" s="225">
        <v>-1858106.74916667</v>
      </c>
      <c r="AD102" s="225">
        <v>-1858106.74916667</v>
      </c>
      <c r="AE102" s="225">
        <v>-1858106.74916667</v>
      </c>
      <c r="AF102" s="225">
        <v>-1858106.74916667</v>
      </c>
      <c r="AG102" s="225">
        <v>-1858106.74916667</v>
      </c>
      <c r="AH102" s="225">
        <v>-1858106.74916667</v>
      </c>
      <c r="AI102" s="225">
        <v>-1858106.74916667</v>
      </c>
      <c r="AJ102" s="225">
        <v>-1858106.74916667</v>
      </c>
      <c r="AK102" s="225">
        <v>-1858106.74916667</v>
      </c>
      <c r="AL102" s="225">
        <v>-1858106.74916667</v>
      </c>
      <c r="AM102" s="225">
        <v>-1858106.74916667</v>
      </c>
      <c r="AN102" s="225">
        <v>-22297280.989999998</v>
      </c>
      <c r="AO102" s="225">
        <v>-1858106.74916667</v>
      </c>
      <c r="AP102" s="225">
        <v>-1858106.74916667</v>
      </c>
      <c r="AQ102" s="225">
        <v>-1858106.74916667</v>
      </c>
      <c r="AR102" s="225">
        <v>-1858106.74916667</v>
      </c>
      <c r="AS102" s="225">
        <v>-1858106.74916667</v>
      </c>
      <c r="AT102" s="225">
        <v>-1858106.74916667</v>
      </c>
      <c r="AU102" s="225">
        <v>-1858106.74916667</v>
      </c>
      <c r="AV102" s="225">
        <v>-1858106.74916667</v>
      </c>
      <c r="AW102" s="225">
        <v>-1858106.74916667</v>
      </c>
      <c r="AX102" s="225">
        <v>-1858106.74916667</v>
      </c>
      <c r="AY102" s="225">
        <v>-1858106.74916667</v>
      </c>
      <c r="AZ102" s="225">
        <v>-1858106.74916667</v>
      </c>
      <c r="BA102" s="225">
        <v>-22297280.989999998</v>
      </c>
      <c r="BB102" s="225">
        <v>-1858106.74916667</v>
      </c>
      <c r="BC102" s="225">
        <v>-1858106.74916667</v>
      </c>
      <c r="BD102" s="225">
        <v>-1858106.74916667</v>
      </c>
      <c r="BE102" s="225">
        <v>-1858106.74916667</v>
      </c>
      <c r="BF102" s="225">
        <v>-1858106.74916667</v>
      </c>
      <c r="BG102" s="225">
        <v>-1858106.74916667</v>
      </c>
      <c r="BH102" s="225">
        <v>-1858106.74916667</v>
      </c>
      <c r="BI102" s="225">
        <v>-1858106.74916667</v>
      </c>
      <c r="BJ102" s="225">
        <v>-1858106.74916667</v>
      </c>
      <c r="BK102" s="225">
        <v>-1858106.74916667</v>
      </c>
      <c r="BL102" s="225">
        <v>-1858106.74916667</v>
      </c>
      <c r="BM102" s="225">
        <v>-1858106.74916667</v>
      </c>
      <c r="BN102" s="225">
        <v>-22297280.989999998</v>
      </c>
    </row>
    <row r="103" spans="1:66">
      <c r="A103" s="245" t="s">
        <v>342</v>
      </c>
      <c r="B103" s="225">
        <v>74871.443671555404</v>
      </c>
      <c r="C103" s="225">
        <v>328080.47367155598</v>
      </c>
      <c r="D103" s="225">
        <v>409273.07367155602</v>
      </c>
      <c r="E103" s="225">
        <v>456677.15367155499</v>
      </c>
      <c r="F103" s="225">
        <v>354615.11367155501</v>
      </c>
      <c r="G103" s="225">
        <v>578540.51367155602</v>
      </c>
      <c r="H103" s="225">
        <v>200789.073671555</v>
      </c>
      <c r="I103" s="225">
        <v>747208.44367155596</v>
      </c>
      <c r="J103" s="225">
        <v>739442.47367155505</v>
      </c>
      <c r="K103" s="225">
        <v>735547.95367155503</v>
      </c>
      <c r="L103" s="225">
        <v>865532.05367155594</v>
      </c>
      <c r="M103" s="225">
        <v>912998.50367155496</v>
      </c>
      <c r="N103" s="225">
        <v>6403576.2740586698</v>
      </c>
      <c r="O103" s="225">
        <v>995721.55284256698</v>
      </c>
      <c r="P103" s="225">
        <v>2750174.4228425599</v>
      </c>
      <c r="Q103" s="225">
        <v>1107785.07284256</v>
      </c>
      <c r="R103" s="225">
        <v>380321.72284256702</v>
      </c>
      <c r="S103" s="225">
        <v>713346.31284256699</v>
      </c>
      <c r="T103" s="225">
        <v>280841.43284256698</v>
      </c>
      <c r="U103" s="225">
        <v>112433.482842567</v>
      </c>
      <c r="V103" s="225">
        <v>115402.952842567</v>
      </c>
      <c r="W103" s="225">
        <v>112459.072842568</v>
      </c>
      <c r="X103" s="225">
        <v>253027.672842567</v>
      </c>
      <c r="Y103" s="225">
        <v>364665.53284256702</v>
      </c>
      <c r="Z103" s="225">
        <v>-386112.33715743199</v>
      </c>
      <c r="AA103" s="225">
        <v>6800066.89411081</v>
      </c>
      <c r="AB103" s="225">
        <v>1043660.96505775</v>
      </c>
      <c r="AC103" s="225">
        <v>2798113.8350577499</v>
      </c>
      <c r="AD103" s="225">
        <v>1155724.48505775</v>
      </c>
      <c r="AE103" s="225">
        <v>428261.13505775202</v>
      </c>
      <c r="AF103" s="225">
        <v>761285.72505775199</v>
      </c>
      <c r="AG103" s="225">
        <v>328780.84505775198</v>
      </c>
      <c r="AH103" s="225">
        <v>160372.895057752</v>
      </c>
      <c r="AI103" s="225">
        <v>163342.365057752</v>
      </c>
      <c r="AJ103" s="225">
        <v>160398.485057752</v>
      </c>
      <c r="AK103" s="225">
        <v>300967.08505775197</v>
      </c>
      <c r="AL103" s="225">
        <v>412604.94505775202</v>
      </c>
      <c r="AM103" s="225">
        <v>-338172.92494224699</v>
      </c>
      <c r="AN103" s="225">
        <v>7375339.8406930296</v>
      </c>
      <c r="AO103" s="225">
        <v>1067696.4187571299</v>
      </c>
      <c r="AP103" s="225">
        <v>2822149.28875713</v>
      </c>
      <c r="AQ103" s="225">
        <v>1179759.9387571299</v>
      </c>
      <c r="AR103" s="225">
        <v>452296.58875713201</v>
      </c>
      <c r="AS103" s="225">
        <v>785321.17875713203</v>
      </c>
      <c r="AT103" s="225">
        <v>352816.29875713098</v>
      </c>
      <c r="AU103" s="225">
        <v>184408.34875713199</v>
      </c>
      <c r="AV103" s="225">
        <v>187377.81875713199</v>
      </c>
      <c r="AW103" s="225">
        <v>184433.93875713201</v>
      </c>
      <c r="AX103" s="225">
        <v>325002.53875713202</v>
      </c>
      <c r="AY103" s="225">
        <v>436640.398757132</v>
      </c>
      <c r="AZ103" s="225">
        <v>-314137.47124286799</v>
      </c>
      <c r="BA103" s="225">
        <v>7663765.2850855803</v>
      </c>
      <c r="BB103" s="225">
        <v>1095440.4206755599</v>
      </c>
      <c r="BC103" s="225">
        <v>2849893.29067556</v>
      </c>
      <c r="BD103" s="225">
        <v>1207503.9406755599</v>
      </c>
      <c r="BE103" s="225">
        <v>480040.59067556501</v>
      </c>
      <c r="BF103" s="225">
        <v>813065.18067556503</v>
      </c>
      <c r="BG103" s="225">
        <v>380560.30067556398</v>
      </c>
      <c r="BH103" s="225">
        <v>212152.350675564</v>
      </c>
      <c r="BI103" s="225">
        <v>215121.820675564</v>
      </c>
      <c r="BJ103" s="225">
        <v>212177.94067556399</v>
      </c>
      <c r="BK103" s="225">
        <v>352746.54067556502</v>
      </c>
      <c r="BL103" s="225">
        <v>464384.400675565</v>
      </c>
      <c r="BM103" s="225">
        <v>-286393.46932443499</v>
      </c>
      <c r="BN103" s="225">
        <v>7996693.3081067698</v>
      </c>
    </row>
    <row r="104" spans="1:66">
      <c r="A104" s="245" t="s">
        <v>343</v>
      </c>
      <c r="B104" s="225">
        <v>1544031.35333333</v>
      </c>
      <c r="C104" s="225">
        <v>1589835.33333333</v>
      </c>
      <c r="D104" s="225">
        <v>1528965.0033333299</v>
      </c>
      <c r="E104" s="225">
        <v>1638117.04333333</v>
      </c>
      <c r="F104" s="225">
        <v>1636567.9433333301</v>
      </c>
      <c r="G104" s="225">
        <v>1637759.11333332</v>
      </c>
      <c r="H104" s="225">
        <v>1520790.4533333301</v>
      </c>
      <c r="I104" s="225">
        <v>1807526.32333333</v>
      </c>
      <c r="J104" s="225">
        <v>1539446.3933333301</v>
      </c>
      <c r="K104" s="225">
        <v>1696049.9433333201</v>
      </c>
      <c r="L104" s="225">
        <v>1750975.7633333299</v>
      </c>
      <c r="M104" s="225">
        <v>1478919.1633333301</v>
      </c>
      <c r="N104" s="225">
        <v>19368983.829999901</v>
      </c>
      <c r="O104" s="225">
        <v>1532787.5033333299</v>
      </c>
      <c r="P104" s="225">
        <v>1589027.04333333</v>
      </c>
      <c r="Q104" s="225">
        <v>1529109.82333333</v>
      </c>
      <c r="R104" s="225">
        <v>1637640.2833333299</v>
      </c>
      <c r="S104" s="225">
        <v>1633203.62333333</v>
      </c>
      <c r="T104" s="225">
        <v>1640558.1433333301</v>
      </c>
      <c r="U104" s="225">
        <v>1520346.1833333201</v>
      </c>
      <c r="V104" s="225">
        <v>1807145.62333333</v>
      </c>
      <c r="W104" s="225">
        <v>1539084.04333333</v>
      </c>
      <c r="X104" s="225">
        <v>1695235.60333332</v>
      </c>
      <c r="Y104" s="225">
        <v>1748770.2233333299</v>
      </c>
      <c r="Z104" s="225">
        <v>1483456.1733333301</v>
      </c>
      <c r="AA104" s="225">
        <v>19356364.269999899</v>
      </c>
      <c r="AB104" s="225">
        <v>1391120.8366666599</v>
      </c>
      <c r="AC104" s="225">
        <v>1447360.37666666</v>
      </c>
      <c r="AD104" s="225">
        <v>1387443.15666666</v>
      </c>
      <c r="AE104" s="225">
        <v>1495973.6166666599</v>
      </c>
      <c r="AF104" s="225">
        <v>1491536.95666666</v>
      </c>
      <c r="AG104" s="225">
        <v>1498891.47666666</v>
      </c>
      <c r="AH104" s="225">
        <v>1378679.5166666601</v>
      </c>
      <c r="AI104" s="225">
        <v>1665478.95666666</v>
      </c>
      <c r="AJ104" s="225">
        <v>1397417.37666666</v>
      </c>
      <c r="AK104" s="225">
        <v>1553568.93666666</v>
      </c>
      <c r="AL104" s="225">
        <v>1607103.5566666599</v>
      </c>
      <c r="AM104" s="225">
        <v>1341789.5066666601</v>
      </c>
      <c r="AN104" s="225">
        <v>17656364.27</v>
      </c>
      <c r="AO104" s="225">
        <v>1532787.5033333299</v>
      </c>
      <c r="AP104" s="225">
        <v>1589027.04333333</v>
      </c>
      <c r="AQ104" s="225">
        <v>1529109.82333333</v>
      </c>
      <c r="AR104" s="225">
        <v>1637640.2833333299</v>
      </c>
      <c r="AS104" s="225">
        <v>1633203.62333333</v>
      </c>
      <c r="AT104" s="225">
        <v>1640558.1433333301</v>
      </c>
      <c r="AU104" s="225">
        <v>1520346.1833333201</v>
      </c>
      <c r="AV104" s="225">
        <v>1807145.62333333</v>
      </c>
      <c r="AW104" s="225">
        <v>1539084.04333333</v>
      </c>
      <c r="AX104" s="225">
        <v>1695235.60333332</v>
      </c>
      <c r="AY104" s="225">
        <v>1748770.2233333299</v>
      </c>
      <c r="AZ104" s="225">
        <v>1483456.1733333301</v>
      </c>
      <c r="BA104" s="225">
        <v>19356364.269999899</v>
      </c>
      <c r="BB104" s="225">
        <v>1532787.5033333299</v>
      </c>
      <c r="BC104" s="225">
        <v>1589027.04333333</v>
      </c>
      <c r="BD104" s="225">
        <v>1529109.82333333</v>
      </c>
      <c r="BE104" s="225">
        <v>1637640.2833333299</v>
      </c>
      <c r="BF104" s="225">
        <v>1633203.62333333</v>
      </c>
      <c r="BG104" s="225">
        <v>1640558.1433333301</v>
      </c>
      <c r="BH104" s="225">
        <v>1520346.1833333201</v>
      </c>
      <c r="BI104" s="225">
        <v>1807145.62333333</v>
      </c>
      <c r="BJ104" s="225">
        <v>1539084.04333333</v>
      </c>
      <c r="BK104" s="225">
        <v>1695235.60333332</v>
      </c>
      <c r="BL104" s="225">
        <v>1748770.2233333299</v>
      </c>
      <c r="BM104" s="225">
        <v>1483456.1733333301</v>
      </c>
      <c r="BN104" s="225">
        <v>19356364.269999899</v>
      </c>
    </row>
    <row r="105" spans="1:66">
      <c r="A105" s="245" t="s">
        <v>344</v>
      </c>
      <c r="B105" s="225">
        <v>0</v>
      </c>
      <c r="C105" s="225">
        <v>0</v>
      </c>
      <c r="D105" s="225">
        <v>0</v>
      </c>
      <c r="E105" s="225">
        <v>0</v>
      </c>
      <c r="F105" s="225">
        <v>0</v>
      </c>
      <c r="G105" s="225">
        <v>0</v>
      </c>
      <c r="H105" s="225">
        <v>0</v>
      </c>
      <c r="I105" s="225">
        <v>0</v>
      </c>
      <c r="J105" s="225">
        <v>0</v>
      </c>
      <c r="K105" s="225">
        <v>0</v>
      </c>
      <c r="L105" s="225">
        <v>0</v>
      </c>
      <c r="M105" s="225">
        <v>0</v>
      </c>
      <c r="N105" s="225">
        <v>0</v>
      </c>
      <c r="O105" s="225">
        <v>38956.024039892902</v>
      </c>
      <c r="P105" s="225">
        <v>38956.024039892902</v>
      </c>
      <c r="Q105" s="225">
        <v>38956.024039892902</v>
      </c>
      <c r="R105" s="225">
        <v>38956.024039892902</v>
      </c>
      <c r="S105" s="225">
        <v>38956.024039892902</v>
      </c>
      <c r="T105" s="225">
        <v>38956.024039892902</v>
      </c>
      <c r="U105" s="225">
        <v>38956.024039892902</v>
      </c>
      <c r="V105" s="225">
        <v>38956.024039892902</v>
      </c>
      <c r="W105" s="225">
        <v>38956.024039892902</v>
      </c>
      <c r="X105" s="225">
        <v>38956.024039892902</v>
      </c>
      <c r="Y105" s="225">
        <v>38956.024039892902</v>
      </c>
      <c r="Z105" s="225">
        <v>38956.024039892902</v>
      </c>
      <c r="AA105" s="225">
        <v>467472.28847871401</v>
      </c>
      <c r="AB105" s="225">
        <v>79274.601788819404</v>
      </c>
      <c r="AC105" s="225">
        <v>79274.601788819404</v>
      </c>
      <c r="AD105" s="225">
        <v>79274.601788819404</v>
      </c>
      <c r="AE105" s="225">
        <v>79274.601788819404</v>
      </c>
      <c r="AF105" s="225">
        <v>79274.601788819404</v>
      </c>
      <c r="AG105" s="225">
        <v>79274.601788819404</v>
      </c>
      <c r="AH105" s="225">
        <v>79274.601788819404</v>
      </c>
      <c r="AI105" s="225">
        <v>79274.601788819404</v>
      </c>
      <c r="AJ105" s="225">
        <v>79274.601788819404</v>
      </c>
      <c r="AK105" s="225">
        <v>79274.601788819404</v>
      </c>
      <c r="AL105" s="225">
        <v>79274.601788819404</v>
      </c>
      <c r="AM105" s="225">
        <v>79274.601788819404</v>
      </c>
      <c r="AN105" s="225">
        <v>951295.22146583395</v>
      </c>
      <c r="AO105" s="225">
        <v>110948.797339786</v>
      </c>
      <c r="AP105" s="225">
        <v>110948.797339786</v>
      </c>
      <c r="AQ105" s="225">
        <v>110948.797339786</v>
      </c>
      <c r="AR105" s="225">
        <v>110948.797339786</v>
      </c>
      <c r="AS105" s="225">
        <v>110948.797339786</v>
      </c>
      <c r="AT105" s="225">
        <v>110948.797339786</v>
      </c>
      <c r="AU105" s="225">
        <v>110948.797339786</v>
      </c>
      <c r="AV105" s="225">
        <v>110948.797339786</v>
      </c>
      <c r="AW105" s="225">
        <v>110948.797339786</v>
      </c>
      <c r="AX105" s="225">
        <v>110948.797339786</v>
      </c>
      <c r="AY105" s="225">
        <v>110948.797339786</v>
      </c>
      <c r="AZ105" s="225">
        <v>110948.797339786</v>
      </c>
      <c r="BA105" s="225">
        <v>1331385.5680774299</v>
      </c>
      <c r="BB105" s="225">
        <v>137421.25045127099</v>
      </c>
      <c r="BC105" s="225">
        <v>137421.25045127099</v>
      </c>
      <c r="BD105" s="225">
        <v>137421.25045127099</v>
      </c>
      <c r="BE105" s="225">
        <v>137421.25045127099</v>
      </c>
      <c r="BF105" s="225">
        <v>137421.25045127099</v>
      </c>
      <c r="BG105" s="225">
        <v>137421.25045127099</v>
      </c>
      <c r="BH105" s="225">
        <v>137421.25045127099</v>
      </c>
      <c r="BI105" s="225">
        <v>137421.25045127099</v>
      </c>
      <c r="BJ105" s="225">
        <v>137421.25045127099</v>
      </c>
      <c r="BK105" s="225">
        <v>137421.25045127099</v>
      </c>
      <c r="BL105" s="225">
        <v>137421.25045127099</v>
      </c>
      <c r="BM105" s="225">
        <v>137421.25045127099</v>
      </c>
      <c r="BN105" s="225">
        <v>1649055.0054152601</v>
      </c>
    </row>
    <row r="106" spans="1:66">
      <c r="A106" s="245" t="s">
        <v>345</v>
      </c>
      <c r="B106" s="225">
        <v>680718.00333333295</v>
      </c>
      <c r="C106" s="225">
        <v>634888.69333333301</v>
      </c>
      <c r="D106" s="225">
        <v>664830.75333333295</v>
      </c>
      <c r="E106" s="225">
        <v>634806.78333333298</v>
      </c>
      <c r="F106" s="225">
        <v>667644.02333333297</v>
      </c>
      <c r="G106" s="225">
        <v>634780.97333333304</v>
      </c>
      <c r="H106" s="225">
        <v>635322.44333333301</v>
      </c>
      <c r="I106" s="225">
        <v>818096.61333333305</v>
      </c>
      <c r="J106" s="225">
        <v>904272.37333333294</v>
      </c>
      <c r="K106" s="225">
        <v>1134861.29333333</v>
      </c>
      <c r="L106" s="225">
        <v>1211713.58333333</v>
      </c>
      <c r="M106" s="225">
        <v>1338084.1733333301</v>
      </c>
      <c r="N106" s="225">
        <v>9960019.7099999897</v>
      </c>
      <c r="O106" s="225">
        <v>380728.92</v>
      </c>
      <c r="P106" s="225">
        <v>398661.14</v>
      </c>
      <c r="Q106" s="225">
        <v>586766.68999999994</v>
      </c>
      <c r="R106" s="225">
        <v>318350.39999999898</v>
      </c>
      <c r="S106" s="225">
        <v>274441.3</v>
      </c>
      <c r="T106" s="225">
        <v>114582.19</v>
      </c>
      <c r="U106" s="225">
        <v>85466.880000000005</v>
      </c>
      <c r="V106" s="225">
        <v>99710.43</v>
      </c>
      <c r="W106" s="225">
        <v>116056.23</v>
      </c>
      <c r="X106" s="225">
        <v>169811.47999999899</v>
      </c>
      <c r="Y106" s="225">
        <v>116468.069999999</v>
      </c>
      <c r="Z106" s="225">
        <v>53128.87</v>
      </c>
      <c r="AA106" s="225">
        <v>2714172.6</v>
      </c>
      <c r="AB106" s="225">
        <v>2118022.92</v>
      </c>
      <c r="AC106" s="225">
        <v>-1145799.8599999901</v>
      </c>
      <c r="AD106" s="225">
        <v>-5879278.3099999996</v>
      </c>
      <c r="AE106" s="225">
        <v>-3558133.6</v>
      </c>
      <c r="AF106" s="225">
        <v>514448.3</v>
      </c>
      <c r="AG106" s="225">
        <v>2902561.19</v>
      </c>
      <c r="AH106" s="225">
        <v>4396089.88</v>
      </c>
      <c r="AI106" s="225">
        <v>3604967.43</v>
      </c>
      <c r="AJ106" s="225">
        <v>1979361.23</v>
      </c>
      <c r="AK106" s="225">
        <v>796488.48</v>
      </c>
      <c r="AL106" s="225">
        <v>2702790.07</v>
      </c>
      <c r="AM106" s="225">
        <v>4089599.87</v>
      </c>
      <c r="AN106" s="225">
        <v>12521117.6</v>
      </c>
      <c r="AO106" s="225">
        <v>1442984.92</v>
      </c>
      <c r="AP106" s="225">
        <v>-1820837.8599999901</v>
      </c>
      <c r="AQ106" s="225">
        <v>-6554316.3099999996</v>
      </c>
      <c r="AR106" s="225">
        <v>-4233171.5999999996</v>
      </c>
      <c r="AS106" s="225">
        <v>-160589.69999999899</v>
      </c>
      <c r="AT106" s="225">
        <v>2227523.19</v>
      </c>
      <c r="AU106" s="225">
        <v>3721051.88</v>
      </c>
      <c r="AV106" s="225">
        <v>2929929.43</v>
      </c>
      <c r="AW106" s="225">
        <v>1304323.22999999</v>
      </c>
      <c r="AX106" s="225">
        <v>121450.48</v>
      </c>
      <c r="AY106" s="225">
        <v>2027752.07</v>
      </c>
      <c r="AZ106" s="225">
        <v>3414561.87</v>
      </c>
      <c r="BA106" s="225">
        <v>4420661.5999999903</v>
      </c>
      <c r="BB106" s="225">
        <v>1105212.92</v>
      </c>
      <c r="BC106" s="225">
        <v>-2158609.8599999901</v>
      </c>
      <c r="BD106" s="225">
        <v>-6892088.3099999996</v>
      </c>
      <c r="BE106" s="225">
        <v>-4570943.5999999996</v>
      </c>
      <c r="BF106" s="225">
        <v>-498361.69999999902</v>
      </c>
      <c r="BG106" s="225">
        <v>1889751.1899999899</v>
      </c>
      <c r="BH106" s="225">
        <v>3383279.88</v>
      </c>
      <c r="BI106" s="225">
        <v>2592157.4300000002</v>
      </c>
      <c r="BJ106" s="225">
        <v>966551.22999999905</v>
      </c>
      <c r="BK106" s="225">
        <v>-216321.519999999</v>
      </c>
      <c r="BL106" s="225">
        <v>1689980.07</v>
      </c>
      <c r="BM106" s="225">
        <v>3076789.87</v>
      </c>
      <c r="BN106" s="225">
        <v>367397.599999998</v>
      </c>
    </row>
    <row r="107" spans="1:66">
      <c r="A107" s="245" t="s">
        <v>346</v>
      </c>
      <c r="B107" s="225">
        <v>0</v>
      </c>
      <c r="C107" s="225">
        <v>0</v>
      </c>
      <c r="D107" s="225">
        <v>0</v>
      </c>
      <c r="E107" s="225">
        <v>0</v>
      </c>
      <c r="F107" s="225">
        <v>0</v>
      </c>
      <c r="G107" s="225">
        <v>0</v>
      </c>
      <c r="H107" s="225">
        <v>0</v>
      </c>
      <c r="I107" s="225">
        <v>0</v>
      </c>
      <c r="J107" s="225">
        <v>0</v>
      </c>
      <c r="K107" s="225">
        <v>0</v>
      </c>
      <c r="L107" s="225">
        <v>0</v>
      </c>
      <c r="M107" s="225">
        <v>0</v>
      </c>
      <c r="N107" s="225">
        <v>0</v>
      </c>
      <c r="O107" s="225">
        <v>0</v>
      </c>
      <c r="P107" s="225">
        <v>0</v>
      </c>
      <c r="Q107" s="225">
        <v>0</v>
      </c>
      <c r="R107" s="225">
        <v>0</v>
      </c>
      <c r="S107" s="225">
        <v>0</v>
      </c>
      <c r="T107" s="225">
        <v>0</v>
      </c>
      <c r="U107" s="225">
        <v>0</v>
      </c>
      <c r="V107" s="225">
        <v>0</v>
      </c>
      <c r="W107" s="225">
        <v>0</v>
      </c>
      <c r="X107" s="225">
        <v>0</v>
      </c>
      <c r="Y107" s="225">
        <v>0</v>
      </c>
      <c r="Z107" s="225">
        <v>0</v>
      </c>
      <c r="AA107" s="225">
        <v>0</v>
      </c>
      <c r="AB107" s="225">
        <v>0</v>
      </c>
      <c r="AC107" s="225">
        <v>0</v>
      </c>
      <c r="AD107" s="225">
        <v>0</v>
      </c>
      <c r="AE107" s="225">
        <v>0</v>
      </c>
      <c r="AF107" s="225">
        <v>0</v>
      </c>
      <c r="AG107" s="225">
        <v>0</v>
      </c>
      <c r="AH107" s="225">
        <v>0</v>
      </c>
      <c r="AI107" s="225">
        <v>0</v>
      </c>
      <c r="AJ107" s="225">
        <v>0</v>
      </c>
      <c r="AK107" s="225">
        <v>0</v>
      </c>
      <c r="AL107" s="225">
        <v>0</v>
      </c>
      <c r="AM107" s="225">
        <v>0</v>
      </c>
      <c r="AN107" s="225">
        <v>0</v>
      </c>
      <c r="AO107" s="225">
        <v>0</v>
      </c>
      <c r="AP107" s="225">
        <v>0</v>
      </c>
      <c r="AQ107" s="225">
        <v>0</v>
      </c>
      <c r="AR107" s="225">
        <v>0</v>
      </c>
      <c r="AS107" s="225">
        <v>0</v>
      </c>
      <c r="AT107" s="225">
        <v>0</v>
      </c>
      <c r="AU107" s="225">
        <v>0</v>
      </c>
      <c r="AV107" s="225">
        <v>0</v>
      </c>
      <c r="AW107" s="225">
        <v>0</v>
      </c>
      <c r="AX107" s="225">
        <v>0</v>
      </c>
      <c r="AY107" s="225">
        <v>0</v>
      </c>
      <c r="AZ107" s="225">
        <v>0</v>
      </c>
      <c r="BA107" s="225">
        <v>0</v>
      </c>
      <c r="BB107" s="225">
        <v>0</v>
      </c>
      <c r="BC107" s="225">
        <v>0</v>
      </c>
      <c r="BD107" s="225">
        <v>0</v>
      </c>
      <c r="BE107" s="225">
        <v>0</v>
      </c>
      <c r="BF107" s="225">
        <v>0</v>
      </c>
      <c r="BG107" s="225">
        <v>0</v>
      </c>
      <c r="BH107" s="225">
        <v>0</v>
      </c>
      <c r="BI107" s="225">
        <v>0</v>
      </c>
      <c r="BJ107" s="225">
        <v>0</v>
      </c>
      <c r="BK107" s="225">
        <v>0</v>
      </c>
      <c r="BL107" s="225">
        <v>0</v>
      </c>
      <c r="BM107" s="225">
        <v>0</v>
      </c>
      <c r="BN107" s="225">
        <v>0</v>
      </c>
    </row>
    <row r="108" spans="1:66">
      <c r="A108" s="245" t="s">
        <v>347</v>
      </c>
      <c r="B108" s="225">
        <v>-73538.429999999993</v>
      </c>
      <c r="C108" s="225">
        <v>-73328.179999999993</v>
      </c>
      <c r="D108" s="225">
        <v>204236.65</v>
      </c>
      <c r="E108" s="225">
        <v>982688.33</v>
      </c>
      <c r="F108" s="225">
        <v>277292.28999999998</v>
      </c>
      <c r="G108" s="225">
        <v>-115430.019999999</v>
      </c>
      <c r="H108" s="225">
        <v>-169272.84</v>
      </c>
      <c r="I108" s="225">
        <v>-169292.03</v>
      </c>
      <c r="J108" s="225">
        <v>-140742.84999999899</v>
      </c>
      <c r="K108" s="225">
        <v>1447052</v>
      </c>
      <c r="L108" s="225">
        <v>2108550.4099999899</v>
      </c>
      <c r="M108" s="225">
        <v>1042708.83</v>
      </c>
      <c r="N108" s="225">
        <v>5320924.1599999899</v>
      </c>
      <c r="O108" s="225">
        <v>294424.51999999897</v>
      </c>
      <c r="P108" s="225">
        <v>1136524.56</v>
      </c>
      <c r="Q108" s="225">
        <v>2980994.4399999902</v>
      </c>
      <c r="R108" s="225">
        <v>2448367.0699999998</v>
      </c>
      <c r="S108" s="225">
        <v>1291451.54</v>
      </c>
      <c r="T108" s="225">
        <v>-71729.48</v>
      </c>
      <c r="U108" s="225">
        <v>-126680.13</v>
      </c>
      <c r="V108" s="225">
        <v>-126697.11</v>
      </c>
      <c r="W108" s="225">
        <v>-126939.66</v>
      </c>
      <c r="X108" s="225">
        <v>-126880.81</v>
      </c>
      <c r="Y108" s="225">
        <v>803.38000000000397</v>
      </c>
      <c r="Z108" s="225">
        <v>-79341</v>
      </c>
      <c r="AA108" s="225">
        <v>7494297.3199999901</v>
      </c>
      <c r="AB108" s="225">
        <v>294424.51999999897</v>
      </c>
      <c r="AC108" s="225">
        <v>1136524.56</v>
      </c>
      <c r="AD108" s="225">
        <v>2980994.4399999902</v>
      </c>
      <c r="AE108" s="225">
        <v>2448367.0699999998</v>
      </c>
      <c r="AF108" s="225">
        <v>1291451.54</v>
      </c>
      <c r="AG108" s="225">
        <v>-71729.48</v>
      </c>
      <c r="AH108" s="225">
        <v>-126680.13</v>
      </c>
      <c r="AI108" s="225">
        <v>-126697.11</v>
      </c>
      <c r="AJ108" s="225">
        <v>-126939.66</v>
      </c>
      <c r="AK108" s="225">
        <v>-126880.81</v>
      </c>
      <c r="AL108" s="225">
        <v>803.38000000000397</v>
      </c>
      <c r="AM108" s="225">
        <v>-79341</v>
      </c>
      <c r="AN108" s="225">
        <v>7494297.3199999901</v>
      </c>
      <c r="AO108" s="225">
        <v>294424.51999999897</v>
      </c>
      <c r="AP108" s="225">
        <v>1136524.56</v>
      </c>
      <c r="AQ108" s="225">
        <v>2980994.4399999902</v>
      </c>
      <c r="AR108" s="225">
        <v>2448367.0699999998</v>
      </c>
      <c r="AS108" s="225">
        <v>1291451.54</v>
      </c>
      <c r="AT108" s="225">
        <v>-71729.48</v>
      </c>
      <c r="AU108" s="225">
        <v>-126680.13</v>
      </c>
      <c r="AV108" s="225">
        <v>-126697.11</v>
      </c>
      <c r="AW108" s="225">
        <v>-126939.66</v>
      </c>
      <c r="AX108" s="225">
        <v>-126880.81</v>
      </c>
      <c r="AY108" s="225">
        <v>803.38000000000397</v>
      </c>
      <c r="AZ108" s="225">
        <v>-79341</v>
      </c>
      <c r="BA108" s="225">
        <v>7494297.3199999901</v>
      </c>
      <c r="BB108" s="225">
        <v>294424.51999999897</v>
      </c>
      <c r="BC108" s="225">
        <v>1136524.56</v>
      </c>
      <c r="BD108" s="225">
        <v>2980994.4399999902</v>
      </c>
      <c r="BE108" s="225">
        <v>2448367.0699999998</v>
      </c>
      <c r="BF108" s="225">
        <v>1291451.54</v>
      </c>
      <c r="BG108" s="225">
        <v>-71729.48</v>
      </c>
      <c r="BH108" s="225">
        <v>-126680.13</v>
      </c>
      <c r="BI108" s="225">
        <v>-126697.11</v>
      </c>
      <c r="BJ108" s="225">
        <v>-126939.66</v>
      </c>
      <c r="BK108" s="225">
        <v>-126880.81</v>
      </c>
      <c r="BL108" s="225">
        <v>803.38000000000397</v>
      </c>
      <c r="BM108" s="225">
        <v>-79341</v>
      </c>
      <c r="BN108" s="225">
        <v>7494297.3199999901</v>
      </c>
    </row>
    <row r="109" spans="1:66">
      <c r="A109" s="245" t="s">
        <v>348</v>
      </c>
      <c r="B109" s="225">
        <v>0</v>
      </c>
      <c r="C109" s="225">
        <v>0</v>
      </c>
      <c r="D109" s="225">
        <v>0</v>
      </c>
      <c r="E109" s="225">
        <v>0</v>
      </c>
      <c r="F109" s="225">
        <v>0</v>
      </c>
      <c r="G109" s="225">
        <v>0</v>
      </c>
      <c r="H109" s="225">
        <v>0</v>
      </c>
      <c r="I109" s="225">
        <v>0</v>
      </c>
      <c r="J109" s="225">
        <v>0</v>
      </c>
      <c r="K109" s="225">
        <v>0</v>
      </c>
      <c r="L109" s="225">
        <v>0</v>
      </c>
      <c r="M109" s="225">
        <v>0</v>
      </c>
      <c r="N109" s="225">
        <v>0</v>
      </c>
      <c r="O109" s="225">
        <v>15082.7925372592</v>
      </c>
      <c r="P109" s="225">
        <v>15082.7925372592</v>
      </c>
      <c r="Q109" s="225">
        <v>15082.7925372592</v>
      </c>
      <c r="R109" s="225">
        <v>15082.7925372592</v>
      </c>
      <c r="S109" s="225">
        <v>15082.7925372592</v>
      </c>
      <c r="T109" s="225">
        <v>15082.7925372592</v>
      </c>
      <c r="U109" s="225">
        <v>15082.7925372592</v>
      </c>
      <c r="V109" s="225">
        <v>15082.7925372592</v>
      </c>
      <c r="W109" s="225">
        <v>15082.7925372592</v>
      </c>
      <c r="X109" s="225">
        <v>15082.7925372592</v>
      </c>
      <c r="Y109" s="225">
        <v>15082.7925372592</v>
      </c>
      <c r="Z109" s="225">
        <v>15082.7925372592</v>
      </c>
      <c r="AA109" s="225">
        <v>180993.51044710999</v>
      </c>
      <c r="AB109" s="225">
        <v>33648.344961905103</v>
      </c>
      <c r="AC109" s="225">
        <v>33648.344961905103</v>
      </c>
      <c r="AD109" s="225">
        <v>33648.344961905103</v>
      </c>
      <c r="AE109" s="225">
        <v>33648.344961905103</v>
      </c>
      <c r="AF109" s="225">
        <v>33648.344961905103</v>
      </c>
      <c r="AG109" s="225">
        <v>33648.344961905103</v>
      </c>
      <c r="AH109" s="225">
        <v>33648.344961905103</v>
      </c>
      <c r="AI109" s="225">
        <v>33648.344961905103</v>
      </c>
      <c r="AJ109" s="225">
        <v>33648.344961905103</v>
      </c>
      <c r="AK109" s="225">
        <v>33648.344961905103</v>
      </c>
      <c r="AL109" s="225">
        <v>33648.344961905103</v>
      </c>
      <c r="AM109" s="225">
        <v>33648.344961905103</v>
      </c>
      <c r="AN109" s="225">
        <v>403780.13954286103</v>
      </c>
      <c r="AO109" s="225">
        <v>42956.583321253202</v>
      </c>
      <c r="AP109" s="225">
        <v>42956.583321253202</v>
      </c>
      <c r="AQ109" s="225">
        <v>42956.583321253202</v>
      </c>
      <c r="AR109" s="225">
        <v>42956.583321253202</v>
      </c>
      <c r="AS109" s="225">
        <v>42956.583321253202</v>
      </c>
      <c r="AT109" s="225">
        <v>42956.583321253202</v>
      </c>
      <c r="AU109" s="225">
        <v>42956.583321253202</v>
      </c>
      <c r="AV109" s="225">
        <v>42956.583321253202</v>
      </c>
      <c r="AW109" s="225">
        <v>42956.583321253202</v>
      </c>
      <c r="AX109" s="225">
        <v>42956.583321253202</v>
      </c>
      <c r="AY109" s="225">
        <v>42956.583321253202</v>
      </c>
      <c r="AZ109" s="225">
        <v>42956.583321253202</v>
      </c>
      <c r="BA109" s="225">
        <v>515478.99985503801</v>
      </c>
      <c r="BB109" s="225">
        <v>53206.051229579498</v>
      </c>
      <c r="BC109" s="225">
        <v>53206.051229579498</v>
      </c>
      <c r="BD109" s="225">
        <v>53206.051229579498</v>
      </c>
      <c r="BE109" s="225">
        <v>53206.051229579498</v>
      </c>
      <c r="BF109" s="225">
        <v>53206.051229579498</v>
      </c>
      <c r="BG109" s="225">
        <v>53206.051229579498</v>
      </c>
      <c r="BH109" s="225">
        <v>53206.051229579498</v>
      </c>
      <c r="BI109" s="225">
        <v>53206.051229579498</v>
      </c>
      <c r="BJ109" s="225">
        <v>53206.051229579498</v>
      </c>
      <c r="BK109" s="225">
        <v>53206.051229579498</v>
      </c>
      <c r="BL109" s="225">
        <v>53206.051229579498</v>
      </c>
      <c r="BM109" s="225">
        <v>53206.051229579498</v>
      </c>
      <c r="BN109" s="225">
        <v>638472.614754954</v>
      </c>
    </row>
    <row r="110" spans="1:66">
      <c r="A110" s="245" t="s">
        <v>349</v>
      </c>
      <c r="B110" s="225">
        <v>142271.13</v>
      </c>
      <c r="C110" s="225">
        <v>172375.4</v>
      </c>
      <c r="D110" s="225">
        <v>409992.37999999902</v>
      </c>
      <c r="E110" s="225">
        <v>226159.639999999</v>
      </c>
      <c r="F110" s="225">
        <v>406323.49999999901</v>
      </c>
      <c r="G110" s="225">
        <v>138754.53999999899</v>
      </c>
      <c r="H110" s="225">
        <v>143074.54</v>
      </c>
      <c r="I110" s="225">
        <v>184850.19999999899</v>
      </c>
      <c r="J110" s="225">
        <v>174325.22</v>
      </c>
      <c r="K110" s="225">
        <v>154530.09</v>
      </c>
      <c r="L110" s="225">
        <v>167362.28</v>
      </c>
      <c r="M110" s="225">
        <v>157128.65</v>
      </c>
      <c r="N110" s="225">
        <v>2477147.5699999998</v>
      </c>
      <c r="O110" s="225">
        <v>142813.66</v>
      </c>
      <c r="P110" s="225">
        <v>163692.65999999901</v>
      </c>
      <c r="Q110" s="225">
        <v>388222.54</v>
      </c>
      <c r="R110" s="225">
        <v>141705.07999999999</v>
      </c>
      <c r="S110" s="225">
        <v>347063.32</v>
      </c>
      <c r="T110" s="225">
        <v>140298.12999999899</v>
      </c>
      <c r="U110" s="225">
        <v>143600.37</v>
      </c>
      <c r="V110" s="225">
        <v>185299.02</v>
      </c>
      <c r="W110" s="225">
        <v>184664.03999999899</v>
      </c>
      <c r="X110" s="225">
        <v>145914.59999999899</v>
      </c>
      <c r="Y110" s="225">
        <v>237199.27</v>
      </c>
      <c r="Z110" s="225">
        <v>283415.25</v>
      </c>
      <c r="AA110" s="225">
        <v>2503887.9399999902</v>
      </c>
      <c r="AB110" s="225">
        <v>88647.326666666995</v>
      </c>
      <c r="AC110" s="225">
        <v>109526.32666666601</v>
      </c>
      <c r="AD110" s="225">
        <v>334056.20666666701</v>
      </c>
      <c r="AE110" s="225">
        <v>87538.746666666906</v>
      </c>
      <c r="AF110" s="225">
        <v>292896.98666666698</v>
      </c>
      <c r="AG110" s="225">
        <v>86131.796666666894</v>
      </c>
      <c r="AH110" s="225">
        <v>89434.036666667002</v>
      </c>
      <c r="AI110" s="225">
        <v>131132.686666667</v>
      </c>
      <c r="AJ110" s="225">
        <v>130497.706666666</v>
      </c>
      <c r="AK110" s="225">
        <v>91748.266666666896</v>
      </c>
      <c r="AL110" s="225">
        <v>183032.936666667</v>
      </c>
      <c r="AM110" s="225">
        <v>229248.91666666701</v>
      </c>
      <c r="AN110" s="225">
        <v>1853891.94</v>
      </c>
      <c r="AO110" s="225">
        <v>371980.65999999898</v>
      </c>
      <c r="AP110" s="225">
        <v>392859.66</v>
      </c>
      <c r="AQ110" s="225">
        <v>617389.54</v>
      </c>
      <c r="AR110" s="225">
        <v>370872.07999999903</v>
      </c>
      <c r="AS110" s="225">
        <v>576230.31999999995</v>
      </c>
      <c r="AT110" s="225">
        <v>369465.12999999902</v>
      </c>
      <c r="AU110" s="225">
        <v>372767.37</v>
      </c>
      <c r="AV110" s="225">
        <v>414466.01999999897</v>
      </c>
      <c r="AW110" s="225">
        <v>413831.03999999899</v>
      </c>
      <c r="AX110" s="225">
        <v>375081.6</v>
      </c>
      <c r="AY110" s="225">
        <v>466366.26999999897</v>
      </c>
      <c r="AZ110" s="225">
        <v>512582.25</v>
      </c>
      <c r="BA110" s="225">
        <v>5253891.9400000004</v>
      </c>
      <c r="BB110" s="225">
        <v>371980.65999999898</v>
      </c>
      <c r="BC110" s="225">
        <v>392859.66</v>
      </c>
      <c r="BD110" s="225">
        <v>617389.54</v>
      </c>
      <c r="BE110" s="225">
        <v>370872.07999999903</v>
      </c>
      <c r="BF110" s="225">
        <v>576230.31999999995</v>
      </c>
      <c r="BG110" s="225">
        <v>369465.12999999902</v>
      </c>
      <c r="BH110" s="225">
        <v>372767.37</v>
      </c>
      <c r="BI110" s="225">
        <v>414466.01999999897</v>
      </c>
      <c r="BJ110" s="225">
        <v>413831.03999999899</v>
      </c>
      <c r="BK110" s="225">
        <v>375081.6</v>
      </c>
      <c r="BL110" s="225">
        <v>466366.26999999897</v>
      </c>
      <c r="BM110" s="225">
        <v>512582.25</v>
      </c>
      <c r="BN110" s="225">
        <v>5253891.9400000004</v>
      </c>
    </row>
    <row r="111" spans="1:66">
      <c r="A111" s="245" t="s">
        <v>350</v>
      </c>
      <c r="B111" s="225">
        <v>0</v>
      </c>
      <c r="C111" s="225">
        <v>0</v>
      </c>
      <c r="D111" s="225">
        <v>0</v>
      </c>
      <c r="E111" s="225">
        <v>0</v>
      </c>
      <c r="F111" s="225">
        <v>0</v>
      </c>
      <c r="G111" s="225">
        <v>0</v>
      </c>
      <c r="H111" s="225">
        <v>0</v>
      </c>
      <c r="I111" s="225">
        <v>0</v>
      </c>
      <c r="J111" s="225">
        <v>0</v>
      </c>
      <c r="K111" s="225">
        <v>0</v>
      </c>
      <c r="L111" s="225">
        <v>0</v>
      </c>
      <c r="M111" s="225">
        <v>0</v>
      </c>
      <c r="N111" s="225">
        <v>0</v>
      </c>
      <c r="O111" s="225">
        <v>5054.92038101242</v>
      </c>
      <c r="P111" s="225">
        <v>5054.92038101242</v>
      </c>
      <c r="Q111" s="225">
        <v>5054.92038101242</v>
      </c>
      <c r="R111" s="225">
        <v>5054.92038101242</v>
      </c>
      <c r="S111" s="225">
        <v>5054.92038101242</v>
      </c>
      <c r="T111" s="225">
        <v>5054.92038101242</v>
      </c>
      <c r="U111" s="225">
        <v>5054.92038101242</v>
      </c>
      <c r="V111" s="225">
        <v>5054.92038101242</v>
      </c>
      <c r="W111" s="225">
        <v>5054.92038101242</v>
      </c>
      <c r="X111" s="225">
        <v>5054.92038101242</v>
      </c>
      <c r="Y111" s="225">
        <v>5054.92038101242</v>
      </c>
      <c r="Z111" s="225">
        <v>5054.92038101242</v>
      </c>
      <c r="AA111" s="225">
        <v>60659.044572149003</v>
      </c>
      <c r="AB111" s="225">
        <v>8358.6788631666495</v>
      </c>
      <c r="AC111" s="225">
        <v>8358.6788631666495</v>
      </c>
      <c r="AD111" s="225">
        <v>8358.6788631666495</v>
      </c>
      <c r="AE111" s="225">
        <v>8358.6788631666495</v>
      </c>
      <c r="AF111" s="225">
        <v>8358.6788631666495</v>
      </c>
      <c r="AG111" s="225">
        <v>8358.6788631666495</v>
      </c>
      <c r="AH111" s="225">
        <v>8358.6788631666495</v>
      </c>
      <c r="AI111" s="225">
        <v>8358.6788631666495</v>
      </c>
      <c r="AJ111" s="225">
        <v>8358.6788631666495</v>
      </c>
      <c r="AK111" s="225">
        <v>8358.6788631666495</v>
      </c>
      <c r="AL111" s="225">
        <v>8358.6788631666495</v>
      </c>
      <c r="AM111" s="225">
        <v>8358.6788631666495</v>
      </c>
      <c r="AN111" s="225">
        <v>100304.14635799899</v>
      </c>
      <c r="AO111" s="225">
        <v>30159.433522933199</v>
      </c>
      <c r="AP111" s="225">
        <v>30159.433522933199</v>
      </c>
      <c r="AQ111" s="225">
        <v>30159.433522933199</v>
      </c>
      <c r="AR111" s="225">
        <v>30159.433522933199</v>
      </c>
      <c r="AS111" s="225">
        <v>30159.433522933199</v>
      </c>
      <c r="AT111" s="225">
        <v>30159.433522933199</v>
      </c>
      <c r="AU111" s="225">
        <v>30159.433522933199</v>
      </c>
      <c r="AV111" s="225">
        <v>30159.433522933199</v>
      </c>
      <c r="AW111" s="225">
        <v>30159.433522933199</v>
      </c>
      <c r="AX111" s="225">
        <v>30159.433522933199</v>
      </c>
      <c r="AY111" s="225">
        <v>30159.433522933199</v>
      </c>
      <c r="AZ111" s="225">
        <v>30159.433522933199</v>
      </c>
      <c r="BA111" s="225">
        <v>361913.20227519801</v>
      </c>
      <c r="BB111" s="225">
        <v>37355.493407744099</v>
      </c>
      <c r="BC111" s="225">
        <v>37355.493407744099</v>
      </c>
      <c r="BD111" s="225">
        <v>37355.493407744099</v>
      </c>
      <c r="BE111" s="225">
        <v>37355.493407744099</v>
      </c>
      <c r="BF111" s="225">
        <v>37355.493407744099</v>
      </c>
      <c r="BG111" s="225">
        <v>37355.493407744099</v>
      </c>
      <c r="BH111" s="225">
        <v>37355.493407744099</v>
      </c>
      <c r="BI111" s="225">
        <v>37355.493407744099</v>
      </c>
      <c r="BJ111" s="225">
        <v>37355.493407744099</v>
      </c>
      <c r="BK111" s="225">
        <v>37355.493407744099</v>
      </c>
      <c r="BL111" s="225">
        <v>37355.493407744099</v>
      </c>
      <c r="BM111" s="225">
        <v>37355.493407744099</v>
      </c>
      <c r="BN111" s="225">
        <v>448265.92089292902</v>
      </c>
    </row>
    <row r="112" spans="1:66">
      <c r="A112" s="245" t="s">
        <v>351</v>
      </c>
      <c r="B112" s="225">
        <v>2368353.5003382098</v>
      </c>
      <c r="C112" s="225">
        <v>2651851.72033821</v>
      </c>
      <c r="D112" s="225">
        <v>3217297.8603382101</v>
      </c>
      <c r="E112" s="225">
        <v>3938448.95033821</v>
      </c>
      <c r="F112" s="225">
        <v>3342442.8703382099</v>
      </c>
      <c r="G112" s="225">
        <v>2874405.1203382099</v>
      </c>
      <c r="H112" s="225">
        <v>2330703.6703382102</v>
      </c>
      <c r="I112" s="225">
        <v>3388389.5503382101</v>
      </c>
      <c r="J112" s="225">
        <v>3216743.6103382101</v>
      </c>
      <c r="K112" s="225">
        <v>5168041.2803382101</v>
      </c>
      <c r="L112" s="225">
        <v>6104134.0903382096</v>
      </c>
      <c r="M112" s="225">
        <v>4929839.3203382203</v>
      </c>
      <c r="N112" s="225">
        <v>43530651.544058599</v>
      </c>
      <c r="O112" s="225">
        <v>3405569.8931340599</v>
      </c>
      <c r="P112" s="225">
        <v>6097173.5631340602</v>
      </c>
      <c r="Q112" s="225">
        <v>6651972.3031340605</v>
      </c>
      <c r="R112" s="225">
        <v>4985478.2931340598</v>
      </c>
      <c r="S112" s="225">
        <v>4318599.8331340598</v>
      </c>
      <c r="T112" s="225">
        <v>2163644.1531340601</v>
      </c>
      <c r="U112" s="225">
        <v>1794260.52313406</v>
      </c>
      <c r="V112" s="225">
        <v>2139954.6531340601</v>
      </c>
      <c r="W112" s="225">
        <v>1884417.4631340599</v>
      </c>
      <c r="X112" s="225">
        <v>2196202.28313406</v>
      </c>
      <c r="Y112" s="225">
        <v>2527000.2131340601</v>
      </c>
      <c r="Z112" s="225">
        <v>1413640.6931340599</v>
      </c>
      <c r="AA112" s="225">
        <v>39577913.867608704</v>
      </c>
      <c r="AB112" s="225">
        <v>5057158.1940049697</v>
      </c>
      <c r="AC112" s="225">
        <v>4467006.8640049696</v>
      </c>
      <c r="AD112" s="225">
        <v>100221.604004975</v>
      </c>
      <c r="AE112" s="225">
        <v>1023288.59400497</v>
      </c>
      <c r="AF112" s="225">
        <v>4472901.1340049701</v>
      </c>
      <c r="AG112" s="225">
        <v>4865917.4540049704</v>
      </c>
      <c r="AH112" s="225">
        <v>6019177.8240049696</v>
      </c>
      <c r="AI112" s="225">
        <v>5559505.9540049704</v>
      </c>
      <c r="AJ112" s="225">
        <v>3662016.76400497</v>
      </c>
      <c r="AK112" s="225">
        <v>2737173.5840049698</v>
      </c>
      <c r="AL112" s="225">
        <v>5027616.51400497</v>
      </c>
      <c r="AM112" s="225">
        <v>5364405.9940049704</v>
      </c>
      <c r="AN112" s="225">
        <v>48356390.478059702</v>
      </c>
      <c r="AO112" s="225">
        <v>4893938.8362744302</v>
      </c>
      <c r="AP112" s="225">
        <v>4303787.5062744301</v>
      </c>
      <c r="AQ112" s="225">
        <v>-62997.753725567803</v>
      </c>
      <c r="AR112" s="225">
        <v>860069.23627443297</v>
      </c>
      <c r="AS112" s="225">
        <v>4309681.7762744296</v>
      </c>
      <c r="AT112" s="225">
        <v>4702698.0962744299</v>
      </c>
      <c r="AU112" s="225">
        <v>5855958.46627443</v>
      </c>
      <c r="AV112" s="225">
        <v>5396286.5962744299</v>
      </c>
      <c r="AW112" s="225">
        <v>3498797.40627443</v>
      </c>
      <c r="AX112" s="225">
        <v>2573954.2262744298</v>
      </c>
      <c r="AY112" s="225">
        <v>4864397.1562744305</v>
      </c>
      <c r="AZ112" s="225">
        <v>5201186.63627443</v>
      </c>
      <c r="BA112" s="225">
        <v>46397758.185293198</v>
      </c>
      <c r="BB112" s="225">
        <v>4627828.81909749</v>
      </c>
      <c r="BC112" s="225">
        <v>4037677.48909749</v>
      </c>
      <c r="BD112" s="225">
        <v>-329107.77090251102</v>
      </c>
      <c r="BE112" s="225">
        <v>593959.21909748903</v>
      </c>
      <c r="BF112" s="225">
        <v>4043571.75909749</v>
      </c>
      <c r="BG112" s="225">
        <v>4436588.0790974796</v>
      </c>
      <c r="BH112" s="225">
        <v>5589848.4490974899</v>
      </c>
      <c r="BI112" s="225">
        <v>5130176.5790974898</v>
      </c>
      <c r="BJ112" s="225">
        <v>3232687.3890974899</v>
      </c>
      <c r="BK112" s="225">
        <v>2307844.2090974902</v>
      </c>
      <c r="BL112" s="225">
        <v>4598287.1390974903</v>
      </c>
      <c r="BM112" s="225">
        <v>4935076.6190974899</v>
      </c>
      <c r="BN112" s="225">
        <v>43204437.979169801</v>
      </c>
    </row>
    <row r="113" spans="1:66">
      <c r="A113" s="245" t="s">
        <v>352</v>
      </c>
      <c r="B113" s="225">
        <v>-2499867.2269415902</v>
      </c>
      <c r="C113" s="225">
        <v>-2511110.1169415899</v>
      </c>
      <c r="D113" s="225">
        <v>-1392541.5969415901</v>
      </c>
      <c r="E113" s="225">
        <v>6439473.8130583996</v>
      </c>
      <c r="F113" s="225">
        <v>5885930.5830584001</v>
      </c>
      <c r="G113" s="225">
        <v>5668833.0530583998</v>
      </c>
      <c r="H113" s="225">
        <v>5295818.0930583999</v>
      </c>
      <c r="I113" s="225">
        <v>6200873.8930583997</v>
      </c>
      <c r="J113" s="225">
        <v>6148038.6130584003</v>
      </c>
      <c r="K113" s="225">
        <v>7765074.7230583997</v>
      </c>
      <c r="L113" s="225">
        <v>9252383.2730583996</v>
      </c>
      <c r="M113" s="225">
        <v>8041620.9530584002</v>
      </c>
      <c r="N113" s="225">
        <v>54294528.056700803</v>
      </c>
      <c r="O113" s="225">
        <v>4724204.3262388799</v>
      </c>
      <c r="P113" s="225">
        <v>7118707.3962388802</v>
      </c>
      <c r="Q113" s="225">
        <v>8230994.0062388796</v>
      </c>
      <c r="R113" s="225">
        <v>6005589.8462388804</v>
      </c>
      <c r="S113" s="225">
        <v>5727665.8062388804</v>
      </c>
      <c r="T113" s="225">
        <v>3138714.6262388802</v>
      </c>
      <c r="U113" s="225">
        <v>3276606.7262388798</v>
      </c>
      <c r="V113" s="225">
        <v>3469476.6662388798</v>
      </c>
      <c r="W113" s="225">
        <v>3320135.3562388802</v>
      </c>
      <c r="X113" s="225">
        <v>3296817.0862388802</v>
      </c>
      <c r="Y113" s="225">
        <v>4526461.5862388797</v>
      </c>
      <c r="Z113" s="225">
        <v>2566623.5462388801</v>
      </c>
      <c r="AA113" s="225">
        <v>55401996.974866599</v>
      </c>
      <c r="AB113" s="225">
        <v>6401802.5236959103</v>
      </c>
      <c r="AC113" s="225">
        <v>5514550.5936959097</v>
      </c>
      <c r="AD113" s="225">
        <v>1705253.2036959101</v>
      </c>
      <c r="AE113" s="225">
        <v>2069410.0436959099</v>
      </c>
      <c r="AF113" s="225">
        <v>5907977.0036959099</v>
      </c>
      <c r="AG113" s="225">
        <v>5866997.8236959102</v>
      </c>
      <c r="AH113" s="225">
        <v>7527533.9236959098</v>
      </c>
      <c r="AI113" s="225">
        <v>6915037.8636959102</v>
      </c>
      <c r="AJ113" s="225">
        <v>5123744.5536959097</v>
      </c>
      <c r="AK113" s="225">
        <v>3863798.2836959101</v>
      </c>
      <c r="AL113" s="225">
        <v>7053087.7836959101</v>
      </c>
      <c r="AM113" s="225">
        <v>6543398.7436959101</v>
      </c>
      <c r="AN113" s="225">
        <v>64492592.344350897</v>
      </c>
      <c r="AO113" s="225">
        <v>6266422.1562787602</v>
      </c>
      <c r="AP113" s="225">
        <v>5379170.2262787595</v>
      </c>
      <c r="AQ113" s="225">
        <v>1569872.8362787601</v>
      </c>
      <c r="AR113" s="225">
        <v>1934029.67627876</v>
      </c>
      <c r="AS113" s="225">
        <v>5772596.6362787597</v>
      </c>
      <c r="AT113" s="225">
        <v>5731617.45627876</v>
      </c>
      <c r="AU113" s="225">
        <v>7392153.5562787596</v>
      </c>
      <c r="AV113" s="225">
        <v>6779657.49627876</v>
      </c>
      <c r="AW113" s="225">
        <v>4988364.1862787604</v>
      </c>
      <c r="AX113" s="225">
        <v>3728417.9162787599</v>
      </c>
      <c r="AY113" s="225">
        <v>6917707.4162787599</v>
      </c>
      <c r="AZ113" s="225">
        <v>6408018.3762787599</v>
      </c>
      <c r="BA113" s="225">
        <v>62868027.935345203</v>
      </c>
      <c r="BB113" s="225">
        <v>6028588.6739978604</v>
      </c>
      <c r="BC113" s="225">
        <v>5141336.7439978598</v>
      </c>
      <c r="BD113" s="225">
        <v>1332039.3539978501</v>
      </c>
      <c r="BE113" s="225">
        <v>1696196.1939978499</v>
      </c>
      <c r="BF113" s="225">
        <v>5534763.1539978599</v>
      </c>
      <c r="BG113" s="225">
        <v>5493783.9739978602</v>
      </c>
      <c r="BH113" s="225">
        <v>7154320.0739978598</v>
      </c>
      <c r="BI113" s="225">
        <v>6541824.0139978603</v>
      </c>
      <c r="BJ113" s="225">
        <v>4750530.7039978597</v>
      </c>
      <c r="BK113" s="225">
        <v>3490584.4339978602</v>
      </c>
      <c r="BL113" s="225">
        <v>6679873.9339978602</v>
      </c>
      <c r="BM113" s="225">
        <v>6170184.8939978601</v>
      </c>
      <c r="BN113" s="225">
        <v>60014026.147974297</v>
      </c>
    </row>
    <row r="114" spans="1:66">
      <c r="A114" s="247" t="s">
        <v>353</v>
      </c>
    </row>
    <row r="115" spans="1:66">
      <c r="A115" s="245" t="s">
        <v>354</v>
      </c>
      <c r="B115" s="225">
        <v>0</v>
      </c>
      <c r="C115" s="225">
        <v>0</v>
      </c>
      <c r="D115" s="225">
        <v>0</v>
      </c>
      <c r="E115" s="225">
        <v>0</v>
      </c>
      <c r="F115" s="225">
        <v>0</v>
      </c>
      <c r="G115" s="225">
        <v>0</v>
      </c>
      <c r="H115" s="225">
        <v>0</v>
      </c>
      <c r="I115" s="225">
        <v>0</v>
      </c>
      <c r="J115" s="225">
        <v>0</v>
      </c>
      <c r="K115" s="225">
        <v>0</v>
      </c>
      <c r="L115" s="225">
        <v>0</v>
      </c>
      <c r="M115" s="225">
        <v>0</v>
      </c>
      <c r="N115" s="225">
        <v>0</v>
      </c>
      <c r="O115" s="225">
        <v>0</v>
      </c>
      <c r="P115" s="225">
        <v>0</v>
      </c>
      <c r="Q115" s="225">
        <v>0</v>
      </c>
      <c r="R115" s="225">
        <v>0</v>
      </c>
      <c r="S115" s="225">
        <v>0</v>
      </c>
      <c r="T115" s="225">
        <v>0</v>
      </c>
      <c r="U115" s="225">
        <v>0</v>
      </c>
      <c r="V115" s="225">
        <v>0</v>
      </c>
      <c r="W115" s="225">
        <v>0</v>
      </c>
      <c r="X115" s="225">
        <v>0</v>
      </c>
      <c r="Y115" s="225">
        <v>0</v>
      </c>
      <c r="Z115" s="225">
        <v>0</v>
      </c>
      <c r="AA115" s="225">
        <v>0</v>
      </c>
      <c r="AB115" s="225">
        <v>0</v>
      </c>
      <c r="AC115" s="225">
        <v>0</v>
      </c>
      <c r="AD115" s="225">
        <v>0</v>
      </c>
      <c r="AE115" s="225">
        <v>0</v>
      </c>
      <c r="AF115" s="225">
        <v>0</v>
      </c>
      <c r="AG115" s="225">
        <v>0</v>
      </c>
      <c r="AH115" s="225">
        <v>0</v>
      </c>
      <c r="AI115" s="225">
        <v>0</v>
      </c>
      <c r="AJ115" s="225">
        <v>0</v>
      </c>
      <c r="AK115" s="225">
        <v>0</v>
      </c>
      <c r="AL115" s="225">
        <v>0</v>
      </c>
      <c r="AM115" s="225">
        <v>0</v>
      </c>
      <c r="AN115" s="225">
        <v>0</v>
      </c>
      <c r="AO115" s="225">
        <v>0</v>
      </c>
      <c r="AP115" s="225">
        <v>0</v>
      </c>
      <c r="AQ115" s="225">
        <v>0</v>
      </c>
      <c r="AR115" s="225">
        <v>0</v>
      </c>
      <c r="AS115" s="225">
        <v>0</v>
      </c>
      <c r="AT115" s="225">
        <v>0</v>
      </c>
      <c r="AU115" s="225">
        <v>0</v>
      </c>
      <c r="AV115" s="225">
        <v>0</v>
      </c>
      <c r="AW115" s="225">
        <v>0</v>
      </c>
      <c r="AX115" s="225">
        <v>0</v>
      </c>
      <c r="AY115" s="225">
        <v>0</v>
      </c>
      <c r="AZ115" s="225">
        <v>0</v>
      </c>
      <c r="BA115" s="225">
        <v>0</v>
      </c>
      <c r="BB115" s="225">
        <v>0</v>
      </c>
      <c r="BC115" s="225">
        <v>0</v>
      </c>
      <c r="BD115" s="225">
        <v>0</v>
      </c>
      <c r="BE115" s="225">
        <v>0</v>
      </c>
      <c r="BF115" s="225">
        <v>0</v>
      </c>
      <c r="BG115" s="225">
        <v>0</v>
      </c>
      <c r="BH115" s="225">
        <v>0</v>
      </c>
      <c r="BI115" s="225">
        <v>0</v>
      </c>
      <c r="BJ115" s="225">
        <v>0</v>
      </c>
      <c r="BK115" s="225">
        <v>0</v>
      </c>
      <c r="BL115" s="225">
        <v>0</v>
      </c>
      <c r="BM115" s="225">
        <v>0</v>
      </c>
      <c r="BN115" s="225">
        <v>0</v>
      </c>
    </row>
    <row r="116" spans="1:66">
      <c r="A116" s="245" t="s">
        <v>355</v>
      </c>
      <c r="B116" s="225">
        <v>0</v>
      </c>
      <c r="C116" s="225">
        <v>0</v>
      </c>
      <c r="D116" s="225">
        <v>0</v>
      </c>
      <c r="E116" s="225">
        <v>0</v>
      </c>
      <c r="F116" s="225">
        <v>0</v>
      </c>
      <c r="G116" s="225">
        <v>0</v>
      </c>
      <c r="H116" s="225">
        <v>0</v>
      </c>
      <c r="I116" s="225">
        <v>0</v>
      </c>
      <c r="J116" s="225">
        <v>0</v>
      </c>
      <c r="K116" s="225">
        <v>0</v>
      </c>
      <c r="L116" s="225">
        <v>0</v>
      </c>
      <c r="M116" s="225">
        <v>0</v>
      </c>
      <c r="N116" s="225">
        <v>0</v>
      </c>
      <c r="O116" s="225">
        <v>0</v>
      </c>
      <c r="P116" s="225">
        <v>0</v>
      </c>
      <c r="Q116" s="225">
        <v>0</v>
      </c>
      <c r="R116" s="225">
        <v>0</v>
      </c>
      <c r="S116" s="225">
        <v>0</v>
      </c>
      <c r="T116" s="225">
        <v>0</v>
      </c>
      <c r="U116" s="225">
        <v>0</v>
      </c>
      <c r="V116" s="225">
        <v>0</v>
      </c>
      <c r="W116" s="225">
        <v>0</v>
      </c>
      <c r="X116" s="225">
        <v>0</v>
      </c>
      <c r="Y116" s="225">
        <v>0</v>
      </c>
      <c r="Z116" s="225">
        <v>0</v>
      </c>
      <c r="AA116" s="225">
        <v>0</v>
      </c>
      <c r="AB116" s="225">
        <v>0</v>
      </c>
      <c r="AC116" s="225">
        <v>0</v>
      </c>
      <c r="AD116" s="225">
        <v>0</v>
      </c>
      <c r="AE116" s="225">
        <v>0</v>
      </c>
      <c r="AF116" s="225">
        <v>0</v>
      </c>
      <c r="AG116" s="225">
        <v>0</v>
      </c>
      <c r="AH116" s="225">
        <v>0</v>
      </c>
      <c r="AI116" s="225">
        <v>0</v>
      </c>
      <c r="AJ116" s="225">
        <v>0</v>
      </c>
      <c r="AK116" s="225">
        <v>0</v>
      </c>
      <c r="AL116" s="225">
        <v>0</v>
      </c>
      <c r="AM116" s="225">
        <v>0</v>
      </c>
      <c r="AN116" s="225">
        <v>0</v>
      </c>
      <c r="AO116" s="225">
        <v>0</v>
      </c>
      <c r="AP116" s="225">
        <v>0</v>
      </c>
      <c r="AQ116" s="225">
        <v>0</v>
      </c>
      <c r="AR116" s="225">
        <v>0</v>
      </c>
      <c r="AS116" s="225">
        <v>0</v>
      </c>
      <c r="AT116" s="225">
        <v>0</v>
      </c>
      <c r="AU116" s="225">
        <v>0</v>
      </c>
      <c r="AV116" s="225">
        <v>0</v>
      </c>
      <c r="AW116" s="225">
        <v>0</v>
      </c>
      <c r="AX116" s="225">
        <v>0</v>
      </c>
      <c r="AY116" s="225">
        <v>0</v>
      </c>
      <c r="AZ116" s="225">
        <v>0</v>
      </c>
      <c r="BA116" s="225">
        <v>0</v>
      </c>
      <c r="BB116" s="225">
        <v>0</v>
      </c>
      <c r="BC116" s="225">
        <v>0</v>
      </c>
      <c r="BD116" s="225">
        <v>0</v>
      </c>
      <c r="BE116" s="225">
        <v>0</v>
      </c>
      <c r="BF116" s="225">
        <v>0</v>
      </c>
      <c r="BG116" s="225">
        <v>0</v>
      </c>
      <c r="BH116" s="225">
        <v>0</v>
      </c>
      <c r="BI116" s="225">
        <v>0</v>
      </c>
      <c r="BJ116" s="225">
        <v>0</v>
      </c>
      <c r="BK116" s="225">
        <v>0</v>
      </c>
      <c r="BL116" s="225">
        <v>0</v>
      </c>
      <c r="BM116" s="225">
        <v>0</v>
      </c>
      <c r="BN116" s="225">
        <v>0</v>
      </c>
    </row>
    <row r="117" spans="1:66">
      <c r="A117" s="245" t="s">
        <v>356</v>
      </c>
      <c r="B117" s="225">
        <v>0</v>
      </c>
      <c r="C117" s="225">
        <v>0</v>
      </c>
      <c r="D117" s="225">
        <v>0</v>
      </c>
      <c r="E117" s="225">
        <v>0</v>
      </c>
      <c r="F117" s="225">
        <v>0</v>
      </c>
      <c r="G117" s="225">
        <v>0</v>
      </c>
      <c r="H117" s="225">
        <v>0</v>
      </c>
      <c r="I117" s="225">
        <v>0</v>
      </c>
      <c r="J117" s="225">
        <v>0</v>
      </c>
      <c r="K117" s="225">
        <v>0</v>
      </c>
      <c r="L117" s="225">
        <v>0</v>
      </c>
      <c r="M117" s="225">
        <v>0</v>
      </c>
      <c r="N117" s="225">
        <v>0</v>
      </c>
      <c r="O117" s="225">
        <v>0</v>
      </c>
      <c r="P117" s="225">
        <v>0</v>
      </c>
      <c r="Q117" s="225">
        <v>0</v>
      </c>
      <c r="R117" s="225">
        <v>0</v>
      </c>
      <c r="S117" s="225">
        <v>0</v>
      </c>
      <c r="T117" s="225">
        <v>0</v>
      </c>
      <c r="U117" s="225">
        <v>0</v>
      </c>
      <c r="V117" s="225">
        <v>0</v>
      </c>
      <c r="W117" s="225">
        <v>0</v>
      </c>
      <c r="X117" s="225">
        <v>0</v>
      </c>
      <c r="Y117" s="225">
        <v>0</v>
      </c>
      <c r="Z117" s="225">
        <v>0</v>
      </c>
      <c r="AA117" s="225">
        <v>0</v>
      </c>
      <c r="AB117" s="225">
        <v>0</v>
      </c>
      <c r="AC117" s="225">
        <v>0</v>
      </c>
      <c r="AD117" s="225">
        <v>0</v>
      </c>
      <c r="AE117" s="225">
        <v>0</v>
      </c>
      <c r="AF117" s="225">
        <v>0</v>
      </c>
      <c r="AG117" s="225">
        <v>0</v>
      </c>
      <c r="AH117" s="225">
        <v>0</v>
      </c>
      <c r="AI117" s="225">
        <v>0</v>
      </c>
      <c r="AJ117" s="225">
        <v>0</v>
      </c>
      <c r="AK117" s="225">
        <v>0</v>
      </c>
      <c r="AL117" s="225">
        <v>0</v>
      </c>
      <c r="AM117" s="225">
        <v>0</v>
      </c>
      <c r="AN117" s="225">
        <v>0</v>
      </c>
      <c r="AO117" s="225">
        <v>0</v>
      </c>
      <c r="AP117" s="225">
        <v>0</v>
      </c>
      <c r="AQ117" s="225">
        <v>0</v>
      </c>
      <c r="AR117" s="225">
        <v>0</v>
      </c>
      <c r="AS117" s="225">
        <v>0</v>
      </c>
      <c r="AT117" s="225">
        <v>0</v>
      </c>
      <c r="AU117" s="225">
        <v>0</v>
      </c>
      <c r="AV117" s="225">
        <v>0</v>
      </c>
      <c r="AW117" s="225">
        <v>0</v>
      </c>
      <c r="AX117" s="225">
        <v>0</v>
      </c>
      <c r="AY117" s="225">
        <v>0</v>
      </c>
      <c r="AZ117" s="225">
        <v>0</v>
      </c>
      <c r="BA117" s="225">
        <v>0</v>
      </c>
      <c r="BB117" s="225">
        <v>0</v>
      </c>
      <c r="BC117" s="225">
        <v>0</v>
      </c>
      <c r="BD117" s="225">
        <v>0</v>
      </c>
      <c r="BE117" s="225">
        <v>0</v>
      </c>
      <c r="BF117" s="225">
        <v>0</v>
      </c>
      <c r="BG117" s="225">
        <v>0</v>
      </c>
      <c r="BH117" s="225">
        <v>0</v>
      </c>
      <c r="BI117" s="225">
        <v>0</v>
      </c>
      <c r="BJ117" s="225">
        <v>0</v>
      </c>
      <c r="BK117" s="225">
        <v>0</v>
      </c>
      <c r="BL117" s="225">
        <v>0</v>
      </c>
      <c r="BM117" s="225">
        <v>0</v>
      </c>
      <c r="BN117" s="225">
        <v>0</v>
      </c>
    </row>
    <row r="118" spans="1:66">
      <c r="A118" s="245" t="s">
        <v>357</v>
      </c>
      <c r="B118" s="225">
        <v>0</v>
      </c>
      <c r="C118" s="225">
        <v>0</v>
      </c>
      <c r="D118" s="225">
        <v>0</v>
      </c>
      <c r="E118" s="225">
        <v>0</v>
      </c>
      <c r="F118" s="225">
        <v>0</v>
      </c>
      <c r="G118" s="225">
        <v>0</v>
      </c>
      <c r="H118" s="225">
        <v>0</v>
      </c>
      <c r="I118" s="225">
        <v>0</v>
      </c>
      <c r="J118" s="225">
        <v>0</v>
      </c>
      <c r="K118" s="225">
        <v>0</v>
      </c>
      <c r="L118" s="225">
        <v>0</v>
      </c>
      <c r="M118" s="225">
        <v>0</v>
      </c>
      <c r="N118" s="225">
        <v>0</v>
      </c>
      <c r="O118" s="225">
        <v>0</v>
      </c>
      <c r="P118" s="225">
        <v>0</v>
      </c>
      <c r="Q118" s="225">
        <v>0</v>
      </c>
      <c r="R118" s="225">
        <v>0</v>
      </c>
      <c r="S118" s="225">
        <v>0</v>
      </c>
      <c r="T118" s="225">
        <v>0</v>
      </c>
      <c r="U118" s="225">
        <v>0</v>
      </c>
      <c r="V118" s="225">
        <v>0</v>
      </c>
      <c r="W118" s="225">
        <v>0</v>
      </c>
      <c r="X118" s="225">
        <v>0</v>
      </c>
      <c r="Y118" s="225">
        <v>0</v>
      </c>
      <c r="Z118" s="225">
        <v>0</v>
      </c>
      <c r="AA118" s="225">
        <v>0</v>
      </c>
      <c r="AB118" s="225">
        <v>0</v>
      </c>
      <c r="AC118" s="225">
        <v>0</v>
      </c>
      <c r="AD118" s="225">
        <v>0</v>
      </c>
      <c r="AE118" s="225">
        <v>0</v>
      </c>
      <c r="AF118" s="225">
        <v>0</v>
      </c>
      <c r="AG118" s="225">
        <v>0</v>
      </c>
      <c r="AH118" s="225">
        <v>0</v>
      </c>
      <c r="AI118" s="225">
        <v>0</v>
      </c>
      <c r="AJ118" s="225">
        <v>0</v>
      </c>
      <c r="AK118" s="225">
        <v>0</v>
      </c>
      <c r="AL118" s="225">
        <v>0</v>
      </c>
      <c r="AM118" s="225">
        <v>0</v>
      </c>
      <c r="AN118" s="225">
        <v>0</v>
      </c>
      <c r="AO118" s="225">
        <v>0</v>
      </c>
      <c r="AP118" s="225">
        <v>0</v>
      </c>
      <c r="AQ118" s="225">
        <v>0</v>
      </c>
      <c r="AR118" s="225">
        <v>0</v>
      </c>
      <c r="AS118" s="225">
        <v>0</v>
      </c>
      <c r="AT118" s="225">
        <v>0</v>
      </c>
      <c r="AU118" s="225">
        <v>0</v>
      </c>
      <c r="AV118" s="225">
        <v>0</v>
      </c>
      <c r="AW118" s="225">
        <v>0</v>
      </c>
      <c r="AX118" s="225">
        <v>0</v>
      </c>
      <c r="AY118" s="225">
        <v>0</v>
      </c>
      <c r="AZ118" s="225">
        <v>0</v>
      </c>
      <c r="BA118" s="225">
        <v>0</v>
      </c>
      <c r="BB118" s="225">
        <v>0</v>
      </c>
      <c r="BC118" s="225">
        <v>0</v>
      </c>
      <c r="BD118" s="225">
        <v>0</v>
      </c>
      <c r="BE118" s="225">
        <v>0</v>
      </c>
      <c r="BF118" s="225">
        <v>0</v>
      </c>
      <c r="BG118" s="225">
        <v>0</v>
      </c>
      <c r="BH118" s="225">
        <v>0</v>
      </c>
      <c r="BI118" s="225">
        <v>0</v>
      </c>
      <c r="BJ118" s="225">
        <v>0</v>
      </c>
      <c r="BK118" s="225">
        <v>0</v>
      </c>
      <c r="BL118" s="225">
        <v>0</v>
      </c>
      <c r="BM118" s="225">
        <v>0</v>
      </c>
      <c r="BN118" s="225">
        <v>0</v>
      </c>
    </row>
    <row r="119" spans="1:66">
      <c r="A119" s="245" t="s">
        <v>358</v>
      </c>
      <c r="B119" s="225">
        <v>0</v>
      </c>
      <c r="C119" s="225">
        <v>0</v>
      </c>
      <c r="D119" s="225">
        <v>0</v>
      </c>
      <c r="E119" s="225">
        <v>0</v>
      </c>
      <c r="F119" s="225">
        <v>0</v>
      </c>
      <c r="G119" s="225">
        <v>0</v>
      </c>
      <c r="H119" s="225">
        <v>0</v>
      </c>
      <c r="I119" s="225">
        <v>0</v>
      </c>
      <c r="J119" s="225">
        <v>0</v>
      </c>
      <c r="K119" s="225">
        <v>0</v>
      </c>
      <c r="L119" s="225">
        <v>0</v>
      </c>
      <c r="M119" s="225">
        <v>0</v>
      </c>
      <c r="N119" s="225">
        <v>0</v>
      </c>
      <c r="O119" s="225">
        <v>0</v>
      </c>
      <c r="P119" s="225">
        <v>0</v>
      </c>
      <c r="Q119" s="225">
        <v>0</v>
      </c>
      <c r="R119" s="225">
        <v>0</v>
      </c>
      <c r="S119" s="225">
        <v>0</v>
      </c>
      <c r="T119" s="225">
        <v>0</v>
      </c>
      <c r="U119" s="225">
        <v>0</v>
      </c>
      <c r="V119" s="225">
        <v>0</v>
      </c>
      <c r="W119" s="225">
        <v>0</v>
      </c>
      <c r="X119" s="225">
        <v>0</v>
      </c>
      <c r="Y119" s="225">
        <v>0</v>
      </c>
      <c r="Z119" s="225">
        <v>0</v>
      </c>
      <c r="AA119" s="225">
        <v>0</v>
      </c>
      <c r="AB119" s="225">
        <v>0</v>
      </c>
      <c r="AC119" s="225">
        <v>0</v>
      </c>
      <c r="AD119" s="225">
        <v>0</v>
      </c>
      <c r="AE119" s="225">
        <v>0</v>
      </c>
      <c r="AF119" s="225">
        <v>0</v>
      </c>
      <c r="AG119" s="225">
        <v>0</v>
      </c>
      <c r="AH119" s="225">
        <v>0</v>
      </c>
      <c r="AI119" s="225">
        <v>0</v>
      </c>
      <c r="AJ119" s="225">
        <v>0</v>
      </c>
      <c r="AK119" s="225">
        <v>0</v>
      </c>
      <c r="AL119" s="225">
        <v>0</v>
      </c>
      <c r="AM119" s="225">
        <v>0</v>
      </c>
      <c r="AN119" s="225">
        <v>0</v>
      </c>
      <c r="AO119" s="225">
        <v>0</v>
      </c>
      <c r="AP119" s="225">
        <v>0</v>
      </c>
      <c r="AQ119" s="225">
        <v>0</v>
      </c>
      <c r="AR119" s="225">
        <v>0</v>
      </c>
      <c r="AS119" s="225">
        <v>0</v>
      </c>
      <c r="AT119" s="225">
        <v>0</v>
      </c>
      <c r="AU119" s="225">
        <v>0</v>
      </c>
      <c r="AV119" s="225">
        <v>0</v>
      </c>
      <c r="AW119" s="225">
        <v>0</v>
      </c>
      <c r="AX119" s="225">
        <v>0</v>
      </c>
      <c r="AY119" s="225">
        <v>0</v>
      </c>
      <c r="AZ119" s="225">
        <v>0</v>
      </c>
      <c r="BA119" s="225">
        <v>0</v>
      </c>
      <c r="BB119" s="225">
        <v>0</v>
      </c>
      <c r="BC119" s="225">
        <v>0</v>
      </c>
      <c r="BD119" s="225">
        <v>0</v>
      </c>
      <c r="BE119" s="225">
        <v>0</v>
      </c>
      <c r="BF119" s="225">
        <v>0</v>
      </c>
      <c r="BG119" s="225">
        <v>0</v>
      </c>
      <c r="BH119" s="225">
        <v>0</v>
      </c>
      <c r="BI119" s="225">
        <v>0</v>
      </c>
      <c r="BJ119" s="225">
        <v>0</v>
      </c>
      <c r="BK119" s="225">
        <v>0</v>
      </c>
      <c r="BL119" s="225">
        <v>0</v>
      </c>
      <c r="BM119" s="225">
        <v>0</v>
      </c>
      <c r="BN119" s="225">
        <v>0</v>
      </c>
    </row>
    <row r="120" spans="1:66">
      <c r="A120" s="245" t="s">
        <v>359</v>
      </c>
      <c r="B120" s="225">
        <v>54151.63</v>
      </c>
      <c r="C120" s="225">
        <v>54151.63</v>
      </c>
      <c r="D120" s="225">
        <v>54151.63</v>
      </c>
      <c r="E120" s="225">
        <v>54151.63</v>
      </c>
      <c r="F120" s="225">
        <v>54151.63</v>
      </c>
      <c r="G120" s="225">
        <v>54151.62</v>
      </c>
      <c r="H120" s="225">
        <v>-439667.46</v>
      </c>
      <c r="I120" s="225">
        <v>54151.62</v>
      </c>
      <c r="J120" s="225">
        <v>54151.63</v>
      </c>
      <c r="K120" s="225">
        <v>54151.62</v>
      </c>
      <c r="L120" s="225">
        <v>54151.62</v>
      </c>
      <c r="M120" s="225">
        <v>-1948981.98999999</v>
      </c>
      <c r="N120" s="225">
        <v>-1847133.1899999899</v>
      </c>
      <c r="O120" s="225">
        <v>54151.63</v>
      </c>
      <c r="P120" s="225">
        <v>54151.63</v>
      </c>
      <c r="Q120" s="225">
        <v>54151.63</v>
      </c>
      <c r="R120" s="225">
        <v>54151.63</v>
      </c>
      <c r="S120" s="225">
        <v>54151.63</v>
      </c>
      <c r="T120" s="225">
        <v>54151.62</v>
      </c>
      <c r="U120" s="225">
        <v>-439667.46</v>
      </c>
      <c r="V120" s="225">
        <v>54151.62</v>
      </c>
      <c r="W120" s="225">
        <v>54151.63</v>
      </c>
      <c r="X120" s="225">
        <v>54151.62</v>
      </c>
      <c r="Y120" s="225">
        <v>54151.62</v>
      </c>
      <c r="Z120" s="225">
        <v>-1948981.98999999</v>
      </c>
      <c r="AA120" s="225">
        <v>-1847133.1899999899</v>
      </c>
      <c r="AB120" s="225">
        <v>54151.63</v>
      </c>
      <c r="AC120" s="225">
        <v>54151.63</v>
      </c>
      <c r="AD120" s="225">
        <v>54151.63</v>
      </c>
      <c r="AE120" s="225">
        <v>54151.63</v>
      </c>
      <c r="AF120" s="225">
        <v>54151.63</v>
      </c>
      <c r="AG120" s="225">
        <v>54151.62</v>
      </c>
      <c r="AH120" s="225">
        <v>-439667.46</v>
      </c>
      <c r="AI120" s="225">
        <v>54151.62</v>
      </c>
      <c r="AJ120" s="225">
        <v>54151.63</v>
      </c>
      <c r="AK120" s="225">
        <v>54151.62</v>
      </c>
      <c r="AL120" s="225">
        <v>54151.62</v>
      </c>
      <c r="AM120" s="225">
        <v>-1948981.98999999</v>
      </c>
      <c r="AN120" s="225">
        <v>-1847133.1899999899</v>
      </c>
      <c r="AO120" s="225">
        <v>54151.63</v>
      </c>
      <c r="AP120" s="225">
        <v>54151.63</v>
      </c>
      <c r="AQ120" s="225">
        <v>54151.63</v>
      </c>
      <c r="AR120" s="225">
        <v>54151.63</v>
      </c>
      <c r="AS120" s="225">
        <v>54151.63</v>
      </c>
      <c r="AT120" s="225">
        <v>54151.62</v>
      </c>
      <c r="AU120" s="225">
        <v>-439667.46</v>
      </c>
      <c r="AV120" s="225">
        <v>54151.62</v>
      </c>
      <c r="AW120" s="225">
        <v>54151.63</v>
      </c>
      <c r="AX120" s="225">
        <v>54151.62</v>
      </c>
      <c r="AY120" s="225">
        <v>54151.62</v>
      </c>
      <c r="AZ120" s="225">
        <v>-1948981.98999999</v>
      </c>
      <c r="BA120" s="225">
        <v>-1847133.1899999899</v>
      </c>
      <c r="BB120" s="225">
        <v>54151.63</v>
      </c>
      <c r="BC120" s="225">
        <v>54151.63</v>
      </c>
      <c r="BD120" s="225">
        <v>54151.63</v>
      </c>
      <c r="BE120" s="225">
        <v>54151.63</v>
      </c>
      <c r="BF120" s="225">
        <v>54151.63</v>
      </c>
      <c r="BG120" s="225">
        <v>54151.62</v>
      </c>
      <c r="BH120" s="225">
        <v>-439667.46</v>
      </c>
      <c r="BI120" s="225">
        <v>54151.62</v>
      </c>
      <c r="BJ120" s="225">
        <v>54151.63</v>
      </c>
      <c r="BK120" s="225">
        <v>54151.62</v>
      </c>
      <c r="BL120" s="225">
        <v>54151.62</v>
      </c>
      <c r="BM120" s="225">
        <v>-1948981.98999999</v>
      </c>
      <c r="BN120" s="225">
        <v>-1847133.1899999899</v>
      </c>
    </row>
    <row r="121" spans="1:66">
      <c r="A121" s="245" t="s">
        <v>360</v>
      </c>
      <c r="B121" s="225">
        <v>0</v>
      </c>
      <c r="C121" s="225">
        <v>0</v>
      </c>
      <c r="D121" s="225">
        <v>0</v>
      </c>
      <c r="E121" s="225">
        <v>0</v>
      </c>
      <c r="F121" s="225">
        <v>0</v>
      </c>
      <c r="G121" s="225">
        <v>0</v>
      </c>
      <c r="H121" s="225">
        <v>0</v>
      </c>
      <c r="I121" s="225">
        <v>0</v>
      </c>
      <c r="J121" s="225">
        <v>0</v>
      </c>
      <c r="K121" s="225">
        <v>0</v>
      </c>
      <c r="L121" s="225">
        <v>0</v>
      </c>
      <c r="M121" s="225">
        <v>0</v>
      </c>
      <c r="N121" s="225">
        <v>0</v>
      </c>
      <c r="O121" s="225">
        <v>0</v>
      </c>
      <c r="P121" s="225">
        <v>0</v>
      </c>
      <c r="Q121" s="225">
        <v>0</v>
      </c>
      <c r="R121" s="225">
        <v>0</v>
      </c>
      <c r="S121" s="225">
        <v>0</v>
      </c>
      <c r="T121" s="225">
        <v>0</v>
      </c>
      <c r="U121" s="225">
        <v>0</v>
      </c>
      <c r="V121" s="225">
        <v>0</v>
      </c>
      <c r="W121" s="225">
        <v>0</v>
      </c>
      <c r="X121" s="225">
        <v>0</v>
      </c>
      <c r="Y121" s="225">
        <v>0</v>
      </c>
      <c r="Z121" s="225">
        <v>0</v>
      </c>
      <c r="AA121" s="225">
        <v>0</v>
      </c>
      <c r="AB121" s="225">
        <v>0</v>
      </c>
      <c r="AC121" s="225">
        <v>0</v>
      </c>
      <c r="AD121" s="225">
        <v>0</v>
      </c>
      <c r="AE121" s="225">
        <v>0</v>
      </c>
      <c r="AF121" s="225">
        <v>0</v>
      </c>
      <c r="AG121" s="225">
        <v>0</v>
      </c>
      <c r="AH121" s="225">
        <v>0</v>
      </c>
      <c r="AI121" s="225">
        <v>0</v>
      </c>
      <c r="AJ121" s="225">
        <v>0</v>
      </c>
      <c r="AK121" s="225">
        <v>0</v>
      </c>
      <c r="AL121" s="225">
        <v>0</v>
      </c>
      <c r="AM121" s="225">
        <v>0</v>
      </c>
      <c r="AN121" s="225">
        <v>0</v>
      </c>
      <c r="AO121" s="225">
        <v>0</v>
      </c>
      <c r="AP121" s="225">
        <v>0</v>
      </c>
      <c r="AQ121" s="225">
        <v>0</v>
      </c>
      <c r="AR121" s="225">
        <v>0</v>
      </c>
      <c r="AS121" s="225">
        <v>0</v>
      </c>
      <c r="AT121" s="225">
        <v>0</v>
      </c>
      <c r="AU121" s="225">
        <v>0</v>
      </c>
      <c r="AV121" s="225">
        <v>0</v>
      </c>
      <c r="AW121" s="225">
        <v>0</v>
      </c>
      <c r="AX121" s="225">
        <v>0</v>
      </c>
      <c r="AY121" s="225">
        <v>0</v>
      </c>
      <c r="AZ121" s="225">
        <v>0</v>
      </c>
      <c r="BA121" s="225">
        <v>0</v>
      </c>
      <c r="BB121" s="225">
        <v>0</v>
      </c>
      <c r="BC121" s="225">
        <v>0</v>
      </c>
      <c r="BD121" s="225">
        <v>0</v>
      </c>
      <c r="BE121" s="225">
        <v>0</v>
      </c>
      <c r="BF121" s="225">
        <v>0</v>
      </c>
      <c r="BG121" s="225">
        <v>0</v>
      </c>
      <c r="BH121" s="225">
        <v>0</v>
      </c>
      <c r="BI121" s="225">
        <v>0</v>
      </c>
      <c r="BJ121" s="225">
        <v>0</v>
      </c>
      <c r="BK121" s="225">
        <v>0</v>
      </c>
      <c r="BL121" s="225">
        <v>0</v>
      </c>
      <c r="BM121" s="225">
        <v>0</v>
      </c>
      <c r="BN121" s="225">
        <v>0</v>
      </c>
    </row>
    <row r="122" spans="1:66">
      <c r="A122" s="245" t="s">
        <v>361</v>
      </c>
      <c r="B122" s="225">
        <v>0</v>
      </c>
      <c r="C122" s="225">
        <v>0</v>
      </c>
      <c r="D122" s="225">
        <v>0</v>
      </c>
      <c r="E122" s="225">
        <v>0</v>
      </c>
      <c r="F122" s="225">
        <v>0</v>
      </c>
      <c r="G122" s="225">
        <v>0</v>
      </c>
      <c r="H122" s="225">
        <v>0</v>
      </c>
      <c r="I122" s="225">
        <v>0</v>
      </c>
      <c r="J122" s="225">
        <v>0</v>
      </c>
      <c r="K122" s="225">
        <v>0</v>
      </c>
      <c r="L122" s="225">
        <v>0</v>
      </c>
      <c r="M122" s="225">
        <v>0</v>
      </c>
      <c r="N122" s="225">
        <v>0</v>
      </c>
      <c r="O122" s="225">
        <v>0</v>
      </c>
      <c r="P122" s="225">
        <v>0</v>
      </c>
      <c r="Q122" s="225">
        <v>0</v>
      </c>
      <c r="R122" s="225">
        <v>0</v>
      </c>
      <c r="S122" s="225">
        <v>0</v>
      </c>
      <c r="T122" s="225">
        <v>0</v>
      </c>
      <c r="U122" s="225">
        <v>0</v>
      </c>
      <c r="V122" s="225">
        <v>0</v>
      </c>
      <c r="W122" s="225">
        <v>0</v>
      </c>
      <c r="X122" s="225">
        <v>0</v>
      </c>
      <c r="Y122" s="225">
        <v>0</v>
      </c>
      <c r="Z122" s="225">
        <v>0</v>
      </c>
      <c r="AA122" s="225">
        <v>0</v>
      </c>
      <c r="AB122" s="225">
        <v>0</v>
      </c>
      <c r="AC122" s="225">
        <v>0</v>
      </c>
      <c r="AD122" s="225">
        <v>0</v>
      </c>
      <c r="AE122" s="225">
        <v>0</v>
      </c>
      <c r="AF122" s="225">
        <v>0</v>
      </c>
      <c r="AG122" s="225">
        <v>0</v>
      </c>
      <c r="AH122" s="225">
        <v>0</v>
      </c>
      <c r="AI122" s="225">
        <v>0</v>
      </c>
      <c r="AJ122" s="225">
        <v>0</v>
      </c>
      <c r="AK122" s="225">
        <v>0</v>
      </c>
      <c r="AL122" s="225">
        <v>0</v>
      </c>
      <c r="AM122" s="225">
        <v>0</v>
      </c>
      <c r="AN122" s="225">
        <v>0</v>
      </c>
      <c r="AO122" s="225">
        <v>0</v>
      </c>
      <c r="AP122" s="225">
        <v>0</v>
      </c>
      <c r="AQ122" s="225">
        <v>0</v>
      </c>
      <c r="AR122" s="225">
        <v>0</v>
      </c>
      <c r="AS122" s="225">
        <v>0</v>
      </c>
      <c r="AT122" s="225">
        <v>0</v>
      </c>
      <c r="AU122" s="225">
        <v>0</v>
      </c>
      <c r="AV122" s="225">
        <v>0</v>
      </c>
      <c r="AW122" s="225">
        <v>0</v>
      </c>
      <c r="AX122" s="225">
        <v>0</v>
      </c>
      <c r="AY122" s="225">
        <v>0</v>
      </c>
      <c r="AZ122" s="225">
        <v>0</v>
      </c>
      <c r="BA122" s="225">
        <v>0</v>
      </c>
      <c r="BB122" s="225">
        <v>0</v>
      </c>
      <c r="BC122" s="225">
        <v>0</v>
      </c>
      <c r="BD122" s="225">
        <v>0</v>
      </c>
      <c r="BE122" s="225">
        <v>0</v>
      </c>
      <c r="BF122" s="225">
        <v>0</v>
      </c>
      <c r="BG122" s="225">
        <v>0</v>
      </c>
      <c r="BH122" s="225">
        <v>0</v>
      </c>
      <c r="BI122" s="225">
        <v>0</v>
      </c>
      <c r="BJ122" s="225">
        <v>0</v>
      </c>
      <c r="BK122" s="225">
        <v>0</v>
      </c>
      <c r="BL122" s="225">
        <v>0</v>
      </c>
      <c r="BM122" s="225">
        <v>0</v>
      </c>
      <c r="BN122" s="225">
        <v>0</v>
      </c>
    </row>
    <row r="123" spans="1:66">
      <c r="A123" s="245" t="s">
        <v>362</v>
      </c>
      <c r="B123" s="225">
        <v>0</v>
      </c>
      <c r="C123" s="225">
        <v>0</v>
      </c>
      <c r="D123" s="225">
        <v>0</v>
      </c>
      <c r="E123" s="225">
        <v>0</v>
      </c>
      <c r="F123" s="225">
        <v>0</v>
      </c>
      <c r="G123" s="225">
        <v>0</v>
      </c>
      <c r="H123" s="225">
        <v>0</v>
      </c>
      <c r="I123" s="225">
        <v>0</v>
      </c>
      <c r="J123" s="225">
        <v>0</v>
      </c>
      <c r="K123" s="225">
        <v>0</v>
      </c>
      <c r="L123" s="225">
        <v>0</v>
      </c>
      <c r="M123" s="225">
        <v>0</v>
      </c>
      <c r="N123" s="225">
        <v>0</v>
      </c>
      <c r="O123" s="225">
        <v>0</v>
      </c>
      <c r="P123" s="225">
        <v>0</v>
      </c>
      <c r="Q123" s="225">
        <v>0</v>
      </c>
      <c r="R123" s="225">
        <v>0</v>
      </c>
      <c r="S123" s="225">
        <v>0</v>
      </c>
      <c r="T123" s="225">
        <v>0</v>
      </c>
      <c r="U123" s="225">
        <v>0</v>
      </c>
      <c r="V123" s="225">
        <v>0</v>
      </c>
      <c r="W123" s="225">
        <v>0</v>
      </c>
      <c r="X123" s="225">
        <v>0</v>
      </c>
      <c r="Y123" s="225">
        <v>0</v>
      </c>
      <c r="Z123" s="225">
        <v>0</v>
      </c>
      <c r="AA123" s="225">
        <v>0</v>
      </c>
      <c r="AB123" s="225">
        <v>0</v>
      </c>
      <c r="AC123" s="225">
        <v>0</v>
      </c>
      <c r="AD123" s="225">
        <v>0</v>
      </c>
      <c r="AE123" s="225">
        <v>0</v>
      </c>
      <c r="AF123" s="225">
        <v>0</v>
      </c>
      <c r="AG123" s="225">
        <v>0</v>
      </c>
      <c r="AH123" s="225">
        <v>0</v>
      </c>
      <c r="AI123" s="225">
        <v>0</v>
      </c>
      <c r="AJ123" s="225">
        <v>0</v>
      </c>
      <c r="AK123" s="225">
        <v>0</v>
      </c>
      <c r="AL123" s="225">
        <v>0</v>
      </c>
      <c r="AM123" s="225">
        <v>0</v>
      </c>
      <c r="AN123" s="225">
        <v>0</v>
      </c>
      <c r="AO123" s="225">
        <v>0</v>
      </c>
      <c r="AP123" s="225">
        <v>0</v>
      </c>
      <c r="AQ123" s="225">
        <v>0</v>
      </c>
      <c r="AR123" s="225">
        <v>0</v>
      </c>
      <c r="AS123" s="225">
        <v>0</v>
      </c>
      <c r="AT123" s="225">
        <v>0</v>
      </c>
      <c r="AU123" s="225">
        <v>0</v>
      </c>
      <c r="AV123" s="225">
        <v>0</v>
      </c>
      <c r="AW123" s="225">
        <v>0</v>
      </c>
      <c r="AX123" s="225">
        <v>0</v>
      </c>
      <c r="AY123" s="225">
        <v>0</v>
      </c>
      <c r="AZ123" s="225">
        <v>0</v>
      </c>
      <c r="BA123" s="225">
        <v>0</v>
      </c>
      <c r="BB123" s="225">
        <v>0</v>
      </c>
      <c r="BC123" s="225">
        <v>0</v>
      </c>
      <c r="BD123" s="225">
        <v>0</v>
      </c>
      <c r="BE123" s="225">
        <v>0</v>
      </c>
      <c r="BF123" s="225">
        <v>0</v>
      </c>
      <c r="BG123" s="225">
        <v>0</v>
      </c>
      <c r="BH123" s="225">
        <v>0</v>
      </c>
      <c r="BI123" s="225">
        <v>0</v>
      </c>
      <c r="BJ123" s="225">
        <v>0</v>
      </c>
      <c r="BK123" s="225">
        <v>0</v>
      </c>
      <c r="BL123" s="225">
        <v>0</v>
      </c>
      <c r="BM123" s="225">
        <v>0</v>
      </c>
      <c r="BN123" s="225">
        <v>0</v>
      </c>
    </row>
    <row r="124" spans="1:66">
      <c r="A124" s="245" t="s">
        <v>363</v>
      </c>
      <c r="B124" s="225">
        <v>0</v>
      </c>
      <c r="C124" s="225">
        <v>0</v>
      </c>
      <c r="D124" s="225">
        <v>0</v>
      </c>
      <c r="E124" s="225">
        <v>0</v>
      </c>
      <c r="F124" s="225">
        <v>0</v>
      </c>
      <c r="G124" s="225">
        <v>0</v>
      </c>
      <c r="H124" s="225">
        <v>0</v>
      </c>
      <c r="I124" s="225">
        <v>0</v>
      </c>
      <c r="J124" s="225">
        <v>0</v>
      </c>
      <c r="K124" s="225">
        <v>0</v>
      </c>
      <c r="L124" s="225">
        <v>0</v>
      </c>
      <c r="M124" s="225">
        <v>0</v>
      </c>
      <c r="N124" s="225">
        <v>0</v>
      </c>
      <c r="O124" s="225">
        <v>0</v>
      </c>
      <c r="P124" s="225">
        <v>0</v>
      </c>
      <c r="Q124" s="225">
        <v>0</v>
      </c>
      <c r="R124" s="225">
        <v>0</v>
      </c>
      <c r="S124" s="225">
        <v>0</v>
      </c>
      <c r="T124" s="225">
        <v>0</v>
      </c>
      <c r="U124" s="225">
        <v>0</v>
      </c>
      <c r="V124" s="225">
        <v>0</v>
      </c>
      <c r="W124" s="225">
        <v>0</v>
      </c>
      <c r="X124" s="225">
        <v>0</v>
      </c>
      <c r="Y124" s="225">
        <v>0</v>
      </c>
      <c r="Z124" s="225">
        <v>0</v>
      </c>
      <c r="AA124" s="225">
        <v>0</v>
      </c>
      <c r="AB124" s="225">
        <v>0</v>
      </c>
      <c r="AC124" s="225">
        <v>0</v>
      </c>
      <c r="AD124" s="225">
        <v>0</v>
      </c>
      <c r="AE124" s="225">
        <v>0</v>
      </c>
      <c r="AF124" s="225">
        <v>0</v>
      </c>
      <c r="AG124" s="225">
        <v>0</v>
      </c>
      <c r="AH124" s="225">
        <v>0</v>
      </c>
      <c r="AI124" s="225">
        <v>0</v>
      </c>
      <c r="AJ124" s="225">
        <v>0</v>
      </c>
      <c r="AK124" s="225">
        <v>0</v>
      </c>
      <c r="AL124" s="225">
        <v>0</v>
      </c>
      <c r="AM124" s="225">
        <v>0</v>
      </c>
      <c r="AN124" s="225">
        <v>0</v>
      </c>
      <c r="AO124" s="225">
        <v>0</v>
      </c>
      <c r="AP124" s="225">
        <v>0</v>
      </c>
      <c r="AQ124" s="225">
        <v>0</v>
      </c>
      <c r="AR124" s="225">
        <v>0</v>
      </c>
      <c r="AS124" s="225">
        <v>0</v>
      </c>
      <c r="AT124" s="225">
        <v>0</v>
      </c>
      <c r="AU124" s="225">
        <v>0</v>
      </c>
      <c r="AV124" s="225">
        <v>0</v>
      </c>
      <c r="AW124" s="225">
        <v>0</v>
      </c>
      <c r="AX124" s="225">
        <v>0</v>
      </c>
      <c r="AY124" s="225">
        <v>0</v>
      </c>
      <c r="AZ124" s="225">
        <v>0</v>
      </c>
      <c r="BA124" s="225">
        <v>0</v>
      </c>
      <c r="BB124" s="225">
        <v>0</v>
      </c>
      <c r="BC124" s="225">
        <v>0</v>
      </c>
      <c r="BD124" s="225">
        <v>0</v>
      </c>
      <c r="BE124" s="225">
        <v>0</v>
      </c>
      <c r="BF124" s="225">
        <v>0</v>
      </c>
      <c r="BG124" s="225">
        <v>0</v>
      </c>
      <c r="BH124" s="225">
        <v>0</v>
      </c>
      <c r="BI124" s="225">
        <v>0</v>
      </c>
      <c r="BJ124" s="225">
        <v>0</v>
      </c>
      <c r="BK124" s="225">
        <v>0</v>
      </c>
      <c r="BL124" s="225">
        <v>0</v>
      </c>
      <c r="BM124" s="225">
        <v>0</v>
      </c>
      <c r="BN124" s="225">
        <v>0</v>
      </c>
    </row>
    <row r="125" spans="1:66">
      <c r="A125" s="245" t="s">
        <v>364</v>
      </c>
      <c r="B125" s="225">
        <v>0</v>
      </c>
      <c r="C125" s="225">
        <v>0</v>
      </c>
      <c r="D125" s="225">
        <v>0</v>
      </c>
      <c r="E125" s="225">
        <v>0</v>
      </c>
      <c r="F125" s="225">
        <v>0</v>
      </c>
      <c r="G125" s="225">
        <v>0</v>
      </c>
      <c r="H125" s="225">
        <v>0</v>
      </c>
      <c r="I125" s="225">
        <v>0</v>
      </c>
      <c r="J125" s="225">
        <v>0</v>
      </c>
      <c r="K125" s="225">
        <v>0</v>
      </c>
      <c r="L125" s="225">
        <v>0</v>
      </c>
      <c r="M125" s="225">
        <v>0</v>
      </c>
      <c r="N125" s="225">
        <v>0</v>
      </c>
      <c r="O125" s="225">
        <v>0</v>
      </c>
      <c r="P125" s="225">
        <v>0</v>
      </c>
      <c r="Q125" s="225">
        <v>0</v>
      </c>
      <c r="R125" s="225">
        <v>0</v>
      </c>
      <c r="S125" s="225">
        <v>0</v>
      </c>
      <c r="T125" s="225">
        <v>0</v>
      </c>
      <c r="U125" s="225">
        <v>0</v>
      </c>
      <c r="V125" s="225">
        <v>0</v>
      </c>
      <c r="W125" s="225">
        <v>0</v>
      </c>
      <c r="X125" s="225">
        <v>0</v>
      </c>
      <c r="Y125" s="225">
        <v>0</v>
      </c>
      <c r="Z125" s="225">
        <v>0</v>
      </c>
      <c r="AA125" s="225">
        <v>0</v>
      </c>
      <c r="AB125" s="225">
        <v>0</v>
      </c>
      <c r="AC125" s="225">
        <v>0</v>
      </c>
      <c r="AD125" s="225">
        <v>0</v>
      </c>
      <c r="AE125" s="225">
        <v>0</v>
      </c>
      <c r="AF125" s="225">
        <v>0</v>
      </c>
      <c r="AG125" s="225">
        <v>0</v>
      </c>
      <c r="AH125" s="225">
        <v>0</v>
      </c>
      <c r="AI125" s="225">
        <v>0</v>
      </c>
      <c r="AJ125" s="225">
        <v>0</v>
      </c>
      <c r="AK125" s="225">
        <v>0</v>
      </c>
      <c r="AL125" s="225">
        <v>0</v>
      </c>
      <c r="AM125" s="225">
        <v>0</v>
      </c>
      <c r="AN125" s="225">
        <v>0</v>
      </c>
      <c r="AO125" s="225">
        <v>0</v>
      </c>
      <c r="AP125" s="225">
        <v>0</v>
      </c>
      <c r="AQ125" s="225">
        <v>0</v>
      </c>
      <c r="AR125" s="225">
        <v>0</v>
      </c>
      <c r="AS125" s="225">
        <v>0</v>
      </c>
      <c r="AT125" s="225">
        <v>0</v>
      </c>
      <c r="AU125" s="225">
        <v>0</v>
      </c>
      <c r="AV125" s="225">
        <v>0</v>
      </c>
      <c r="AW125" s="225">
        <v>0</v>
      </c>
      <c r="AX125" s="225">
        <v>0</v>
      </c>
      <c r="AY125" s="225">
        <v>0</v>
      </c>
      <c r="AZ125" s="225">
        <v>0</v>
      </c>
      <c r="BA125" s="225">
        <v>0</v>
      </c>
      <c r="BB125" s="225">
        <v>0</v>
      </c>
      <c r="BC125" s="225">
        <v>0</v>
      </c>
      <c r="BD125" s="225">
        <v>0</v>
      </c>
      <c r="BE125" s="225">
        <v>0</v>
      </c>
      <c r="BF125" s="225">
        <v>0</v>
      </c>
      <c r="BG125" s="225">
        <v>0</v>
      </c>
      <c r="BH125" s="225">
        <v>0</v>
      </c>
      <c r="BI125" s="225">
        <v>0</v>
      </c>
      <c r="BJ125" s="225">
        <v>0</v>
      </c>
      <c r="BK125" s="225">
        <v>0</v>
      </c>
      <c r="BL125" s="225">
        <v>0</v>
      </c>
      <c r="BM125" s="225">
        <v>0</v>
      </c>
      <c r="BN125" s="225">
        <v>0</v>
      </c>
    </row>
    <row r="126" spans="1:66">
      <c r="A126" s="245" t="s">
        <v>365</v>
      </c>
      <c r="B126" s="225">
        <v>54151.63</v>
      </c>
      <c r="C126" s="225">
        <v>54151.63</v>
      </c>
      <c r="D126" s="225">
        <v>54151.63</v>
      </c>
      <c r="E126" s="225">
        <v>54151.63</v>
      </c>
      <c r="F126" s="225">
        <v>54151.63</v>
      </c>
      <c r="G126" s="225">
        <v>54151.62</v>
      </c>
      <c r="H126" s="225">
        <v>-439667.46</v>
      </c>
      <c r="I126" s="225">
        <v>54151.62</v>
      </c>
      <c r="J126" s="225">
        <v>54151.63</v>
      </c>
      <c r="K126" s="225">
        <v>54151.62</v>
      </c>
      <c r="L126" s="225">
        <v>54151.62</v>
      </c>
      <c r="M126" s="225">
        <v>-1948981.98999999</v>
      </c>
      <c r="N126" s="225">
        <v>-1847133.1899999899</v>
      </c>
      <c r="O126" s="225">
        <v>54151.63</v>
      </c>
      <c r="P126" s="225">
        <v>54151.63</v>
      </c>
      <c r="Q126" s="225">
        <v>54151.63</v>
      </c>
      <c r="R126" s="225">
        <v>54151.63</v>
      </c>
      <c r="S126" s="225">
        <v>54151.63</v>
      </c>
      <c r="T126" s="225">
        <v>54151.62</v>
      </c>
      <c r="U126" s="225">
        <v>-439667.46</v>
      </c>
      <c r="V126" s="225">
        <v>54151.62</v>
      </c>
      <c r="W126" s="225">
        <v>54151.63</v>
      </c>
      <c r="X126" s="225">
        <v>54151.62</v>
      </c>
      <c r="Y126" s="225">
        <v>54151.62</v>
      </c>
      <c r="Z126" s="225">
        <v>-1948981.98999999</v>
      </c>
      <c r="AA126" s="225">
        <v>-1847133.1899999899</v>
      </c>
      <c r="AB126" s="225">
        <v>54151.63</v>
      </c>
      <c r="AC126" s="225">
        <v>54151.63</v>
      </c>
      <c r="AD126" s="225">
        <v>54151.63</v>
      </c>
      <c r="AE126" s="225">
        <v>54151.63</v>
      </c>
      <c r="AF126" s="225">
        <v>54151.63</v>
      </c>
      <c r="AG126" s="225">
        <v>54151.62</v>
      </c>
      <c r="AH126" s="225">
        <v>-439667.46</v>
      </c>
      <c r="AI126" s="225">
        <v>54151.62</v>
      </c>
      <c r="AJ126" s="225">
        <v>54151.63</v>
      </c>
      <c r="AK126" s="225">
        <v>54151.62</v>
      </c>
      <c r="AL126" s="225">
        <v>54151.62</v>
      </c>
      <c r="AM126" s="225">
        <v>-1948981.98999999</v>
      </c>
      <c r="AN126" s="225">
        <v>-1847133.1899999899</v>
      </c>
      <c r="AO126" s="225">
        <v>54151.63</v>
      </c>
      <c r="AP126" s="225">
        <v>54151.63</v>
      </c>
      <c r="AQ126" s="225">
        <v>54151.63</v>
      </c>
      <c r="AR126" s="225">
        <v>54151.63</v>
      </c>
      <c r="AS126" s="225">
        <v>54151.63</v>
      </c>
      <c r="AT126" s="225">
        <v>54151.62</v>
      </c>
      <c r="AU126" s="225">
        <v>-439667.46</v>
      </c>
      <c r="AV126" s="225">
        <v>54151.62</v>
      </c>
      <c r="AW126" s="225">
        <v>54151.63</v>
      </c>
      <c r="AX126" s="225">
        <v>54151.62</v>
      </c>
      <c r="AY126" s="225">
        <v>54151.62</v>
      </c>
      <c r="AZ126" s="225">
        <v>-1948981.98999999</v>
      </c>
      <c r="BA126" s="225">
        <v>-1847133.1899999899</v>
      </c>
      <c r="BB126" s="225">
        <v>54151.63</v>
      </c>
      <c r="BC126" s="225">
        <v>54151.63</v>
      </c>
      <c r="BD126" s="225">
        <v>54151.63</v>
      </c>
      <c r="BE126" s="225">
        <v>54151.63</v>
      </c>
      <c r="BF126" s="225">
        <v>54151.63</v>
      </c>
      <c r="BG126" s="225">
        <v>54151.62</v>
      </c>
      <c r="BH126" s="225">
        <v>-439667.46</v>
      </c>
      <c r="BI126" s="225">
        <v>54151.62</v>
      </c>
      <c r="BJ126" s="225">
        <v>54151.63</v>
      </c>
      <c r="BK126" s="225">
        <v>54151.62</v>
      </c>
      <c r="BL126" s="225">
        <v>54151.62</v>
      </c>
      <c r="BM126" s="225">
        <v>-1948981.98999999</v>
      </c>
      <c r="BN126" s="225">
        <v>-1847133.1899999899</v>
      </c>
    </row>
    <row r="127" spans="1:66">
      <c r="A127" s="247" t="s">
        <v>366</v>
      </c>
    </row>
    <row r="128" spans="1:66">
      <c r="A128" s="245" t="s">
        <v>367</v>
      </c>
      <c r="B128" s="225">
        <v>801497.59</v>
      </c>
      <c r="C128" s="225">
        <v>791774.7</v>
      </c>
      <c r="D128" s="225">
        <v>744564.49</v>
      </c>
      <c r="E128" s="225">
        <v>780089.74</v>
      </c>
      <c r="F128" s="225">
        <v>784290.32</v>
      </c>
      <c r="G128" s="225">
        <v>1150774.04999999</v>
      </c>
      <c r="H128" s="225">
        <v>770002.03</v>
      </c>
      <c r="I128" s="225">
        <v>785663.19</v>
      </c>
      <c r="J128" s="225">
        <v>781183.64</v>
      </c>
      <c r="K128" s="225">
        <v>783125.86</v>
      </c>
      <c r="L128" s="225">
        <v>785870.46999999904</v>
      </c>
      <c r="M128" s="225">
        <v>1176229.3400000001</v>
      </c>
      <c r="N128" s="225">
        <v>10135065.42</v>
      </c>
      <c r="O128" s="225">
        <v>755051.48</v>
      </c>
      <c r="P128" s="225">
        <v>744437.51</v>
      </c>
      <c r="Q128" s="225">
        <v>718110.57</v>
      </c>
      <c r="R128" s="225">
        <v>752066.16</v>
      </c>
      <c r="S128" s="225">
        <v>1128355.95999999</v>
      </c>
      <c r="T128" s="225">
        <v>763296.71</v>
      </c>
      <c r="U128" s="225">
        <v>741727.84</v>
      </c>
      <c r="V128" s="225">
        <v>757378.41</v>
      </c>
      <c r="W128" s="225">
        <v>753125.83</v>
      </c>
      <c r="X128" s="225">
        <v>754431.72</v>
      </c>
      <c r="Y128" s="225">
        <v>1132131.57</v>
      </c>
      <c r="Z128" s="225">
        <v>513467.58999999898</v>
      </c>
      <c r="AA128" s="225">
        <v>9513581.3499999996</v>
      </c>
      <c r="AB128" s="225">
        <v>755051.48</v>
      </c>
      <c r="AC128" s="225">
        <v>744437.51</v>
      </c>
      <c r="AD128" s="225">
        <v>718110.57</v>
      </c>
      <c r="AE128" s="225">
        <v>752066.16</v>
      </c>
      <c r="AF128" s="225">
        <v>1128355.95999999</v>
      </c>
      <c r="AG128" s="225">
        <v>763296.71</v>
      </c>
      <c r="AH128" s="225">
        <v>741727.84</v>
      </c>
      <c r="AI128" s="225">
        <v>757378.41</v>
      </c>
      <c r="AJ128" s="225">
        <v>753125.83</v>
      </c>
      <c r="AK128" s="225">
        <v>754431.72</v>
      </c>
      <c r="AL128" s="225">
        <v>1132131.57</v>
      </c>
      <c r="AM128" s="225">
        <v>513467.58999999898</v>
      </c>
      <c r="AN128" s="225">
        <v>9513581.3499999996</v>
      </c>
      <c r="AO128" s="225">
        <v>755051.48</v>
      </c>
      <c r="AP128" s="225">
        <v>744437.51</v>
      </c>
      <c r="AQ128" s="225">
        <v>718110.57</v>
      </c>
      <c r="AR128" s="225">
        <v>752066.16</v>
      </c>
      <c r="AS128" s="225">
        <v>1128355.95999999</v>
      </c>
      <c r="AT128" s="225">
        <v>763296.71</v>
      </c>
      <c r="AU128" s="225">
        <v>741727.84</v>
      </c>
      <c r="AV128" s="225">
        <v>757378.41</v>
      </c>
      <c r="AW128" s="225">
        <v>753125.83</v>
      </c>
      <c r="AX128" s="225">
        <v>754431.72</v>
      </c>
      <c r="AY128" s="225">
        <v>1132131.57</v>
      </c>
      <c r="AZ128" s="225">
        <v>513467.58999999898</v>
      </c>
      <c r="BA128" s="225">
        <v>9513581.3499999996</v>
      </c>
      <c r="BB128" s="225">
        <v>755051.48</v>
      </c>
      <c r="BC128" s="225">
        <v>744437.51</v>
      </c>
      <c r="BD128" s="225">
        <v>718110.57</v>
      </c>
      <c r="BE128" s="225">
        <v>752066.16</v>
      </c>
      <c r="BF128" s="225">
        <v>1128355.95999999</v>
      </c>
      <c r="BG128" s="225">
        <v>763296.71</v>
      </c>
      <c r="BH128" s="225">
        <v>741727.84</v>
      </c>
      <c r="BI128" s="225">
        <v>757378.41</v>
      </c>
      <c r="BJ128" s="225">
        <v>753125.83</v>
      </c>
      <c r="BK128" s="225">
        <v>754431.72</v>
      </c>
      <c r="BL128" s="225">
        <v>1132131.57</v>
      </c>
      <c r="BM128" s="225">
        <v>513467.58999999898</v>
      </c>
      <c r="BN128" s="225">
        <v>9513581.3499999996</v>
      </c>
    </row>
    <row r="129" spans="1:66">
      <c r="A129" s="245" t="s">
        <v>368</v>
      </c>
      <c r="B129" s="225">
        <v>0</v>
      </c>
      <c r="C129" s="225">
        <v>0</v>
      </c>
      <c r="D129" s="225">
        <v>0</v>
      </c>
      <c r="E129" s="225">
        <v>0</v>
      </c>
      <c r="F129" s="225">
        <v>0</v>
      </c>
      <c r="G129" s="225">
        <v>0</v>
      </c>
      <c r="H129" s="225">
        <v>0</v>
      </c>
      <c r="I129" s="225">
        <v>0</v>
      </c>
      <c r="J129" s="225">
        <v>0</v>
      </c>
      <c r="K129" s="225">
        <v>0</v>
      </c>
      <c r="L129" s="225">
        <v>0</v>
      </c>
      <c r="M129" s="225">
        <v>0</v>
      </c>
      <c r="N129" s="225">
        <v>0</v>
      </c>
      <c r="O129" s="225">
        <v>22637.645937985199</v>
      </c>
      <c r="P129" s="225">
        <v>22637.645937985199</v>
      </c>
      <c r="Q129" s="225">
        <v>22637.645937985199</v>
      </c>
      <c r="R129" s="225">
        <v>22637.645937985199</v>
      </c>
      <c r="S129" s="225">
        <v>22637.645937985199</v>
      </c>
      <c r="T129" s="225">
        <v>22637.645937985199</v>
      </c>
      <c r="U129" s="225">
        <v>22637.645937985199</v>
      </c>
      <c r="V129" s="225">
        <v>22637.645937985199</v>
      </c>
      <c r="W129" s="225">
        <v>22637.645937985199</v>
      </c>
      <c r="X129" s="225">
        <v>22637.645937985199</v>
      </c>
      <c r="Y129" s="225">
        <v>22637.645937985199</v>
      </c>
      <c r="Z129" s="225">
        <v>22637.645937985199</v>
      </c>
      <c r="AA129" s="225">
        <v>271651.75125582202</v>
      </c>
      <c r="AB129" s="225">
        <v>39801.005492600802</v>
      </c>
      <c r="AC129" s="225">
        <v>39801.005492600802</v>
      </c>
      <c r="AD129" s="225">
        <v>39801.005492600802</v>
      </c>
      <c r="AE129" s="225">
        <v>39801.005492600802</v>
      </c>
      <c r="AF129" s="225">
        <v>39801.005492600802</v>
      </c>
      <c r="AG129" s="225">
        <v>39801.005492600802</v>
      </c>
      <c r="AH129" s="225">
        <v>39801.005492600802</v>
      </c>
      <c r="AI129" s="225">
        <v>39801.005492600802</v>
      </c>
      <c r="AJ129" s="225">
        <v>39801.005492600802</v>
      </c>
      <c r="AK129" s="225">
        <v>39801.005492600802</v>
      </c>
      <c r="AL129" s="225">
        <v>39801.005492600802</v>
      </c>
      <c r="AM129" s="225">
        <v>39801.005492600802</v>
      </c>
      <c r="AN129" s="225">
        <v>477612.06591120898</v>
      </c>
      <c r="AO129" s="225">
        <v>58027.059791688</v>
      </c>
      <c r="AP129" s="225">
        <v>58027.059791688</v>
      </c>
      <c r="AQ129" s="225">
        <v>58027.059791688</v>
      </c>
      <c r="AR129" s="225">
        <v>58027.059791688</v>
      </c>
      <c r="AS129" s="225">
        <v>58027.059791688</v>
      </c>
      <c r="AT129" s="225">
        <v>58027.059791688</v>
      </c>
      <c r="AU129" s="225">
        <v>58027.059791688</v>
      </c>
      <c r="AV129" s="225">
        <v>58027.059791688</v>
      </c>
      <c r="AW129" s="225">
        <v>58027.059791688</v>
      </c>
      <c r="AX129" s="225">
        <v>58027.059791688</v>
      </c>
      <c r="AY129" s="225">
        <v>58027.059791688</v>
      </c>
      <c r="AZ129" s="225">
        <v>58027.059791688</v>
      </c>
      <c r="BA129" s="225">
        <v>696324.71750025498</v>
      </c>
      <c r="BB129" s="225">
        <v>76160.157599653103</v>
      </c>
      <c r="BC129" s="225">
        <v>76160.157599653103</v>
      </c>
      <c r="BD129" s="225">
        <v>76160.157599653103</v>
      </c>
      <c r="BE129" s="225">
        <v>76160.157599653103</v>
      </c>
      <c r="BF129" s="225">
        <v>76160.157599653103</v>
      </c>
      <c r="BG129" s="225">
        <v>76160.157599653103</v>
      </c>
      <c r="BH129" s="225">
        <v>76160.157599653103</v>
      </c>
      <c r="BI129" s="225">
        <v>76160.157599653103</v>
      </c>
      <c r="BJ129" s="225">
        <v>76160.157599653103</v>
      </c>
      <c r="BK129" s="225">
        <v>76160.157599653103</v>
      </c>
      <c r="BL129" s="225">
        <v>76160.157599653103</v>
      </c>
      <c r="BM129" s="225">
        <v>76160.157599653103</v>
      </c>
      <c r="BN129" s="225">
        <v>913921.89119583694</v>
      </c>
    </row>
    <row r="130" spans="1:66">
      <c r="A130" s="245" t="s">
        <v>369</v>
      </c>
      <c r="B130" s="225">
        <v>0</v>
      </c>
      <c r="C130" s="225">
        <v>0</v>
      </c>
      <c r="D130" s="225">
        <v>0</v>
      </c>
      <c r="E130" s="225">
        <v>0</v>
      </c>
      <c r="F130" s="225">
        <v>0</v>
      </c>
      <c r="G130" s="225">
        <v>0</v>
      </c>
      <c r="H130" s="225">
        <v>0</v>
      </c>
      <c r="I130" s="225">
        <v>0</v>
      </c>
      <c r="J130" s="225">
        <v>0</v>
      </c>
      <c r="K130" s="225">
        <v>0</v>
      </c>
      <c r="L130" s="225">
        <v>0</v>
      </c>
      <c r="M130" s="225">
        <v>0</v>
      </c>
      <c r="N130" s="225">
        <v>0</v>
      </c>
      <c r="O130" s="225">
        <v>0</v>
      </c>
      <c r="P130" s="225">
        <v>0</v>
      </c>
      <c r="Q130" s="225">
        <v>0</v>
      </c>
      <c r="R130" s="225">
        <v>0</v>
      </c>
      <c r="S130" s="225">
        <v>0</v>
      </c>
      <c r="T130" s="225">
        <v>0</v>
      </c>
      <c r="U130" s="225">
        <v>0</v>
      </c>
      <c r="V130" s="225">
        <v>0</v>
      </c>
      <c r="W130" s="225">
        <v>0</v>
      </c>
      <c r="X130" s="225">
        <v>0</v>
      </c>
      <c r="Y130" s="225">
        <v>0</v>
      </c>
      <c r="Z130" s="225">
        <v>0</v>
      </c>
      <c r="AA130" s="225">
        <v>0</v>
      </c>
      <c r="AB130" s="225">
        <v>0</v>
      </c>
      <c r="AC130" s="225">
        <v>0</v>
      </c>
      <c r="AD130" s="225">
        <v>0</v>
      </c>
      <c r="AE130" s="225">
        <v>0</v>
      </c>
      <c r="AF130" s="225">
        <v>0</v>
      </c>
      <c r="AG130" s="225">
        <v>0</v>
      </c>
      <c r="AH130" s="225">
        <v>0</v>
      </c>
      <c r="AI130" s="225">
        <v>0</v>
      </c>
      <c r="AJ130" s="225">
        <v>0</v>
      </c>
      <c r="AK130" s="225">
        <v>0</v>
      </c>
      <c r="AL130" s="225">
        <v>0</v>
      </c>
      <c r="AM130" s="225">
        <v>0</v>
      </c>
      <c r="AN130" s="225">
        <v>0</v>
      </c>
      <c r="AO130" s="225">
        <v>0</v>
      </c>
      <c r="AP130" s="225">
        <v>0</v>
      </c>
      <c r="AQ130" s="225">
        <v>0</v>
      </c>
      <c r="AR130" s="225">
        <v>0</v>
      </c>
      <c r="AS130" s="225">
        <v>0</v>
      </c>
      <c r="AT130" s="225">
        <v>0</v>
      </c>
      <c r="AU130" s="225">
        <v>0</v>
      </c>
      <c r="AV130" s="225">
        <v>0</v>
      </c>
      <c r="AW130" s="225">
        <v>0</v>
      </c>
      <c r="AX130" s="225">
        <v>0</v>
      </c>
      <c r="AY130" s="225">
        <v>0</v>
      </c>
      <c r="AZ130" s="225">
        <v>0</v>
      </c>
      <c r="BA130" s="225">
        <v>0</v>
      </c>
      <c r="BB130" s="225">
        <v>0</v>
      </c>
      <c r="BC130" s="225">
        <v>0</v>
      </c>
      <c r="BD130" s="225">
        <v>0</v>
      </c>
      <c r="BE130" s="225">
        <v>0</v>
      </c>
      <c r="BF130" s="225">
        <v>0</v>
      </c>
      <c r="BG130" s="225">
        <v>0</v>
      </c>
      <c r="BH130" s="225">
        <v>0</v>
      </c>
      <c r="BI130" s="225">
        <v>0</v>
      </c>
      <c r="BJ130" s="225">
        <v>0</v>
      </c>
      <c r="BK130" s="225">
        <v>0</v>
      </c>
      <c r="BL130" s="225">
        <v>0</v>
      </c>
      <c r="BM130" s="225">
        <v>0</v>
      </c>
      <c r="BN130" s="225">
        <v>0</v>
      </c>
    </row>
    <row r="131" spans="1:66">
      <c r="A131" s="245" t="s">
        <v>370</v>
      </c>
      <c r="B131" s="225">
        <v>114271.88</v>
      </c>
      <c r="C131" s="225">
        <v>113328.64</v>
      </c>
      <c r="D131" s="225">
        <v>118334.72</v>
      </c>
      <c r="E131" s="225">
        <v>118288.07</v>
      </c>
      <c r="F131" s="225">
        <v>118363.2</v>
      </c>
      <c r="G131" s="225">
        <v>118315.79</v>
      </c>
      <c r="H131" s="225">
        <v>118392.01</v>
      </c>
      <c r="I131" s="225">
        <v>118406.8</v>
      </c>
      <c r="J131" s="225">
        <v>118358.22</v>
      </c>
      <c r="K131" s="225">
        <v>118436.12</v>
      </c>
      <c r="L131" s="225">
        <v>118386.749999999</v>
      </c>
      <c r="M131" s="225">
        <v>118465.78</v>
      </c>
      <c r="N131" s="225">
        <v>1411347.98</v>
      </c>
      <c r="O131" s="225">
        <v>117619.41999999899</v>
      </c>
      <c r="P131" s="225">
        <v>116648.41999999899</v>
      </c>
      <c r="Q131" s="225">
        <v>121823.22</v>
      </c>
      <c r="R131" s="225">
        <v>121775.219999999</v>
      </c>
      <c r="S131" s="225">
        <v>121852.219999999</v>
      </c>
      <c r="T131" s="225">
        <v>121804.22</v>
      </c>
      <c r="U131" s="225">
        <v>121882.22</v>
      </c>
      <c r="V131" s="225">
        <v>121897.219999999</v>
      </c>
      <c r="W131" s="225">
        <v>121847.22</v>
      </c>
      <c r="X131" s="225">
        <v>121928.22</v>
      </c>
      <c r="Y131" s="225">
        <v>121877.22</v>
      </c>
      <c r="Z131" s="225">
        <v>121959.22</v>
      </c>
      <c r="AA131" s="225">
        <v>1452914.03999999</v>
      </c>
      <c r="AB131" s="225">
        <v>117619.41999999899</v>
      </c>
      <c r="AC131" s="225">
        <v>116648.41999999899</v>
      </c>
      <c r="AD131" s="225">
        <v>121823.22</v>
      </c>
      <c r="AE131" s="225">
        <v>121775.219999999</v>
      </c>
      <c r="AF131" s="225">
        <v>121852.219999999</v>
      </c>
      <c r="AG131" s="225">
        <v>121804.22</v>
      </c>
      <c r="AH131" s="225">
        <v>121882.22</v>
      </c>
      <c r="AI131" s="225">
        <v>121897.219999999</v>
      </c>
      <c r="AJ131" s="225">
        <v>121847.22</v>
      </c>
      <c r="AK131" s="225">
        <v>121928.22</v>
      </c>
      <c r="AL131" s="225">
        <v>121877.22</v>
      </c>
      <c r="AM131" s="225">
        <v>121959.22</v>
      </c>
      <c r="AN131" s="225">
        <v>1452914.03999999</v>
      </c>
      <c r="AO131" s="225">
        <v>117619.41999999899</v>
      </c>
      <c r="AP131" s="225">
        <v>116648.41999999899</v>
      </c>
      <c r="AQ131" s="225">
        <v>121823.22</v>
      </c>
      <c r="AR131" s="225">
        <v>121775.219999999</v>
      </c>
      <c r="AS131" s="225">
        <v>121852.219999999</v>
      </c>
      <c r="AT131" s="225">
        <v>121804.22</v>
      </c>
      <c r="AU131" s="225">
        <v>121882.22</v>
      </c>
      <c r="AV131" s="225">
        <v>121897.219999999</v>
      </c>
      <c r="AW131" s="225">
        <v>121847.22</v>
      </c>
      <c r="AX131" s="225">
        <v>121928.22</v>
      </c>
      <c r="AY131" s="225">
        <v>121877.22</v>
      </c>
      <c r="AZ131" s="225">
        <v>121959.22</v>
      </c>
      <c r="BA131" s="225">
        <v>1452914.03999999</v>
      </c>
      <c r="BB131" s="225">
        <v>117619.41999999899</v>
      </c>
      <c r="BC131" s="225">
        <v>116648.41999999899</v>
      </c>
      <c r="BD131" s="225">
        <v>121823.22</v>
      </c>
      <c r="BE131" s="225">
        <v>121775.219999999</v>
      </c>
      <c r="BF131" s="225">
        <v>121852.219999999</v>
      </c>
      <c r="BG131" s="225">
        <v>121804.22</v>
      </c>
      <c r="BH131" s="225">
        <v>121882.22</v>
      </c>
      <c r="BI131" s="225">
        <v>121897.219999999</v>
      </c>
      <c r="BJ131" s="225">
        <v>121847.22</v>
      </c>
      <c r="BK131" s="225">
        <v>121928.22</v>
      </c>
      <c r="BL131" s="225">
        <v>121877.22</v>
      </c>
      <c r="BM131" s="225">
        <v>121959.22</v>
      </c>
      <c r="BN131" s="225">
        <v>1452914.03999999</v>
      </c>
    </row>
    <row r="132" spans="1:66">
      <c r="A132" s="245" t="s">
        <v>371</v>
      </c>
      <c r="B132" s="225">
        <v>0</v>
      </c>
      <c r="C132" s="225">
        <v>0</v>
      </c>
      <c r="D132" s="225">
        <v>0</v>
      </c>
      <c r="E132" s="225">
        <v>0</v>
      </c>
      <c r="F132" s="225">
        <v>0</v>
      </c>
      <c r="G132" s="225">
        <v>0</v>
      </c>
      <c r="H132" s="225">
        <v>0</v>
      </c>
      <c r="I132" s="225">
        <v>0</v>
      </c>
      <c r="J132" s="225">
        <v>0</v>
      </c>
      <c r="K132" s="225">
        <v>0</v>
      </c>
      <c r="L132" s="225">
        <v>0</v>
      </c>
      <c r="M132" s="225">
        <v>0</v>
      </c>
      <c r="N132" s="225">
        <v>0</v>
      </c>
      <c r="O132" s="225">
        <v>0</v>
      </c>
      <c r="P132" s="225">
        <v>0</v>
      </c>
      <c r="Q132" s="225">
        <v>0</v>
      </c>
      <c r="R132" s="225">
        <v>0</v>
      </c>
      <c r="S132" s="225">
        <v>0</v>
      </c>
      <c r="T132" s="225">
        <v>0</v>
      </c>
      <c r="U132" s="225">
        <v>0</v>
      </c>
      <c r="V132" s="225">
        <v>0</v>
      </c>
      <c r="W132" s="225">
        <v>0</v>
      </c>
      <c r="X132" s="225">
        <v>0</v>
      </c>
      <c r="Y132" s="225">
        <v>0</v>
      </c>
      <c r="Z132" s="225">
        <v>0</v>
      </c>
      <c r="AA132" s="225">
        <v>0</v>
      </c>
      <c r="AB132" s="225">
        <v>0</v>
      </c>
      <c r="AC132" s="225">
        <v>0</v>
      </c>
      <c r="AD132" s="225">
        <v>0</v>
      </c>
      <c r="AE132" s="225">
        <v>0</v>
      </c>
      <c r="AF132" s="225">
        <v>0</v>
      </c>
      <c r="AG132" s="225">
        <v>0</v>
      </c>
      <c r="AH132" s="225">
        <v>0</v>
      </c>
      <c r="AI132" s="225">
        <v>0</v>
      </c>
      <c r="AJ132" s="225">
        <v>0</v>
      </c>
      <c r="AK132" s="225">
        <v>0</v>
      </c>
      <c r="AL132" s="225">
        <v>0</v>
      </c>
      <c r="AM132" s="225">
        <v>0</v>
      </c>
      <c r="AN132" s="225">
        <v>0</v>
      </c>
      <c r="AO132" s="225">
        <v>0</v>
      </c>
      <c r="AP132" s="225">
        <v>0</v>
      </c>
      <c r="AQ132" s="225">
        <v>0</v>
      </c>
      <c r="AR132" s="225">
        <v>0</v>
      </c>
      <c r="AS132" s="225">
        <v>0</v>
      </c>
      <c r="AT132" s="225">
        <v>0</v>
      </c>
      <c r="AU132" s="225">
        <v>0</v>
      </c>
      <c r="AV132" s="225">
        <v>0</v>
      </c>
      <c r="AW132" s="225">
        <v>0</v>
      </c>
      <c r="AX132" s="225">
        <v>0</v>
      </c>
      <c r="AY132" s="225">
        <v>0</v>
      </c>
      <c r="AZ132" s="225">
        <v>0</v>
      </c>
      <c r="BA132" s="225">
        <v>0</v>
      </c>
      <c r="BB132" s="225">
        <v>0</v>
      </c>
      <c r="BC132" s="225">
        <v>0</v>
      </c>
      <c r="BD132" s="225">
        <v>0</v>
      </c>
      <c r="BE132" s="225">
        <v>0</v>
      </c>
      <c r="BF132" s="225">
        <v>0</v>
      </c>
      <c r="BG132" s="225">
        <v>0</v>
      </c>
      <c r="BH132" s="225">
        <v>0</v>
      </c>
      <c r="BI132" s="225">
        <v>0</v>
      </c>
      <c r="BJ132" s="225">
        <v>0</v>
      </c>
      <c r="BK132" s="225">
        <v>0</v>
      </c>
      <c r="BL132" s="225">
        <v>0</v>
      </c>
      <c r="BM132" s="225">
        <v>0</v>
      </c>
      <c r="BN132" s="225">
        <v>0</v>
      </c>
    </row>
    <row r="133" spans="1:66">
      <c r="A133" s="245" t="s">
        <v>372</v>
      </c>
      <c r="B133" s="225">
        <v>155473.07999999999</v>
      </c>
      <c r="C133" s="225">
        <v>149194.6</v>
      </c>
      <c r="D133" s="225">
        <v>183875.52</v>
      </c>
      <c r="E133" s="225">
        <v>153920.24</v>
      </c>
      <c r="F133" s="225">
        <v>150328.03</v>
      </c>
      <c r="G133" s="225">
        <v>190555.50999999899</v>
      </c>
      <c r="H133" s="225">
        <v>160498.68</v>
      </c>
      <c r="I133" s="225">
        <v>159412.93</v>
      </c>
      <c r="J133" s="225">
        <v>188605.16</v>
      </c>
      <c r="K133" s="225">
        <v>177590.6</v>
      </c>
      <c r="L133" s="225">
        <v>145692.75</v>
      </c>
      <c r="M133" s="225">
        <v>195038.4</v>
      </c>
      <c r="N133" s="225">
        <v>2010185.5</v>
      </c>
      <c r="O133" s="225">
        <v>156764.57999999999</v>
      </c>
      <c r="P133" s="225">
        <v>150458.5</v>
      </c>
      <c r="Q133" s="225">
        <v>185206.91999999899</v>
      </c>
      <c r="R133" s="225">
        <v>155263.19999999899</v>
      </c>
      <c r="S133" s="225">
        <v>151784.01</v>
      </c>
      <c r="T133" s="225">
        <v>192114.29</v>
      </c>
      <c r="U133" s="225">
        <v>161838.08999999901</v>
      </c>
      <c r="V133" s="225">
        <v>160885.47</v>
      </c>
      <c r="W133" s="225">
        <v>189964.43</v>
      </c>
      <c r="X133" s="225">
        <v>178876.05999999901</v>
      </c>
      <c r="Y133" s="225">
        <v>147205.23000000001</v>
      </c>
      <c r="Z133" s="225">
        <v>196914.50999999899</v>
      </c>
      <c r="AA133" s="225">
        <v>2027275.28999999</v>
      </c>
      <c r="AB133" s="225">
        <v>156764.57999999999</v>
      </c>
      <c r="AC133" s="225">
        <v>150458.5</v>
      </c>
      <c r="AD133" s="225">
        <v>185206.91999999899</v>
      </c>
      <c r="AE133" s="225">
        <v>155263.19999999899</v>
      </c>
      <c r="AF133" s="225">
        <v>151784.01</v>
      </c>
      <c r="AG133" s="225">
        <v>192114.29</v>
      </c>
      <c r="AH133" s="225">
        <v>161838.08999999901</v>
      </c>
      <c r="AI133" s="225">
        <v>160885.47</v>
      </c>
      <c r="AJ133" s="225">
        <v>189964.43</v>
      </c>
      <c r="AK133" s="225">
        <v>178876.05999999901</v>
      </c>
      <c r="AL133" s="225">
        <v>147205.23000000001</v>
      </c>
      <c r="AM133" s="225">
        <v>196914.50999999899</v>
      </c>
      <c r="AN133" s="225">
        <v>2027275.28999999</v>
      </c>
      <c r="AO133" s="225">
        <v>156764.57999999999</v>
      </c>
      <c r="AP133" s="225">
        <v>150458.5</v>
      </c>
      <c r="AQ133" s="225">
        <v>185206.91999999899</v>
      </c>
      <c r="AR133" s="225">
        <v>155263.19999999899</v>
      </c>
      <c r="AS133" s="225">
        <v>151784.01</v>
      </c>
      <c r="AT133" s="225">
        <v>192114.29</v>
      </c>
      <c r="AU133" s="225">
        <v>161838.08999999901</v>
      </c>
      <c r="AV133" s="225">
        <v>160885.47</v>
      </c>
      <c r="AW133" s="225">
        <v>189964.43</v>
      </c>
      <c r="AX133" s="225">
        <v>178876.05999999901</v>
      </c>
      <c r="AY133" s="225">
        <v>147205.23000000001</v>
      </c>
      <c r="AZ133" s="225">
        <v>196914.50999999899</v>
      </c>
      <c r="BA133" s="225">
        <v>2027275.28999999</v>
      </c>
      <c r="BB133" s="225">
        <v>156764.57999999999</v>
      </c>
      <c r="BC133" s="225">
        <v>150458.5</v>
      </c>
      <c r="BD133" s="225">
        <v>185206.91999999899</v>
      </c>
      <c r="BE133" s="225">
        <v>155263.19999999899</v>
      </c>
      <c r="BF133" s="225">
        <v>151784.01</v>
      </c>
      <c r="BG133" s="225">
        <v>192114.29</v>
      </c>
      <c r="BH133" s="225">
        <v>161838.08999999901</v>
      </c>
      <c r="BI133" s="225">
        <v>160885.47</v>
      </c>
      <c r="BJ133" s="225">
        <v>189964.43</v>
      </c>
      <c r="BK133" s="225">
        <v>178876.05999999901</v>
      </c>
      <c r="BL133" s="225">
        <v>147205.23000000001</v>
      </c>
      <c r="BM133" s="225">
        <v>196914.50999999899</v>
      </c>
      <c r="BN133" s="225">
        <v>2027275.28999999</v>
      </c>
    </row>
    <row r="134" spans="1:66">
      <c r="A134" s="245" t="s">
        <v>373</v>
      </c>
      <c r="B134" s="225">
        <v>277.69999999999902</v>
      </c>
      <c r="C134" s="225">
        <v>253.67</v>
      </c>
      <c r="D134" s="225">
        <v>337.099999999999</v>
      </c>
      <c r="E134" s="225">
        <v>335.63</v>
      </c>
      <c r="F134" s="225">
        <v>337.99999999999898</v>
      </c>
      <c r="G134" s="225">
        <v>336.51</v>
      </c>
      <c r="H134" s="225">
        <v>338.909999999999</v>
      </c>
      <c r="I134" s="225">
        <v>339.38</v>
      </c>
      <c r="J134" s="225">
        <v>337.849999999999</v>
      </c>
      <c r="K134" s="225">
        <v>340.29999999999899</v>
      </c>
      <c r="L134" s="225">
        <v>338.75999999999902</v>
      </c>
      <c r="M134" s="225">
        <v>341.24</v>
      </c>
      <c r="N134" s="225">
        <v>3915.0499999999902</v>
      </c>
      <c r="O134" s="225">
        <v>286</v>
      </c>
      <c r="P134" s="225">
        <v>262</v>
      </c>
      <c r="Q134" s="225">
        <v>347</v>
      </c>
      <c r="R134" s="225">
        <v>346</v>
      </c>
      <c r="S134" s="225">
        <v>348</v>
      </c>
      <c r="T134" s="225">
        <v>347</v>
      </c>
      <c r="U134" s="225">
        <v>349</v>
      </c>
      <c r="V134" s="225">
        <v>350</v>
      </c>
      <c r="W134" s="225">
        <v>348</v>
      </c>
      <c r="X134" s="225">
        <v>351</v>
      </c>
      <c r="Y134" s="225">
        <v>349</v>
      </c>
      <c r="Z134" s="225">
        <v>352</v>
      </c>
      <c r="AA134" s="225">
        <v>4035</v>
      </c>
      <c r="AB134" s="225">
        <v>286</v>
      </c>
      <c r="AC134" s="225">
        <v>262</v>
      </c>
      <c r="AD134" s="225">
        <v>347</v>
      </c>
      <c r="AE134" s="225">
        <v>346</v>
      </c>
      <c r="AF134" s="225">
        <v>348</v>
      </c>
      <c r="AG134" s="225">
        <v>347</v>
      </c>
      <c r="AH134" s="225">
        <v>349</v>
      </c>
      <c r="AI134" s="225">
        <v>350</v>
      </c>
      <c r="AJ134" s="225">
        <v>348</v>
      </c>
      <c r="AK134" s="225">
        <v>351</v>
      </c>
      <c r="AL134" s="225">
        <v>349</v>
      </c>
      <c r="AM134" s="225">
        <v>352</v>
      </c>
      <c r="AN134" s="225">
        <v>4035</v>
      </c>
      <c r="AO134" s="225">
        <v>286</v>
      </c>
      <c r="AP134" s="225">
        <v>262</v>
      </c>
      <c r="AQ134" s="225">
        <v>347</v>
      </c>
      <c r="AR134" s="225">
        <v>346</v>
      </c>
      <c r="AS134" s="225">
        <v>348</v>
      </c>
      <c r="AT134" s="225">
        <v>347</v>
      </c>
      <c r="AU134" s="225">
        <v>349</v>
      </c>
      <c r="AV134" s="225">
        <v>350</v>
      </c>
      <c r="AW134" s="225">
        <v>348</v>
      </c>
      <c r="AX134" s="225">
        <v>351</v>
      </c>
      <c r="AY134" s="225">
        <v>349</v>
      </c>
      <c r="AZ134" s="225">
        <v>352</v>
      </c>
      <c r="BA134" s="225">
        <v>4035</v>
      </c>
      <c r="BB134" s="225">
        <v>286</v>
      </c>
      <c r="BC134" s="225">
        <v>262</v>
      </c>
      <c r="BD134" s="225">
        <v>347</v>
      </c>
      <c r="BE134" s="225">
        <v>346</v>
      </c>
      <c r="BF134" s="225">
        <v>348</v>
      </c>
      <c r="BG134" s="225">
        <v>347</v>
      </c>
      <c r="BH134" s="225">
        <v>349</v>
      </c>
      <c r="BI134" s="225">
        <v>350</v>
      </c>
      <c r="BJ134" s="225">
        <v>348</v>
      </c>
      <c r="BK134" s="225">
        <v>351</v>
      </c>
      <c r="BL134" s="225">
        <v>349</v>
      </c>
      <c r="BM134" s="225">
        <v>352</v>
      </c>
      <c r="BN134" s="225">
        <v>4035</v>
      </c>
    </row>
    <row r="135" spans="1:66">
      <c r="A135" s="245" t="s">
        <v>374</v>
      </c>
      <c r="B135" s="225">
        <v>79521.67</v>
      </c>
      <c r="C135" s="225">
        <v>24082.959999999901</v>
      </c>
      <c r="D135" s="225">
        <v>25923.719999999899</v>
      </c>
      <c r="E135" s="225">
        <v>153497.60000000001</v>
      </c>
      <c r="F135" s="225">
        <v>42178.38</v>
      </c>
      <c r="G135" s="225">
        <v>25979.3999999999</v>
      </c>
      <c r="H135" s="225">
        <v>33135.979999999901</v>
      </c>
      <c r="I135" s="225">
        <v>26192.44</v>
      </c>
      <c r="J135" s="225">
        <v>73253.38</v>
      </c>
      <c r="K135" s="225">
        <v>33050.31</v>
      </c>
      <c r="L135" s="225">
        <v>25842.6699999999</v>
      </c>
      <c r="M135" s="225">
        <v>30815.819999999901</v>
      </c>
      <c r="N135" s="225">
        <v>573474.32999999996</v>
      </c>
      <c r="O135" s="225">
        <v>82592.75</v>
      </c>
      <c r="P135" s="225">
        <v>27284.019999999899</v>
      </c>
      <c r="Q135" s="225">
        <v>29198.769999999899</v>
      </c>
      <c r="R135" s="225">
        <v>185576.3</v>
      </c>
      <c r="S135" s="225">
        <v>49863.589999999902</v>
      </c>
      <c r="T135" s="225">
        <v>29464.9899999999</v>
      </c>
      <c r="U135" s="225">
        <v>36356.349999999897</v>
      </c>
      <c r="V135" s="225">
        <v>29438.560000000001</v>
      </c>
      <c r="W135" s="225">
        <v>88048.36</v>
      </c>
      <c r="X135" s="225">
        <v>36246.999999999898</v>
      </c>
      <c r="Y135" s="225">
        <v>29321.609999999899</v>
      </c>
      <c r="Z135" s="225">
        <v>34524.069999999898</v>
      </c>
      <c r="AA135" s="225">
        <v>657916.36999999895</v>
      </c>
      <c r="AB135" s="225">
        <v>82592.75</v>
      </c>
      <c r="AC135" s="225">
        <v>27284.019999999899</v>
      </c>
      <c r="AD135" s="225">
        <v>29198.769999999899</v>
      </c>
      <c r="AE135" s="225">
        <v>185576.3</v>
      </c>
      <c r="AF135" s="225">
        <v>49863.589999999902</v>
      </c>
      <c r="AG135" s="225">
        <v>29464.9899999999</v>
      </c>
      <c r="AH135" s="225">
        <v>36356.349999999897</v>
      </c>
      <c r="AI135" s="225">
        <v>29438.560000000001</v>
      </c>
      <c r="AJ135" s="225">
        <v>88048.36</v>
      </c>
      <c r="AK135" s="225">
        <v>36246.999999999898</v>
      </c>
      <c r="AL135" s="225">
        <v>29321.609999999899</v>
      </c>
      <c r="AM135" s="225">
        <v>34524.069999999898</v>
      </c>
      <c r="AN135" s="225">
        <v>657916.36999999895</v>
      </c>
      <c r="AO135" s="225">
        <v>82592.75</v>
      </c>
      <c r="AP135" s="225">
        <v>27284.019999999899</v>
      </c>
      <c r="AQ135" s="225">
        <v>29198.769999999899</v>
      </c>
      <c r="AR135" s="225">
        <v>185576.3</v>
      </c>
      <c r="AS135" s="225">
        <v>49863.589999999902</v>
      </c>
      <c r="AT135" s="225">
        <v>29464.9899999999</v>
      </c>
      <c r="AU135" s="225">
        <v>36356.349999999897</v>
      </c>
      <c r="AV135" s="225">
        <v>29438.560000000001</v>
      </c>
      <c r="AW135" s="225">
        <v>88048.36</v>
      </c>
      <c r="AX135" s="225">
        <v>36246.999999999898</v>
      </c>
      <c r="AY135" s="225">
        <v>29321.609999999899</v>
      </c>
      <c r="AZ135" s="225">
        <v>34524.069999999898</v>
      </c>
      <c r="BA135" s="225">
        <v>657916.36999999895</v>
      </c>
      <c r="BB135" s="225">
        <v>82592.75</v>
      </c>
      <c r="BC135" s="225">
        <v>27284.019999999899</v>
      </c>
      <c r="BD135" s="225">
        <v>29198.769999999899</v>
      </c>
      <c r="BE135" s="225">
        <v>185576.3</v>
      </c>
      <c r="BF135" s="225">
        <v>49863.589999999902</v>
      </c>
      <c r="BG135" s="225">
        <v>29464.9899999999</v>
      </c>
      <c r="BH135" s="225">
        <v>36356.349999999897</v>
      </c>
      <c r="BI135" s="225">
        <v>29438.560000000001</v>
      </c>
      <c r="BJ135" s="225">
        <v>88048.36</v>
      </c>
      <c r="BK135" s="225">
        <v>36246.999999999898</v>
      </c>
      <c r="BL135" s="225">
        <v>29321.609999999899</v>
      </c>
      <c r="BM135" s="225">
        <v>34524.069999999898</v>
      </c>
      <c r="BN135" s="225">
        <v>657916.36999999895</v>
      </c>
    </row>
    <row r="136" spans="1:66">
      <c r="A136" s="245" t="s">
        <v>375</v>
      </c>
      <c r="B136" s="225">
        <v>4440576.5291666603</v>
      </c>
      <c r="C136" s="225">
        <v>699653.05916666705</v>
      </c>
      <c r="D136" s="225">
        <v>1146360.1291666599</v>
      </c>
      <c r="E136" s="225">
        <v>941049.15916666598</v>
      </c>
      <c r="F136" s="225">
        <v>1291670.71916666</v>
      </c>
      <c r="G136" s="225">
        <v>1192264.47916666</v>
      </c>
      <c r="H136" s="225">
        <v>929207.19916666602</v>
      </c>
      <c r="I136" s="225">
        <v>1237109.3091666601</v>
      </c>
      <c r="J136" s="225">
        <v>1092045.03916666</v>
      </c>
      <c r="K136" s="225">
        <v>1117673.46916666</v>
      </c>
      <c r="L136" s="225">
        <v>778559.81916666694</v>
      </c>
      <c r="M136" s="225">
        <v>751986.20916666603</v>
      </c>
      <c r="N136" s="225">
        <v>15618155.119999999</v>
      </c>
      <c r="O136" s="225">
        <v>4636490.2824999997</v>
      </c>
      <c r="P136" s="225">
        <v>885844.91249999905</v>
      </c>
      <c r="Q136" s="225">
        <v>1462506.6424999901</v>
      </c>
      <c r="R136" s="225">
        <v>1169551.2424999999</v>
      </c>
      <c r="S136" s="225">
        <v>2783483.7024999899</v>
      </c>
      <c r="T136" s="225">
        <v>1389982.3525</v>
      </c>
      <c r="U136" s="225">
        <v>1124411.4824999999</v>
      </c>
      <c r="V136" s="225">
        <v>1432969.28249999</v>
      </c>
      <c r="W136" s="225">
        <v>1292634.9624999899</v>
      </c>
      <c r="X136" s="225">
        <v>1430971.61249999</v>
      </c>
      <c r="Y136" s="225">
        <v>957080.242499999</v>
      </c>
      <c r="Z136" s="225">
        <v>1414404.56249999</v>
      </c>
      <c r="AA136" s="225">
        <v>19980331.279999901</v>
      </c>
      <c r="AB136" s="225">
        <v>5127569.11583333</v>
      </c>
      <c r="AC136" s="225">
        <v>1376923.7458333301</v>
      </c>
      <c r="AD136" s="225">
        <v>1953585.4758333301</v>
      </c>
      <c r="AE136" s="225">
        <v>1660630.0758333299</v>
      </c>
      <c r="AF136" s="225">
        <v>3274562.5358333299</v>
      </c>
      <c r="AG136" s="225">
        <v>1881061.18583333</v>
      </c>
      <c r="AH136" s="225">
        <v>1615490.3158333299</v>
      </c>
      <c r="AI136" s="225">
        <v>1924048.11583333</v>
      </c>
      <c r="AJ136" s="225">
        <v>1783713.7958333299</v>
      </c>
      <c r="AK136" s="225">
        <v>1922050.44583333</v>
      </c>
      <c r="AL136" s="225">
        <v>1448159.0758333299</v>
      </c>
      <c r="AM136" s="225">
        <v>1905483.39583333</v>
      </c>
      <c r="AN136" s="225">
        <v>25873277.279999901</v>
      </c>
      <c r="AO136" s="225">
        <v>5465290.11583333</v>
      </c>
      <c r="AP136" s="225">
        <v>1714644.7458333301</v>
      </c>
      <c r="AQ136" s="225">
        <v>2291306.4758333298</v>
      </c>
      <c r="AR136" s="225">
        <v>1998351.0758333299</v>
      </c>
      <c r="AS136" s="225">
        <v>3612283.5358333299</v>
      </c>
      <c r="AT136" s="225">
        <v>2218782.1858333298</v>
      </c>
      <c r="AU136" s="225">
        <v>1953211.3158333299</v>
      </c>
      <c r="AV136" s="225">
        <v>2261769.11583333</v>
      </c>
      <c r="AW136" s="225">
        <v>2121434.7958333301</v>
      </c>
      <c r="AX136" s="225">
        <v>2259771.44583333</v>
      </c>
      <c r="AY136" s="225">
        <v>1785880.0758333299</v>
      </c>
      <c r="AZ136" s="225">
        <v>2243204.3958333302</v>
      </c>
      <c r="BA136" s="225">
        <v>29925929.280000001</v>
      </c>
      <c r="BB136" s="225">
        <v>5790493.1158333197</v>
      </c>
      <c r="BC136" s="225">
        <v>2039847.7458333201</v>
      </c>
      <c r="BD136" s="225">
        <v>2616509.4758333201</v>
      </c>
      <c r="BE136" s="225">
        <v>2323554.0758333202</v>
      </c>
      <c r="BF136" s="225">
        <v>3937486.5358333201</v>
      </c>
      <c r="BG136" s="225">
        <v>2543985.18583332</v>
      </c>
      <c r="BH136" s="225">
        <v>2278414.3158333199</v>
      </c>
      <c r="BI136" s="225">
        <v>2586972.1158333202</v>
      </c>
      <c r="BJ136" s="225">
        <v>2446637.7958333199</v>
      </c>
      <c r="BK136" s="225">
        <v>2584974.4458333198</v>
      </c>
      <c r="BL136" s="225">
        <v>2111083.0758333202</v>
      </c>
      <c r="BM136" s="225">
        <v>2568407.39583332</v>
      </c>
      <c r="BN136" s="225">
        <v>33828365.279999897</v>
      </c>
    </row>
    <row r="137" spans="1:66">
      <c r="A137" s="245" t="s">
        <v>376</v>
      </c>
      <c r="B137" s="225">
        <v>0</v>
      </c>
      <c r="C137" s="225">
        <v>0</v>
      </c>
      <c r="D137" s="225">
        <v>0</v>
      </c>
      <c r="E137" s="225">
        <v>0</v>
      </c>
      <c r="F137" s="225">
        <v>0</v>
      </c>
      <c r="G137" s="225">
        <v>0</v>
      </c>
      <c r="H137" s="225">
        <v>0</v>
      </c>
      <c r="I137" s="225">
        <v>0</v>
      </c>
      <c r="J137" s="225">
        <v>0</v>
      </c>
      <c r="K137" s="225">
        <v>0</v>
      </c>
      <c r="L137" s="225">
        <v>0</v>
      </c>
      <c r="M137" s="225">
        <v>0</v>
      </c>
      <c r="N137" s="225">
        <v>0</v>
      </c>
      <c r="O137" s="225">
        <v>17073.506129507401</v>
      </c>
      <c r="P137" s="225">
        <v>17073.506129507401</v>
      </c>
      <c r="Q137" s="225">
        <v>17073.506129507401</v>
      </c>
      <c r="R137" s="225">
        <v>17073.506129507401</v>
      </c>
      <c r="S137" s="225">
        <v>17073.506129507401</v>
      </c>
      <c r="T137" s="225">
        <v>17073.506129507401</v>
      </c>
      <c r="U137" s="225">
        <v>17073.506129507401</v>
      </c>
      <c r="V137" s="225">
        <v>17073.506129507401</v>
      </c>
      <c r="W137" s="225">
        <v>17073.506129507401</v>
      </c>
      <c r="X137" s="225">
        <v>17073.506129507401</v>
      </c>
      <c r="Y137" s="225">
        <v>17073.506129507401</v>
      </c>
      <c r="Z137" s="225">
        <v>17073.506129507401</v>
      </c>
      <c r="AA137" s="225">
        <v>204882.07355408801</v>
      </c>
      <c r="AB137" s="225">
        <v>54671.979219333603</v>
      </c>
      <c r="AC137" s="225">
        <v>54671.979219333603</v>
      </c>
      <c r="AD137" s="225">
        <v>54671.979219333603</v>
      </c>
      <c r="AE137" s="225">
        <v>54671.979219333603</v>
      </c>
      <c r="AF137" s="225">
        <v>54671.979219333603</v>
      </c>
      <c r="AG137" s="225">
        <v>54671.979219333603</v>
      </c>
      <c r="AH137" s="225">
        <v>54671.979219333603</v>
      </c>
      <c r="AI137" s="225">
        <v>54671.979219333603</v>
      </c>
      <c r="AJ137" s="225">
        <v>54671.979219333603</v>
      </c>
      <c r="AK137" s="225">
        <v>54671.979219333603</v>
      </c>
      <c r="AL137" s="225">
        <v>54671.979219333603</v>
      </c>
      <c r="AM137" s="225">
        <v>54671.979219333603</v>
      </c>
      <c r="AN137" s="225">
        <v>656063.75063200295</v>
      </c>
      <c r="AO137" s="225">
        <v>104426.603246281</v>
      </c>
      <c r="AP137" s="225">
        <v>104426.603246281</v>
      </c>
      <c r="AQ137" s="225">
        <v>104426.603246281</v>
      </c>
      <c r="AR137" s="225">
        <v>104426.603246281</v>
      </c>
      <c r="AS137" s="225">
        <v>104426.603246281</v>
      </c>
      <c r="AT137" s="225">
        <v>104426.603246281</v>
      </c>
      <c r="AU137" s="225">
        <v>104426.603246281</v>
      </c>
      <c r="AV137" s="225">
        <v>104426.603246281</v>
      </c>
      <c r="AW137" s="225">
        <v>104426.603246281</v>
      </c>
      <c r="AX137" s="225">
        <v>104426.603246281</v>
      </c>
      <c r="AY137" s="225">
        <v>104426.603246281</v>
      </c>
      <c r="AZ137" s="225">
        <v>104426.603246281</v>
      </c>
      <c r="BA137" s="225">
        <v>1253119.2389553699</v>
      </c>
      <c r="BB137" s="225">
        <v>168299.88771812199</v>
      </c>
      <c r="BC137" s="225">
        <v>168299.88771812199</v>
      </c>
      <c r="BD137" s="225">
        <v>168299.88771812199</v>
      </c>
      <c r="BE137" s="225">
        <v>168299.88771812199</v>
      </c>
      <c r="BF137" s="225">
        <v>168299.88771812199</v>
      </c>
      <c r="BG137" s="225">
        <v>168299.88771812199</v>
      </c>
      <c r="BH137" s="225">
        <v>168299.88771812199</v>
      </c>
      <c r="BI137" s="225">
        <v>168299.88771812199</v>
      </c>
      <c r="BJ137" s="225">
        <v>168299.88771812199</v>
      </c>
      <c r="BK137" s="225">
        <v>168299.88771812199</v>
      </c>
      <c r="BL137" s="225">
        <v>168299.88771812199</v>
      </c>
      <c r="BM137" s="225">
        <v>168299.88771812199</v>
      </c>
      <c r="BN137" s="225">
        <v>2019598.6526174599</v>
      </c>
    </row>
    <row r="138" spans="1:66">
      <c r="A138" s="245" t="s">
        <v>377</v>
      </c>
      <c r="B138" s="225">
        <v>0</v>
      </c>
      <c r="C138" s="225">
        <v>0</v>
      </c>
      <c r="D138" s="225">
        <v>0</v>
      </c>
      <c r="E138" s="225">
        <v>0</v>
      </c>
      <c r="F138" s="225">
        <v>0</v>
      </c>
      <c r="G138" s="225">
        <v>0</v>
      </c>
      <c r="H138" s="225">
        <v>0</v>
      </c>
      <c r="I138" s="225">
        <v>0</v>
      </c>
      <c r="J138" s="225">
        <v>0</v>
      </c>
      <c r="K138" s="225">
        <v>0</v>
      </c>
      <c r="L138" s="225">
        <v>0</v>
      </c>
      <c r="M138" s="225">
        <v>0</v>
      </c>
      <c r="N138" s="225">
        <v>0</v>
      </c>
      <c r="O138" s="225">
        <v>0</v>
      </c>
      <c r="P138" s="225">
        <v>0</v>
      </c>
      <c r="Q138" s="225">
        <v>0</v>
      </c>
      <c r="R138" s="225">
        <v>0</v>
      </c>
      <c r="S138" s="225">
        <v>0</v>
      </c>
      <c r="T138" s="225">
        <v>0</v>
      </c>
      <c r="U138" s="225">
        <v>0</v>
      </c>
      <c r="V138" s="225">
        <v>0</v>
      </c>
      <c r="W138" s="225">
        <v>0</v>
      </c>
      <c r="X138" s="225">
        <v>0</v>
      </c>
      <c r="Y138" s="225">
        <v>0</v>
      </c>
      <c r="Z138" s="225">
        <v>0</v>
      </c>
      <c r="AA138" s="225">
        <v>0</v>
      </c>
      <c r="AB138" s="225">
        <v>0</v>
      </c>
      <c r="AC138" s="225">
        <v>0</v>
      </c>
      <c r="AD138" s="225">
        <v>0</v>
      </c>
      <c r="AE138" s="225">
        <v>0</v>
      </c>
      <c r="AF138" s="225">
        <v>0</v>
      </c>
      <c r="AG138" s="225">
        <v>0</v>
      </c>
      <c r="AH138" s="225">
        <v>0</v>
      </c>
      <c r="AI138" s="225">
        <v>0</v>
      </c>
      <c r="AJ138" s="225">
        <v>0</v>
      </c>
      <c r="AK138" s="225">
        <v>0</v>
      </c>
      <c r="AL138" s="225">
        <v>0</v>
      </c>
      <c r="AM138" s="225">
        <v>0</v>
      </c>
      <c r="AN138" s="225">
        <v>0</v>
      </c>
      <c r="AO138" s="225">
        <v>0</v>
      </c>
      <c r="AP138" s="225">
        <v>0</v>
      </c>
      <c r="AQ138" s="225">
        <v>0</v>
      </c>
      <c r="AR138" s="225">
        <v>0</v>
      </c>
      <c r="AS138" s="225">
        <v>0</v>
      </c>
      <c r="AT138" s="225">
        <v>0</v>
      </c>
      <c r="AU138" s="225">
        <v>0</v>
      </c>
      <c r="AV138" s="225">
        <v>0</v>
      </c>
      <c r="AW138" s="225">
        <v>0</v>
      </c>
      <c r="AX138" s="225">
        <v>0</v>
      </c>
      <c r="AY138" s="225">
        <v>0</v>
      </c>
      <c r="AZ138" s="225">
        <v>0</v>
      </c>
      <c r="BA138" s="225">
        <v>0</v>
      </c>
      <c r="BB138" s="225">
        <v>0</v>
      </c>
      <c r="BC138" s="225">
        <v>0</v>
      </c>
      <c r="BD138" s="225">
        <v>0</v>
      </c>
      <c r="BE138" s="225">
        <v>0</v>
      </c>
      <c r="BF138" s="225">
        <v>0</v>
      </c>
      <c r="BG138" s="225">
        <v>0</v>
      </c>
      <c r="BH138" s="225">
        <v>0</v>
      </c>
      <c r="BI138" s="225">
        <v>0</v>
      </c>
      <c r="BJ138" s="225">
        <v>0</v>
      </c>
      <c r="BK138" s="225">
        <v>0</v>
      </c>
      <c r="BL138" s="225">
        <v>0</v>
      </c>
      <c r="BM138" s="225">
        <v>0</v>
      </c>
      <c r="BN138" s="225">
        <v>0</v>
      </c>
    </row>
    <row r="139" spans="1:66">
      <c r="A139" s="245" t="s">
        <v>378</v>
      </c>
      <c r="B139" s="225">
        <v>5591618.4491666602</v>
      </c>
      <c r="C139" s="225">
        <v>1778287.6291666599</v>
      </c>
      <c r="D139" s="225">
        <v>2219395.6791666602</v>
      </c>
      <c r="E139" s="225">
        <v>2147180.43916666</v>
      </c>
      <c r="F139" s="225">
        <v>2387168.6491666599</v>
      </c>
      <c r="G139" s="225">
        <v>2678225.7391666598</v>
      </c>
      <c r="H139" s="225">
        <v>2011574.8091666601</v>
      </c>
      <c r="I139" s="225">
        <v>2327124.0491666598</v>
      </c>
      <c r="J139" s="225">
        <v>2253783.28916666</v>
      </c>
      <c r="K139" s="225">
        <v>2230216.6591666602</v>
      </c>
      <c r="L139" s="225">
        <v>1854691.21916666</v>
      </c>
      <c r="M139" s="225">
        <v>2272876.78916666</v>
      </c>
      <c r="N139" s="225">
        <v>29752143.399999999</v>
      </c>
      <c r="O139" s="225">
        <v>5788515.6645674901</v>
      </c>
      <c r="P139" s="225">
        <v>1964646.51456749</v>
      </c>
      <c r="Q139" s="225">
        <v>2556904.27456749</v>
      </c>
      <c r="R139" s="225">
        <v>2424289.27456749</v>
      </c>
      <c r="S139" s="225">
        <v>4275398.6345674898</v>
      </c>
      <c r="T139" s="225">
        <v>2536720.7145674899</v>
      </c>
      <c r="U139" s="225">
        <v>2226276.1345674898</v>
      </c>
      <c r="V139" s="225">
        <v>2542630.0945674898</v>
      </c>
      <c r="W139" s="225">
        <v>2485679.9545674901</v>
      </c>
      <c r="X139" s="225">
        <v>2562516.7645674902</v>
      </c>
      <c r="Y139" s="225">
        <v>2427676.02456749</v>
      </c>
      <c r="Z139" s="225">
        <v>2321333.1045674901</v>
      </c>
      <c r="AA139" s="225">
        <v>34112587.1548099</v>
      </c>
      <c r="AB139" s="225">
        <v>6334356.3305452596</v>
      </c>
      <c r="AC139" s="225">
        <v>2510487.1805452602</v>
      </c>
      <c r="AD139" s="225">
        <v>3102744.94054526</v>
      </c>
      <c r="AE139" s="225">
        <v>2970129.94054526</v>
      </c>
      <c r="AF139" s="225">
        <v>4821239.3005452603</v>
      </c>
      <c r="AG139" s="225">
        <v>3082561.3805452599</v>
      </c>
      <c r="AH139" s="225">
        <v>2772116.8005452598</v>
      </c>
      <c r="AI139" s="225">
        <v>3088470.7605452598</v>
      </c>
      <c r="AJ139" s="225">
        <v>3031520.6205452601</v>
      </c>
      <c r="AK139" s="225">
        <v>3108357.4305452602</v>
      </c>
      <c r="AL139" s="225">
        <v>2973516.69054526</v>
      </c>
      <c r="AM139" s="225">
        <v>2867173.77054526</v>
      </c>
      <c r="AN139" s="225">
        <v>40662675.146543197</v>
      </c>
      <c r="AO139" s="225">
        <v>6740058.0088713001</v>
      </c>
      <c r="AP139" s="225">
        <v>2916188.8588712998</v>
      </c>
      <c r="AQ139" s="225">
        <v>3508446.6188713</v>
      </c>
      <c r="AR139" s="225">
        <v>3375831.6188713</v>
      </c>
      <c r="AS139" s="225">
        <v>5226940.9788712999</v>
      </c>
      <c r="AT139" s="225">
        <v>3488263.0588713</v>
      </c>
      <c r="AU139" s="225">
        <v>3177818.4788712999</v>
      </c>
      <c r="AV139" s="225">
        <v>3494172.4388712998</v>
      </c>
      <c r="AW139" s="225">
        <v>3437222.2988713002</v>
      </c>
      <c r="AX139" s="225">
        <v>3514059.1088712998</v>
      </c>
      <c r="AY139" s="225">
        <v>3379218.3688713</v>
      </c>
      <c r="AZ139" s="225">
        <v>3272875.4488713001</v>
      </c>
      <c r="BA139" s="225">
        <v>45531095.286455601</v>
      </c>
      <c r="BB139" s="225">
        <v>7147267.3911511004</v>
      </c>
      <c r="BC139" s="225">
        <v>3323398.2411511</v>
      </c>
      <c r="BD139" s="225">
        <v>3915656.0011510998</v>
      </c>
      <c r="BE139" s="225">
        <v>3783041.0011510998</v>
      </c>
      <c r="BF139" s="225">
        <v>5634150.3611510899</v>
      </c>
      <c r="BG139" s="225">
        <v>3895472.4411511002</v>
      </c>
      <c r="BH139" s="225">
        <v>3585027.8611511001</v>
      </c>
      <c r="BI139" s="225">
        <v>3901381.8211511001</v>
      </c>
      <c r="BJ139" s="225">
        <v>3844431.6811511</v>
      </c>
      <c r="BK139" s="225">
        <v>3921268.4911511</v>
      </c>
      <c r="BL139" s="225">
        <v>3786427.7511510998</v>
      </c>
      <c r="BM139" s="225">
        <v>3680084.8311510901</v>
      </c>
      <c r="BN139" s="225">
        <v>50417607.873813197</v>
      </c>
    </row>
    <row r="140" spans="1:66">
      <c r="A140" s="247" t="s">
        <v>379</v>
      </c>
    </row>
    <row r="141" spans="1:66">
      <c r="A141" s="245" t="s">
        <v>380</v>
      </c>
      <c r="B141" s="225">
        <v>1797121.5233333299</v>
      </c>
      <c r="C141" s="225">
        <v>1788676.9233333301</v>
      </c>
      <c r="D141" s="225">
        <v>1809732.5033333199</v>
      </c>
      <c r="E141" s="225">
        <v>1813085.30333333</v>
      </c>
      <c r="F141" s="225">
        <v>1816841.07333333</v>
      </c>
      <c r="G141" s="225">
        <v>1951677.08333333</v>
      </c>
      <c r="H141" s="225">
        <v>1809777.56333333</v>
      </c>
      <c r="I141" s="225">
        <v>1812708.06333333</v>
      </c>
      <c r="J141" s="225">
        <v>1812626.7533333299</v>
      </c>
      <c r="K141" s="225">
        <v>1803588.9233333301</v>
      </c>
      <c r="L141" s="225">
        <v>1859777.2233333299</v>
      </c>
      <c r="M141" s="225">
        <v>2043899.8933333301</v>
      </c>
      <c r="N141" s="225">
        <v>22119512.829999901</v>
      </c>
      <c r="O141" s="225">
        <v>1587213.4866666601</v>
      </c>
      <c r="P141" s="225">
        <v>1577304.8466666599</v>
      </c>
      <c r="Q141" s="225">
        <v>1602841.95666666</v>
      </c>
      <c r="R141" s="225">
        <v>1604806.3066666599</v>
      </c>
      <c r="S141" s="225">
        <v>1779619.63666666</v>
      </c>
      <c r="T141" s="225">
        <v>1608579.96666666</v>
      </c>
      <c r="U141" s="225">
        <v>1601806.7466666601</v>
      </c>
      <c r="V141" s="225">
        <v>1604730.6066666599</v>
      </c>
      <c r="W141" s="225">
        <v>1604399.7866666601</v>
      </c>
      <c r="X141" s="225">
        <v>1595037.40666666</v>
      </c>
      <c r="Y141" s="225">
        <v>1764997.89666666</v>
      </c>
      <c r="Z141" s="225">
        <v>1616380.64666666</v>
      </c>
      <c r="AA141" s="225">
        <v>19547719.289999999</v>
      </c>
      <c r="AB141" s="225">
        <v>1459713.4866666601</v>
      </c>
      <c r="AC141" s="225">
        <v>1449804.8466666599</v>
      </c>
      <c r="AD141" s="225">
        <v>1475341.95666666</v>
      </c>
      <c r="AE141" s="225">
        <v>1477306.3066666599</v>
      </c>
      <c r="AF141" s="225">
        <v>1652119.63666666</v>
      </c>
      <c r="AG141" s="225">
        <v>1481079.96666666</v>
      </c>
      <c r="AH141" s="225">
        <v>1474306.7466666601</v>
      </c>
      <c r="AI141" s="225">
        <v>1477230.6066666599</v>
      </c>
      <c r="AJ141" s="225">
        <v>1476899.7866666601</v>
      </c>
      <c r="AK141" s="225">
        <v>1467537.40666666</v>
      </c>
      <c r="AL141" s="225">
        <v>1637497.89666666</v>
      </c>
      <c r="AM141" s="225">
        <v>1488880.64666666</v>
      </c>
      <c r="AN141" s="225">
        <v>18017719.289999999</v>
      </c>
      <c r="AO141" s="225">
        <v>1459713.4866666601</v>
      </c>
      <c r="AP141" s="225">
        <v>1449804.8466666599</v>
      </c>
      <c r="AQ141" s="225">
        <v>1475341.95666666</v>
      </c>
      <c r="AR141" s="225">
        <v>1477306.3066666599</v>
      </c>
      <c r="AS141" s="225">
        <v>1652119.63666666</v>
      </c>
      <c r="AT141" s="225">
        <v>1481079.96666666</v>
      </c>
      <c r="AU141" s="225">
        <v>1474306.7466666601</v>
      </c>
      <c r="AV141" s="225">
        <v>1477230.6066666599</v>
      </c>
      <c r="AW141" s="225">
        <v>1476899.7866666601</v>
      </c>
      <c r="AX141" s="225">
        <v>1467537.40666666</v>
      </c>
      <c r="AY141" s="225">
        <v>1637497.89666666</v>
      </c>
      <c r="AZ141" s="225">
        <v>1488880.64666666</v>
      </c>
      <c r="BA141" s="225">
        <v>18017719.289999999</v>
      </c>
      <c r="BB141" s="225">
        <v>1459713.4866666601</v>
      </c>
      <c r="BC141" s="225">
        <v>1449804.8466666599</v>
      </c>
      <c r="BD141" s="225">
        <v>1475341.95666666</v>
      </c>
      <c r="BE141" s="225">
        <v>1477306.3066666599</v>
      </c>
      <c r="BF141" s="225">
        <v>1652119.63666666</v>
      </c>
      <c r="BG141" s="225">
        <v>1481079.96666666</v>
      </c>
      <c r="BH141" s="225">
        <v>1474306.7466666601</v>
      </c>
      <c r="BI141" s="225">
        <v>1477230.6066666599</v>
      </c>
      <c r="BJ141" s="225">
        <v>1476899.7866666601</v>
      </c>
      <c r="BK141" s="225">
        <v>1467537.40666666</v>
      </c>
      <c r="BL141" s="225">
        <v>1637497.89666666</v>
      </c>
      <c r="BM141" s="225">
        <v>1488880.64666666</v>
      </c>
      <c r="BN141" s="225">
        <v>18017719.289999999</v>
      </c>
    </row>
    <row r="142" spans="1:66">
      <c r="A142" s="245" t="s">
        <v>381</v>
      </c>
      <c r="B142" s="225">
        <v>0</v>
      </c>
      <c r="C142" s="225">
        <v>0</v>
      </c>
      <c r="D142" s="225">
        <v>0</v>
      </c>
      <c r="E142" s="225">
        <v>0</v>
      </c>
      <c r="F142" s="225">
        <v>0</v>
      </c>
      <c r="G142" s="225">
        <v>0</v>
      </c>
      <c r="H142" s="225">
        <v>0</v>
      </c>
      <c r="I142" s="225">
        <v>0</v>
      </c>
      <c r="J142" s="225">
        <v>0</v>
      </c>
      <c r="K142" s="225">
        <v>0</v>
      </c>
      <c r="L142" s="225">
        <v>0</v>
      </c>
      <c r="M142" s="225">
        <v>0</v>
      </c>
      <c r="N142" s="225">
        <v>0</v>
      </c>
      <c r="O142" s="225">
        <v>37264.867209038799</v>
      </c>
      <c r="P142" s="225">
        <v>37264.867209038799</v>
      </c>
      <c r="Q142" s="225">
        <v>37264.867209038799</v>
      </c>
      <c r="R142" s="225">
        <v>37264.867209038799</v>
      </c>
      <c r="S142" s="225">
        <v>37264.867209038799</v>
      </c>
      <c r="T142" s="225">
        <v>37264.867209038799</v>
      </c>
      <c r="U142" s="225">
        <v>37264.867209038799</v>
      </c>
      <c r="V142" s="225">
        <v>37264.867209038799</v>
      </c>
      <c r="W142" s="225">
        <v>37264.867209038799</v>
      </c>
      <c r="X142" s="225">
        <v>37264.867209038799</v>
      </c>
      <c r="Y142" s="225">
        <v>37264.867209038799</v>
      </c>
      <c r="Z142" s="225">
        <v>37264.867209038799</v>
      </c>
      <c r="AA142" s="225">
        <v>447178.40650846501</v>
      </c>
      <c r="AB142" s="225">
        <v>63695.351349466502</v>
      </c>
      <c r="AC142" s="225">
        <v>63695.351349466502</v>
      </c>
      <c r="AD142" s="225">
        <v>63695.351349466502</v>
      </c>
      <c r="AE142" s="225">
        <v>63695.351349466502</v>
      </c>
      <c r="AF142" s="225">
        <v>63695.351349466502</v>
      </c>
      <c r="AG142" s="225">
        <v>63695.351349466502</v>
      </c>
      <c r="AH142" s="225">
        <v>63695.351349466502</v>
      </c>
      <c r="AI142" s="225">
        <v>63695.351349466502</v>
      </c>
      <c r="AJ142" s="225">
        <v>63695.351349466502</v>
      </c>
      <c r="AK142" s="225">
        <v>63695.351349466502</v>
      </c>
      <c r="AL142" s="225">
        <v>63695.351349466502</v>
      </c>
      <c r="AM142" s="225">
        <v>63695.351349466502</v>
      </c>
      <c r="AN142" s="225">
        <v>764344.21619359695</v>
      </c>
      <c r="AO142" s="225">
        <v>95106.339927333102</v>
      </c>
      <c r="AP142" s="225">
        <v>95106.339927333102</v>
      </c>
      <c r="AQ142" s="225">
        <v>95106.339927333102</v>
      </c>
      <c r="AR142" s="225">
        <v>95106.339927333102</v>
      </c>
      <c r="AS142" s="225">
        <v>95106.339927333102</v>
      </c>
      <c r="AT142" s="225">
        <v>95106.339927333102</v>
      </c>
      <c r="AU142" s="225">
        <v>95106.339927333102</v>
      </c>
      <c r="AV142" s="225">
        <v>95106.339927333102</v>
      </c>
      <c r="AW142" s="225">
        <v>95106.339927333102</v>
      </c>
      <c r="AX142" s="225">
        <v>95106.339927333102</v>
      </c>
      <c r="AY142" s="225">
        <v>95106.339927333102</v>
      </c>
      <c r="AZ142" s="225">
        <v>95106.339927333102</v>
      </c>
      <c r="BA142" s="225">
        <v>1141276.0791279899</v>
      </c>
      <c r="BB142" s="225">
        <v>127011.014078309</v>
      </c>
      <c r="BC142" s="225">
        <v>127011.014078309</v>
      </c>
      <c r="BD142" s="225">
        <v>127011.014078309</v>
      </c>
      <c r="BE142" s="225">
        <v>127011.014078309</v>
      </c>
      <c r="BF142" s="225">
        <v>127011.014078309</v>
      </c>
      <c r="BG142" s="225">
        <v>127011.014078309</v>
      </c>
      <c r="BH142" s="225">
        <v>127011.014078309</v>
      </c>
      <c r="BI142" s="225">
        <v>127011.014078309</v>
      </c>
      <c r="BJ142" s="225">
        <v>127011.014078309</v>
      </c>
      <c r="BK142" s="225">
        <v>127011.014078309</v>
      </c>
      <c r="BL142" s="225">
        <v>127011.014078309</v>
      </c>
      <c r="BM142" s="225">
        <v>127011.014078309</v>
      </c>
      <c r="BN142" s="225">
        <v>1524132.1689397199</v>
      </c>
    </row>
    <row r="143" spans="1:66">
      <c r="A143" s="245" t="s">
        <v>382</v>
      </c>
      <c r="B143" s="225">
        <v>0</v>
      </c>
      <c r="C143" s="225">
        <v>0</v>
      </c>
      <c r="D143" s="225">
        <v>0</v>
      </c>
      <c r="E143" s="225">
        <v>0</v>
      </c>
      <c r="F143" s="225">
        <v>0</v>
      </c>
      <c r="G143" s="225">
        <v>0</v>
      </c>
      <c r="H143" s="225">
        <v>0</v>
      </c>
      <c r="I143" s="225">
        <v>0</v>
      </c>
      <c r="J143" s="225">
        <v>0</v>
      </c>
      <c r="K143" s="225">
        <v>0</v>
      </c>
      <c r="L143" s="225">
        <v>0</v>
      </c>
      <c r="M143" s="225">
        <v>0</v>
      </c>
      <c r="N143" s="225">
        <v>0</v>
      </c>
      <c r="O143" s="225">
        <v>0</v>
      </c>
      <c r="P143" s="225">
        <v>0</v>
      </c>
      <c r="Q143" s="225">
        <v>0</v>
      </c>
      <c r="R143" s="225">
        <v>0</v>
      </c>
      <c r="S143" s="225">
        <v>0</v>
      </c>
      <c r="T143" s="225">
        <v>0</v>
      </c>
      <c r="U143" s="225">
        <v>0</v>
      </c>
      <c r="V143" s="225">
        <v>0</v>
      </c>
      <c r="W143" s="225">
        <v>0</v>
      </c>
      <c r="X143" s="225">
        <v>0</v>
      </c>
      <c r="Y143" s="225">
        <v>0</v>
      </c>
      <c r="Z143" s="225">
        <v>0</v>
      </c>
      <c r="AA143" s="225">
        <v>0</v>
      </c>
      <c r="AB143" s="225">
        <v>0</v>
      </c>
      <c r="AC143" s="225">
        <v>0</v>
      </c>
      <c r="AD143" s="225">
        <v>0</v>
      </c>
      <c r="AE143" s="225">
        <v>0</v>
      </c>
      <c r="AF143" s="225">
        <v>0</v>
      </c>
      <c r="AG143" s="225">
        <v>0</v>
      </c>
      <c r="AH143" s="225">
        <v>0</v>
      </c>
      <c r="AI143" s="225">
        <v>0</v>
      </c>
      <c r="AJ143" s="225">
        <v>0</v>
      </c>
      <c r="AK143" s="225">
        <v>0</v>
      </c>
      <c r="AL143" s="225">
        <v>0</v>
      </c>
      <c r="AM143" s="225">
        <v>0</v>
      </c>
      <c r="AN143" s="225">
        <v>0</v>
      </c>
      <c r="AO143" s="225">
        <v>0</v>
      </c>
      <c r="AP143" s="225">
        <v>0</v>
      </c>
      <c r="AQ143" s="225">
        <v>0</v>
      </c>
      <c r="AR143" s="225">
        <v>0</v>
      </c>
      <c r="AS143" s="225">
        <v>0</v>
      </c>
      <c r="AT143" s="225">
        <v>0</v>
      </c>
      <c r="AU143" s="225">
        <v>0</v>
      </c>
      <c r="AV143" s="225">
        <v>0</v>
      </c>
      <c r="AW143" s="225">
        <v>0</v>
      </c>
      <c r="AX143" s="225">
        <v>0</v>
      </c>
      <c r="AY143" s="225">
        <v>0</v>
      </c>
      <c r="AZ143" s="225">
        <v>0</v>
      </c>
      <c r="BA143" s="225">
        <v>0</v>
      </c>
      <c r="BB143" s="225">
        <v>0</v>
      </c>
      <c r="BC143" s="225">
        <v>0</v>
      </c>
      <c r="BD143" s="225">
        <v>0</v>
      </c>
      <c r="BE143" s="225">
        <v>0</v>
      </c>
      <c r="BF143" s="225">
        <v>0</v>
      </c>
      <c r="BG143" s="225">
        <v>0</v>
      </c>
      <c r="BH143" s="225">
        <v>0</v>
      </c>
      <c r="BI143" s="225">
        <v>0</v>
      </c>
      <c r="BJ143" s="225">
        <v>0</v>
      </c>
      <c r="BK143" s="225">
        <v>0</v>
      </c>
      <c r="BL143" s="225">
        <v>0</v>
      </c>
      <c r="BM143" s="225">
        <v>0</v>
      </c>
      <c r="BN143" s="225">
        <v>0</v>
      </c>
    </row>
    <row r="144" spans="1:66">
      <c r="A144" s="245" t="s">
        <v>383</v>
      </c>
      <c r="B144" s="225">
        <v>787862.34666666703</v>
      </c>
      <c r="C144" s="225">
        <v>1342973.94666666</v>
      </c>
      <c r="D144" s="225">
        <v>2339558.8066666601</v>
      </c>
      <c r="E144" s="225">
        <v>1927195.5266666601</v>
      </c>
      <c r="F144" s="225">
        <v>1069408.91666666</v>
      </c>
      <c r="G144" s="225">
        <v>682577.71666666702</v>
      </c>
      <c r="H144" s="225">
        <v>540720.32666666701</v>
      </c>
      <c r="I144" s="225">
        <v>519214.46666666702</v>
      </c>
      <c r="J144" s="225">
        <v>954462.27666666696</v>
      </c>
      <c r="K144" s="225">
        <v>1741894.67666666</v>
      </c>
      <c r="L144" s="225">
        <v>1425422.94666666</v>
      </c>
      <c r="M144" s="225">
        <v>1040369.27666666</v>
      </c>
      <c r="N144" s="225">
        <v>14371661.23</v>
      </c>
      <c r="O144" s="225">
        <v>356562.55333333299</v>
      </c>
      <c r="P144" s="225">
        <v>533128.09333333303</v>
      </c>
      <c r="Q144" s="225">
        <v>3819230.7133333301</v>
      </c>
      <c r="R144" s="225">
        <v>1421723.12333333</v>
      </c>
      <c r="S144" s="225">
        <v>779725.68333333195</v>
      </c>
      <c r="T144" s="225">
        <v>522017.82333333202</v>
      </c>
      <c r="U144" s="225">
        <v>345821.40333333297</v>
      </c>
      <c r="V144" s="225">
        <v>1127632.6433333301</v>
      </c>
      <c r="W144" s="225">
        <v>704615.42333333299</v>
      </c>
      <c r="X144" s="225">
        <v>682616.09333333303</v>
      </c>
      <c r="Y144" s="225">
        <v>1358049.2733333299</v>
      </c>
      <c r="Z144" s="225">
        <v>466215.613333332</v>
      </c>
      <c r="AA144" s="225">
        <v>12117338.439999999</v>
      </c>
      <c r="AB144" s="225">
        <v>403395.88666666602</v>
      </c>
      <c r="AC144" s="225">
        <v>579961.42666666699</v>
      </c>
      <c r="AD144" s="225">
        <v>3866064.0466666599</v>
      </c>
      <c r="AE144" s="225">
        <v>1468556.45666666</v>
      </c>
      <c r="AF144" s="225">
        <v>826559.01666666695</v>
      </c>
      <c r="AG144" s="225">
        <v>568851.15666666697</v>
      </c>
      <c r="AH144" s="225">
        <v>392654.73666666698</v>
      </c>
      <c r="AI144" s="225">
        <v>1174465.97666666</v>
      </c>
      <c r="AJ144" s="225">
        <v>751448.75666666694</v>
      </c>
      <c r="AK144" s="225">
        <v>729449.42666666699</v>
      </c>
      <c r="AL144" s="225">
        <v>1404882.6066666599</v>
      </c>
      <c r="AM144" s="225">
        <v>513048.94666666701</v>
      </c>
      <c r="AN144" s="225">
        <v>12679338.439999999</v>
      </c>
      <c r="AO144" s="225">
        <v>403395.88666666602</v>
      </c>
      <c r="AP144" s="225">
        <v>579961.42666666699</v>
      </c>
      <c r="AQ144" s="225">
        <v>3866064.0466666599</v>
      </c>
      <c r="AR144" s="225">
        <v>1468556.45666666</v>
      </c>
      <c r="AS144" s="225">
        <v>826559.01666666695</v>
      </c>
      <c r="AT144" s="225">
        <v>568851.15666666697</v>
      </c>
      <c r="AU144" s="225">
        <v>392654.73666666698</v>
      </c>
      <c r="AV144" s="225">
        <v>1174465.97666666</v>
      </c>
      <c r="AW144" s="225">
        <v>751448.75666666694</v>
      </c>
      <c r="AX144" s="225">
        <v>729449.42666666699</v>
      </c>
      <c r="AY144" s="225">
        <v>1404882.6066666599</v>
      </c>
      <c r="AZ144" s="225">
        <v>513048.94666666701</v>
      </c>
      <c r="BA144" s="225">
        <v>12679338.439999999</v>
      </c>
      <c r="BB144" s="225">
        <v>403395.88666666602</v>
      </c>
      <c r="BC144" s="225">
        <v>579961.42666666699</v>
      </c>
      <c r="BD144" s="225">
        <v>3866064.0466666599</v>
      </c>
      <c r="BE144" s="225">
        <v>1468556.45666666</v>
      </c>
      <c r="BF144" s="225">
        <v>826559.01666666695</v>
      </c>
      <c r="BG144" s="225">
        <v>568851.15666666697</v>
      </c>
      <c r="BH144" s="225">
        <v>392654.73666666698</v>
      </c>
      <c r="BI144" s="225">
        <v>1174465.97666666</v>
      </c>
      <c r="BJ144" s="225">
        <v>751448.75666666694</v>
      </c>
      <c r="BK144" s="225">
        <v>729449.42666666699</v>
      </c>
      <c r="BL144" s="225">
        <v>1404882.6066666599</v>
      </c>
      <c r="BM144" s="225">
        <v>513048.94666666701</v>
      </c>
      <c r="BN144" s="225">
        <v>12679338.439999999</v>
      </c>
    </row>
    <row r="145" spans="1:66">
      <c r="A145" s="245" t="s">
        <v>384</v>
      </c>
      <c r="B145" s="225">
        <v>0</v>
      </c>
      <c r="C145" s="225">
        <v>0</v>
      </c>
      <c r="D145" s="225">
        <v>0</v>
      </c>
      <c r="E145" s="225">
        <v>0</v>
      </c>
      <c r="F145" s="225">
        <v>0</v>
      </c>
      <c r="G145" s="225">
        <v>0</v>
      </c>
      <c r="H145" s="225">
        <v>0</v>
      </c>
      <c r="I145" s="225">
        <v>0</v>
      </c>
      <c r="J145" s="225">
        <v>0</v>
      </c>
      <c r="K145" s="225">
        <v>0</v>
      </c>
      <c r="L145" s="225">
        <v>0</v>
      </c>
      <c r="M145" s="225">
        <v>0</v>
      </c>
      <c r="N145" s="225">
        <v>0</v>
      </c>
      <c r="O145" s="225">
        <v>23099.933101892901</v>
      </c>
      <c r="P145" s="225">
        <v>23099.933101892901</v>
      </c>
      <c r="Q145" s="225">
        <v>23099.933101892901</v>
      </c>
      <c r="R145" s="225">
        <v>23099.933101892901</v>
      </c>
      <c r="S145" s="225">
        <v>23099.933101892901</v>
      </c>
      <c r="T145" s="225">
        <v>23099.933101892901</v>
      </c>
      <c r="U145" s="225">
        <v>23099.933101892901</v>
      </c>
      <c r="V145" s="225">
        <v>23099.933101892901</v>
      </c>
      <c r="W145" s="225">
        <v>23099.933101892901</v>
      </c>
      <c r="X145" s="225">
        <v>23099.933101892901</v>
      </c>
      <c r="Y145" s="225">
        <v>23099.933101892901</v>
      </c>
      <c r="Z145" s="225">
        <v>23099.933101892901</v>
      </c>
      <c r="AA145" s="225">
        <v>277199.19722271402</v>
      </c>
      <c r="AB145" s="225">
        <v>44823.371028031797</v>
      </c>
      <c r="AC145" s="225">
        <v>44823.371028031797</v>
      </c>
      <c r="AD145" s="225">
        <v>44823.371028031797</v>
      </c>
      <c r="AE145" s="225">
        <v>44823.371028031797</v>
      </c>
      <c r="AF145" s="225">
        <v>44823.371028031797</v>
      </c>
      <c r="AG145" s="225">
        <v>44823.371028031797</v>
      </c>
      <c r="AH145" s="225">
        <v>44823.371028031797</v>
      </c>
      <c r="AI145" s="225">
        <v>44823.371028031797</v>
      </c>
      <c r="AJ145" s="225">
        <v>44823.371028031797</v>
      </c>
      <c r="AK145" s="225">
        <v>44823.371028031797</v>
      </c>
      <c r="AL145" s="225">
        <v>44823.371028031797</v>
      </c>
      <c r="AM145" s="225">
        <v>44823.371028031797</v>
      </c>
      <c r="AN145" s="225">
        <v>537880.45233638096</v>
      </c>
      <c r="AO145" s="225">
        <v>66927.753303250705</v>
      </c>
      <c r="AP145" s="225">
        <v>66927.753303250705</v>
      </c>
      <c r="AQ145" s="225">
        <v>66927.753303250705</v>
      </c>
      <c r="AR145" s="225">
        <v>66927.753303250705</v>
      </c>
      <c r="AS145" s="225">
        <v>66927.753303250705</v>
      </c>
      <c r="AT145" s="225">
        <v>66927.753303250705</v>
      </c>
      <c r="AU145" s="225">
        <v>66927.753303250705</v>
      </c>
      <c r="AV145" s="225">
        <v>66927.753303250705</v>
      </c>
      <c r="AW145" s="225">
        <v>66927.753303250705</v>
      </c>
      <c r="AX145" s="225">
        <v>66927.753303250705</v>
      </c>
      <c r="AY145" s="225">
        <v>66927.753303250705</v>
      </c>
      <c r="AZ145" s="225">
        <v>66927.753303250705</v>
      </c>
      <c r="BA145" s="225">
        <v>803133.03963900905</v>
      </c>
      <c r="BB145" s="225">
        <v>89379.549497160202</v>
      </c>
      <c r="BC145" s="225">
        <v>89379.549497160202</v>
      </c>
      <c r="BD145" s="225">
        <v>89379.549497160202</v>
      </c>
      <c r="BE145" s="225">
        <v>89379.549497160202</v>
      </c>
      <c r="BF145" s="225">
        <v>89379.549497160202</v>
      </c>
      <c r="BG145" s="225">
        <v>89379.549497160202</v>
      </c>
      <c r="BH145" s="225">
        <v>89379.549497160202</v>
      </c>
      <c r="BI145" s="225">
        <v>89379.549497160202</v>
      </c>
      <c r="BJ145" s="225">
        <v>89379.549497160202</v>
      </c>
      <c r="BK145" s="225">
        <v>89379.549497160202</v>
      </c>
      <c r="BL145" s="225">
        <v>89379.549497160202</v>
      </c>
      <c r="BM145" s="225">
        <v>89379.549497160202</v>
      </c>
      <c r="BN145" s="225">
        <v>1072554.5939659199</v>
      </c>
    </row>
    <row r="146" spans="1:66">
      <c r="A146" s="245" t="s">
        <v>385</v>
      </c>
      <c r="B146" s="225">
        <v>0</v>
      </c>
      <c r="C146" s="225">
        <v>0</v>
      </c>
      <c r="D146" s="225">
        <v>0</v>
      </c>
      <c r="E146" s="225">
        <v>0</v>
      </c>
      <c r="F146" s="225">
        <v>0</v>
      </c>
      <c r="G146" s="225">
        <v>0</v>
      </c>
      <c r="H146" s="225">
        <v>0</v>
      </c>
      <c r="I146" s="225">
        <v>0</v>
      </c>
      <c r="J146" s="225">
        <v>0</v>
      </c>
      <c r="K146" s="225">
        <v>0</v>
      </c>
      <c r="L146" s="225">
        <v>0</v>
      </c>
      <c r="M146" s="225">
        <v>0</v>
      </c>
      <c r="N146" s="225">
        <v>0</v>
      </c>
      <c r="O146" s="225">
        <v>0</v>
      </c>
      <c r="P146" s="225">
        <v>0</v>
      </c>
      <c r="Q146" s="225">
        <v>0</v>
      </c>
      <c r="R146" s="225">
        <v>0</v>
      </c>
      <c r="S146" s="225">
        <v>0</v>
      </c>
      <c r="T146" s="225">
        <v>0</v>
      </c>
      <c r="U146" s="225">
        <v>0</v>
      </c>
      <c r="V146" s="225">
        <v>0</v>
      </c>
      <c r="W146" s="225">
        <v>0</v>
      </c>
      <c r="X146" s="225">
        <v>0</v>
      </c>
      <c r="Y146" s="225">
        <v>0</v>
      </c>
      <c r="Z146" s="225">
        <v>0</v>
      </c>
      <c r="AA146" s="225">
        <v>0</v>
      </c>
      <c r="AB146" s="225">
        <v>0</v>
      </c>
      <c r="AC146" s="225">
        <v>0</v>
      </c>
      <c r="AD146" s="225">
        <v>0</v>
      </c>
      <c r="AE146" s="225">
        <v>0</v>
      </c>
      <c r="AF146" s="225">
        <v>0</v>
      </c>
      <c r="AG146" s="225">
        <v>0</v>
      </c>
      <c r="AH146" s="225">
        <v>0</v>
      </c>
      <c r="AI146" s="225">
        <v>0</v>
      </c>
      <c r="AJ146" s="225">
        <v>0</v>
      </c>
      <c r="AK146" s="225">
        <v>0</v>
      </c>
      <c r="AL146" s="225">
        <v>0</v>
      </c>
      <c r="AM146" s="225">
        <v>0</v>
      </c>
      <c r="AN146" s="225">
        <v>0</v>
      </c>
      <c r="AO146" s="225">
        <v>0</v>
      </c>
      <c r="AP146" s="225">
        <v>0</v>
      </c>
      <c r="AQ146" s="225">
        <v>0</v>
      </c>
      <c r="AR146" s="225">
        <v>0</v>
      </c>
      <c r="AS146" s="225">
        <v>0</v>
      </c>
      <c r="AT146" s="225">
        <v>0</v>
      </c>
      <c r="AU146" s="225">
        <v>0</v>
      </c>
      <c r="AV146" s="225">
        <v>0</v>
      </c>
      <c r="AW146" s="225">
        <v>0</v>
      </c>
      <c r="AX146" s="225">
        <v>0</v>
      </c>
      <c r="AY146" s="225">
        <v>0</v>
      </c>
      <c r="AZ146" s="225">
        <v>0</v>
      </c>
      <c r="BA146" s="225">
        <v>0</v>
      </c>
      <c r="BB146" s="225">
        <v>0</v>
      </c>
      <c r="BC146" s="225">
        <v>0</v>
      </c>
      <c r="BD146" s="225">
        <v>0</v>
      </c>
      <c r="BE146" s="225">
        <v>0</v>
      </c>
      <c r="BF146" s="225">
        <v>0</v>
      </c>
      <c r="BG146" s="225">
        <v>0</v>
      </c>
      <c r="BH146" s="225">
        <v>0</v>
      </c>
      <c r="BI146" s="225">
        <v>0</v>
      </c>
      <c r="BJ146" s="225">
        <v>0</v>
      </c>
      <c r="BK146" s="225">
        <v>0</v>
      </c>
      <c r="BL146" s="225">
        <v>0</v>
      </c>
      <c r="BM146" s="225">
        <v>0</v>
      </c>
      <c r="BN146" s="225">
        <v>0</v>
      </c>
    </row>
    <row r="147" spans="1:66">
      <c r="A147" s="245" t="s">
        <v>386</v>
      </c>
      <c r="B147" s="225">
        <v>-465928.38999999902</v>
      </c>
      <c r="C147" s="225">
        <v>88133.860000000801</v>
      </c>
      <c r="D147" s="225">
        <v>4118448.71999999</v>
      </c>
      <c r="E147" s="225">
        <v>2902371.43</v>
      </c>
      <c r="F147" s="225">
        <v>852974.40000000095</v>
      </c>
      <c r="G147" s="225">
        <v>-620003</v>
      </c>
      <c r="H147" s="225">
        <v>-313005.29999999801</v>
      </c>
      <c r="I147" s="225">
        <v>-334943.71999999898</v>
      </c>
      <c r="J147" s="225">
        <v>800584.90000000095</v>
      </c>
      <c r="K147" s="225">
        <v>2486701.44</v>
      </c>
      <c r="L147" s="225">
        <v>3337005.99</v>
      </c>
      <c r="M147" s="225">
        <v>2164990.89</v>
      </c>
      <c r="N147" s="225">
        <v>15017331.220000001</v>
      </c>
      <c r="O147" s="225">
        <v>16750.480000001</v>
      </c>
      <c r="P147" s="225">
        <v>660353.82000000204</v>
      </c>
      <c r="Q147" s="225">
        <v>2483156.27</v>
      </c>
      <c r="R147" s="225">
        <v>3233623.86</v>
      </c>
      <c r="S147" s="225">
        <v>1061426.53</v>
      </c>
      <c r="T147" s="225">
        <v>243941.17000000199</v>
      </c>
      <c r="U147" s="225">
        <v>-1118802.3499999901</v>
      </c>
      <c r="V147" s="225">
        <v>-1167006.6299999999</v>
      </c>
      <c r="W147" s="225">
        <v>1056933.79</v>
      </c>
      <c r="X147" s="225">
        <v>2006978.93</v>
      </c>
      <c r="Y147" s="225">
        <v>-269791.92999999801</v>
      </c>
      <c r="Z147" s="225">
        <v>-919080.36999999895</v>
      </c>
      <c r="AA147" s="225">
        <v>7288483.5700000096</v>
      </c>
      <c r="AB147" s="225">
        <v>97417.146666670902</v>
      </c>
      <c r="AC147" s="225">
        <v>741020.48666667205</v>
      </c>
      <c r="AD147" s="225">
        <v>2563822.9366666698</v>
      </c>
      <c r="AE147" s="225">
        <v>3314290.5266666701</v>
      </c>
      <c r="AF147" s="225">
        <v>1142093.19666667</v>
      </c>
      <c r="AG147" s="225">
        <v>324607.83666667202</v>
      </c>
      <c r="AH147" s="225">
        <v>-1038135.68333333</v>
      </c>
      <c r="AI147" s="225">
        <v>-1086339.9633333299</v>
      </c>
      <c r="AJ147" s="225">
        <v>1137600.45666667</v>
      </c>
      <c r="AK147" s="225">
        <v>2087645.5966666699</v>
      </c>
      <c r="AL147" s="225">
        <v>-189125.26333332801</v>
      </c>
      <c r="AM147" s="225">
        <v>-838413.70333332999</v>
      </c>
      <c r="AN147" s="225">
        <v>8256483.5700000497</v>
      </c>
      <c r="AO147" s="225">
        <v>97417.146666670902</v>
      </c>
      <c r="AP147" s="225">
        <v>741020.48666667205</v>
      </c>
      <c r="AQ147" s="225">
        <v>2563822.9366666698</v>
      </c>
      <c r="AR147" s="225">
        <v>3314290.5266666701</v>
      </c>
      <c r="AS147" s="225">
        <v>1142093.19666667</v>
      </c>
      <c r="AT147" s="225">
        <v>324607.83666667202</v>
      </c>
      <c r="AU147" s="225">
        <v>-1038135.68333333</v>
      </c>
      <c r="AV147" s="225">
        <v>-1086339.9633333299</v>
      </c>
      <c r="AW147" s="225">
        <v>1137600.45666667</v>
      </c>
      <c r="AX147" s="225">
        <v>2087645.5966666699</v>
      </c>
      <c r="AY147" s="225">
        <v>-189125.26333332801</v>
      </c>
      <c r="AZ147" s="225">
        <v>-838413.70333332999</v>
      </c>
      <c r="BA147" s="225">
        <v>8256483.5700000497</v>
      </c>
      <c r="BB147" s="225">
        <v>97417.146666670902</v>
      </c>
      <c r="BC147" s="225">
        <v>741020.48666667205</v>
      </c>
      <c r="BD147" s="225">
        <v>2563822.9366666698</v>
      </c>
      <c r="BE147" s="225">
        <v>3314290.5266666701</v>
      </c>
      <c r="BF147" s="225">
        <v>1142093.19666667</v>
      </c>
      <c r="BG147" s="225">
        <v>324607.83666667202</v>
      </c>
      <c r="BH147" s="225">
        <v>-1038135.68333333</v>
      </c>
      <c r="BI147" s="225">
        <v>-1086339.9633333299</v>
      </c>
      <c r="BJ147" s="225">
        <v>1137600.45666667</v>
      </c>
      <c r="BK147" s="225">
        <v>2087645.5966666699</v>
      </c>
      <c r="BL147" s="225">
        <v>-189125.26333332801</v>
      </c>
      <c r="BM147" s="225">
        <v>-838413.70333332999</v>
      </c>
      <c r="BN147" s="225">
        <v>8256483.5700000497</v>
      </c>
    </row>
    <row r="148" spans="1:66">
      <c r="A148" s="245" t="s">
        <v>387</v>
      </c>
      <c r="B148" s="225">
        <v>0</v>
      </c>
      <c r="C148" s="225">
        <v>0</v>
      </c>
      <c r="D148" s="225">
        <v>0</v>
      </c>
      <c r="E148" s="225">
        <v>0</v>
      </c>
      <c r="F148" s="225">
        <v>0</v>
      </c>
      <c r="G148" s="225">
        <v>0</v>
      </c>
      <c r="H148" s="225">
        <v>0</v>
      </c>
      <c r="I148" s="225">
        <v>0</v>
      </c>
      <c r="J148" s="225">
        <v>0</v>
      </c>
      <c r="K148" s="225">
        <v>0</v>
      </c>
      <c r="L148" s="225">
        <v>0</v>
      </c>
      <c r="M148" s="225">
        <v>0</v>
      </c>
      <c r="N148" s="225">
        <v>0</v>
      </c>
      <c r="O148" s="225">
        <v>13894.427700844701</v>
      </c>
      <c r="P148" s="225">
        <v>13894.427700844701</v>
      </c>
      <c r="Q148" s="225">
        <v>13894.427700844701</v>
      </c>
      <c r="R148" s="225">
        <v>13894.427700844701</v>
      </c>
      <c r="S148" s="225">
        <v>13894.427700844701</v>
      </c>
      <c r="T148" s="225">
        <v>13894.427700844701</v>
      </c>
      <c r="U148" s="225">
        <v>13894.427700844701</v>
      </c>
      <c r="V148" s="225">
        <v>13894.427700844701</v>
      </c>
      <c r="W148" s="225">
        <v>13894.427700844701</v>
      </c>
      <c r="X148" s="225">
        <v>13894.427700844701</v>
      </c>
      <c r="Y148" s="225">
        <v>13894.427700844701</v>
      </c>
      <c r="Z148" s="225">
        <v>13894.427700844701</v>
      </c>
      <c r="AA148" s="225">
        <v>166733.13241013599</v>
      </c>
      <c r="AB148" s="225">
        <v>29187.912933804499</v>
      </c>
      <c r="AC148" s="225">
        <v>29187.912933804499</v>
      </c>
      <c r="AD148" s="225">
        <v>29187.912933804499</v>
      </c>
      <c r="AE148" s="225">
        <v>29187.912933804499</v>
      </c>
      <c r="AF148" s="225">
        <v>29187.912933804499</v>
      </c>
      <c r="AG148" s="225">
        <v>29187.912933804499</v>
      </c>
      <c r="AH148" s="225">
        <v>29187.912933804499</v>
      </c>
      <c r="AI148" s="225">
        <v>29187.912933804499</v>
      </c>
      <c r="AJ148" s="225">
        <v>29187.912933804499</v>
      </c>
      <c r="AK148" s="225">
        <v>29187.912933804499</v>
      </c>
      <c r="AL148" s="225">
        <v>29187.912933804499</v>
      </c>
      <c r="AM148" s="225">
        <v>29187.912933804499</v>
      </c>
      <c r="AN148" s="225">
        <v>350254.95520565403</v>
      </c>
      <c r="AO148" s="225">
        <v>43581.760841877702</v>
      </c>
      <c r="AP148" s="225">
        <v>43581.760841877702</v>
      </c>
      <c r="AQ148" s="225">
        <v>43581.760841877702</v>
      </c>
      <c r="AR148" s="225">
        <v>43581.760841877702</v>
      </c>
      <c r="AS148" s="225">
        <v>43581.760841877702</v>
      </c>
      <c r="AT148" s="225">
        <v>43581.760841877702</v>
      </c>
      <c r="AU148" s="225">
        <v>43581.760841877702</v>
      </c>
      <c r="AV148" s="225">
        <v>43581.760841877702</v>
      </c>
      <c r="AW148" s="225">
        <v>43581.760841877702</v>
      </c>
      <c r="AX148" s="225">
        <v>43581.760841877702</v>
      </c>
      <c r="AY148" s="225">
        <v>43581.760841877702</v>
      </c>
      <c r="AZ148" s="225">
        <v>43581.760841877702</v>
      </c>
      <c r="BA148" s="225">
        <v>522981.13010253198</v>
      </c>
      <c r="BB148" s="225">
        <v>58201.836429354698</v>
      </c>
      <c r="BC148" s="225">
        <v>58201.836429354698</v>
      </c>
      <c r="BD148" s="225">
        <v>58201.836429354698</v>
      </c>
      <c r="BE148" s="225">
        <v>58201.836429354698</v>
      </c>
      <c r="BF148" s="225">
        <v>58201.836429354698</v>
      </c>
      <c r="BG148" s="225">
        <v>58201.836429354698</v>
      </c>
      <c r="BH148" s="225">
        <v>58201.836429354698</v>
      </c>
      <c r="BI148" s="225">
        <v>58201.836429354698</v>
      </c>
      <c r="BJ148" s="225">
        <v>58201.836429354698</v>
      </c>
      <c r="BK148" s="225">
        <v>58201.836429354698</v>
      </c>
      <c r="BL148" s="225">
        <v>58201.836429354698</v>
      </c>
      <c r="BM148" s="225">
        <v>58201.836429354698</v>
      </c>
      <c r="BN148" s="225">
        <v>698422.037152256</v>
      </c>
    </row>
    <row r="149" spans="1:66">
      <c r="A149" s="245" t="s">
        <v>388</v>
      </c>
      <c r="B149" s="225">
        <v>2962766.97666666</v>
      </c>
      <c r="C149" s="225">
        <v>3089366.9666666701</v>
      </c>
      <c r="D149" s="225">
        <v>3491243.2466666698</v>
      </c>
      <c r="E149" s="225">
        <v>3022197.4266666598</v>
      </c>
      <c r="F149" s="225">
        <v>2898116.0766666601</v>
      </c>
      <c r="G149" s="225">
        <v>3280996.0966666699</v>
      </c>
      <c r="H149" s="225">
        <v>2935965.68666666</v>
      </c>
      <c r="I149" s="225">
        <v>2945673.3566666599</v>
      </c>
      <c r="J149" s="225">
        <v>2947491.8366666599</v>
      </c>
      <c r="K149" s="225">
        <v>2922828.4866666598</v>
      </c>
      <c r="L149" s="225">
        <v>3230601.7866666699</v>
      </c>
      <c r="M149" s="225">
        <v>3568899.6766666598</v>
      </c>
      <c r="N149" s="225">
        <v>37296147.619999997</v>
      </c>
      <c r="O149" s="225">
        <v>2958028.0166666699</v>
      </c>
      <c r="P149" s="225">
        <v>2917165.45666666</v>
      </c>
      <c r="Q149" s="225">
        <v>3323702.4666666598</v>
      </c>
      <c r="R149" s="225">
        <v>2852395.6066666599</v>
      </c>
      <c r="S149" s="225">
        <v>3220883.8066666699</v>
      </c>
      <c r="T149" s="225">
        <v>2963907.8366666599</v>
      </c>
      <c r="U149" s="225">
        <v>3014601.38666667</v>
      </c>
      <c r="V149" s="225">
        <v>3124067.9666666598</v>
      </c>
      <c r="W149" s="225">
        <v>3101399.5766666601</v>
      </c>
      <c r="X149" s="225">
        <v>3075891.6066666599</v>
      </c>
      <c r="Y149" s="225">
        <v>3515159.1266666702</v>
      </c>
      <c r="Z149" s="225">
        <v>3220233.89666666</v>
      </c>
      <c r="AA149" s="225">
        <v>37287436.75</v>
      </c>
      <c r="AB149" s="225">
        <v>2958028.0166666699</v>
      </c>
      <c r="AC149" s="225">
        <v>2917165.45666666</v>
      </c>
      <c r="AD149" s="225">
        <v>3323702.4666666598</v>
      </c>
      <c r="AE149" s="225">
        <v>2852395.6066666599</v>
      </c>
      <c r="AF149" s="225">
        <v>3220883.8066666699</v>
      </c>
      <c r="AG149" s="225">
        <v>2963907.8366666599</v>
      </c>
      <c r="AH149" s="225">
        <v>3014601.38666667</v>
      </c>
      <c r="AI149" s="225">
        <v>3124067.9666666598</v>
      </c>
      <c r="AJ149" s="225">
        <v>3101399.5766666601</v>
      </c>
      <c r="AK149" s="225">
        <v>3075891.6066666599</v>
      </c>
      <c r="AL149" s="225">
        <v>3515159.1266666702</v>
      </c>
      <c r="AM149" s="225">
        <v>3220233.89666666</v>
      </c>
      <c r="AN149" s="225">
        <v>37287436.75</v>
      </c>
      <c r="AO149" s="225">
        <v>2958028.0166666699</v>
      </c>
      <c r="AP149" s="225">
        <v>2917165.45666666</v>
      </c>
      <c r="AQ149" s="225">
        <v>3323702.4666666598</v>
      </c>
      <c r="AR149" s="225">
        <v>2852395.6066666599</v>
      </c>
      <c r="AS149" s="225">
        <v>3220883.8066666699</v>
      </c>
      <c r="AT149" s="225">
        <v>2963907.8366666599</v>
      </c>
      <c r="AU149" s="225">
        <v>3014601.38666667</v>
      </c>
      <c r="AV149" s="225">
        <v>3124067.9666666598</v>
      </c>
      <c r="AW149" s="225">
        <v>3101399.5766666601</v>
      </c>
      <c r="AX149" s="225">
        <v>3075891.6066666599</v>
      </c>
      <c r="AY149" s="225">
        <v>3515159.1266666702</v>
      </c>
      <c r="AZ149" s="225">
        <v>3220233.89666666</v>
      </c>
      <c r="BA149" s="225">
        <v>37287436.75</v>
      </c>
      <c r="BB149" s="225">
        <v>2958028.0166666699</v>
      </c>
      <c r="BC149" s="225">
        <v>2917165.45666666</v>
      </c>
      <c r="BD149" s="225">
        <v>3323702.4666666598</v>
      </c>
      <c r="BE149" s="225">
        <v>2852395.6066666599</v>
      </c>
      <c r="BF149" s="225">
        <v>3220883.8066666699</v>
      </c>
      <c r="BG149" s="225">
        <v>2963907.8366666599</v>
      </c>
      <c r="BH149" s="225">
        <v>3014601.38666667</v>
      </c>
      <c r="BI149" s="225">
        <v>3124067.9666666598</v>
      </c>
      <c r="BJ149" s="225">
        <v>3101399.5766666601</v>
      </c>
      <c r="BK149" s="225">
        <v>3075891.6066666599</v>
      </c>
      <c r="BL149" s="225">
        <v>3515159.1266666702</v>
      </c>
      <c r="BM149" s="225">
        <v>3220233.89666666</v>
      </c>
      <c r="BN149" s="225">
        <v>37287436.75</v>
      </c>
    </row>
    <row r="150" spans="1:66">
      <c r="A150" s="245" t="s">
        <v>389</v>
      </c>
      <c r="B150" s="225">
        <v>122.641666588606</v>
      </c>
      <c r="C150" s="225">
        <v>122.641666588606</v>
      </c>
      <c r="D150" s="225">
        <v>122.641666588606</v>
      </c>
      <c r="E150" s="225">
        <v>122.641666588606</v>
      </c>
      <c r="F150" s="225">
        <v>122.641666588606</v>
      </c>
      <c r="G150" s="225">
        <v>122.641666588606</v>
      </c>
      <c r="H150" s="225">
        <v>122.641666588606</v>
      </c>
      <c r="I150" s="225">
        <v>122.641666588606</v>
      </c>
      <c r="J150" s="225">
        <v>122.641666588606</v>
      </c>
      <c r="K150" s="225">
        <v>122.641666588606</v>
      </c>
      <c r="L150" s="225">
        <v>122.641666588606</v>
      </c>
      <c r="M150" s="225">
        <v>122.641666588606</v>
      </c>
      <c r="N150" s="225">
        <v>1471.6999990632701</v>
      </c>
      <c r="O150" s="225">
        <v>126.323333333333</v>
      </c>
      <c r="P150" s="225">
        <v>126.323333333333</v>
      </c>
      <c r="Q150" s="225">
        <v>126.323333333333</v>
      </c>
      <c r="R150" s="225">
        <v>126.323333333333</v>
      </c>
      <c r="S150" s="225">
        <v>126.323333333333</v>
      </c>
      <c r="T150" s="225">
        <v>126.323333333333</v>
      </c>
      <c r="U150" s="225">
        <v>126.323333333333</v>
      </c>
      <c r="V150" s="225">
        <v>126.323333333333</v>
      </c>
      <c r="W150" s="225">
        <v>126.323333333333</v>
      </c>
      <c r="X150" s="225">
        <v>126.323333333333</v>
      </c>
      <c r="Y150" s="225">
        <v>126.323333333333</v>
      </c>
      <c r="Z150" s="225">
        <v>126.323333333333</v>
      </c>
      <c r="AA150" s="225">
        <v>1515.8799999999901</v>
      </c>
      <c r="AB150" s="225">
        <v>126.323333333333</v>
      </c>
      <c r="AC150" s="225">
        <v>126.323333333333</v>
      </c>
      <c r="AD150" s="225">
        <v>126.323333333333</v>
      </c>
      <c r="AE150" s="225">
        <v>126.323333333333</v>
      </c>
      <c r="AF150" s="225">
        <v>126.323333333333</v>
      </c>
      <c r="AG150" s="225">
        <v>126.323333333333</v>
      </c>
      <c r="AH150" s="225">
        <v>126.323333333333</v>
      </c>
      <c r="AI150" s="225">
        <v>126.323333333333</v>
      </c>
      <c r="AJ150" s="225">
        <v>126.323333333333</v>
      </c>
      <c r="AK150" s="225">
        <v>126.323333333333</v>
      </c>
      <c r="AL150" s="225">
        <v>126.323333333333</v>
      </c>
      <c r="AM150" s="225">
        <v>126.323333333333</v>
      </c>
      <c r="AN150" s="225">
        <v>1515.8799999999901</v>
      </c>
      <c r="AO150" s="225">
        <v>126.323333333333</v>
      </c>
      <c r="AP150" s="225">
        <v>126.323333333333</v>
      </c>
      <c r="AQ150" s="225">
        <v>126.323333333333</v>
      </c>
      <c r="AR150" s="225">
        <v>126.323333333333</v>
      </c>
      <c r="AS150" s="225">
        <v>126.323333333333</v>
      </c>
      <c r="AT150" s="225">
        <v>126.323333333333</v>
      </c>
      <c r="AU150" s="225">
        <v>126.323333333333</v>
      </c>
      <c r="AV150" s="225">
        <v>126.323333333333</v>
      </c>
      <c r="AW150" s="225">
        <v>126.323333333333</v>
      </c>
      <c r="AX150" s="225">
        <v>126.323333333333</v>
      </c>
      <c r="AY150" s="225">
        <v>126.323333333333</v>
      </c>
      <c r="AZ150" s="225">
        <v>126.323333333333</v>
      </c>
      <c r="BA150" s="225">
        <v>1515.8799999999901</v>
      </c>
      <c r="BB150" s="225">
        <v>126.323333333333</v>
      </c>
      <c r="BC150" s="225">
        <v>126.323333333333</v>
      </c>
      <c r="BD150" s="225">
        <v>126.323333333333</v>
      </c>
      <c r="BE150" s="225">
        <v>126.323333333333</v>
      </c>
      <c r="BF150" s="225">
        <v>126.323333333333</v>
      </c>
      <c r="BG150" s="225">
        <v>126.323333333333</v>
      </c>
      <c r="BH150" s="225">
        <v>126.323333333333</v>
      </c>
      <c r="BI150" s="225">
        <v>126.323333333333</v>
      </c>
      <c r="BJ150" s="225">
        <v>126.323333333333</v>
      </c>
      <c r="BK150" s="225">
        <v>126.323333333333</v>
      </c>
      <c r="BL150" s="225">
        <v>126.323333333333</v>
      </c>
      <c r="BM150" s="225">
        <v>126.323333333333</v>
      </c>
      <c r="BN150" s="225">
        <v>1515.8799999999901</v>
      </c>
    </row>
    <row r="151" spans="1:66">
      <c r="A151" s="245" t="s">
        <v>390</v>
      </c>
      <c r="B151" s="225">
        <v>0</v>
      </c>
      <c r="C151" s="225">
        <v>0</v>
      </c>
      <c r="D151" s="225">
        <v>0</v>
      </c>
      <c r="E151" s="225">
        <v>0</v>
      </c>
      <c r="F151" s="225">
        <v>0</v>
      </c>
      <c r="G151" s="225">
        <v>0</v>
      </c>
      <c r="H151" s="225">
        <v>0</v>
      </c>
      <c r="I151" s="225">
        <v>0</v>
      </c>
      <c r="J151" s="225">
        <v>0</v>
      </c>
      <c r="K151" s="225">
        <v>0</v>
      </c>
      <c r="L151" s="225">
        <v>0</v>
      </c>
      <c r="M151" s="225">
        <v>0</v>
      </c>
      <c r="N151" s="225">
        <v>0</v>
      </c>
      <c r="O151" s="225">
        <v>71083.043420058399</v>
      </c>
      <c r="P151" s="225">
        <v>71083.043420058399</v>
      </c>
      <c r="Q151" s="225">
        <v>71083.043420058399</v>
      </c>
      <c r="R151" s="225">
        <v>71083.043420058399</v>
      </c>
      <c r="S151" s="225">
        <v>71083.043420058399</v>
      </c>
      <c r="T151" s="225">
        <v>71083.043420058399</v>
      </c>
      <c r="U151" s="225">
        <v>71083.043420058399</v>
      </c>
      <c r="V151" s="225">
        <v>71083.043420058399</v>
      </c>
      <c r="W151" s="225">
        <v>71083.043420058399</v>
      </c>
      <c r="X151" s="225">
        <v>71083.043420058399</v>
      </c>
      <c r="Y151" s="225">
        <v>71083.043420058399</v>
      </c>
      <c r="Z151" s="225">
        <v>71083.043420058399</v>
      </c>
      <c r="AA151" s="225">
        <v>852996.52104070003</v>
      </c>
      <c r="AB151" s="225">
        <v>131816.70479406501</v>
      </c>
      <c r="AC151" s="225">
        <v>131816.70479406501</v>
      </c>
      <c r="AD151" s="225">
        <v>131816.70479406501</v>
      </c>
      <c r="AE151" s="225">
        <v>131816.70479406501</v>
      </c>
      <c r="AF151" s="225">
        <v>131816.70479406501</v>
      </c>
      <c r="AG151" s="225">
        <v>131816.70479406501</v>
      </c>
      <c r="AH151" s="225">
        <v>131816.70479406501</v>
      </c>
      <c r="AI151" s="225">
        <v>131816.70479406501</v>
      </c>
      <c r="AJ151" s="225">
        <v>131816.70479406501</v>
      </c>
      <c r="AK151" s="225">
        <v>131816.70479406501</v>
      </c>
      <c r="AL151" s="225">
        <v>131816.70479406501</v>
      </c>
      <c r="AM151" s="225">
        <v>131816.70479406501</v>
      </c>
      <c r="AN151" s="225">
        <v>1581800.45752878</v>
      </c>
      <c r="AO151" s="225">
        <v>196821.338899016</v>
      </c>
      <c r="AP151" s="225">
        <v>196821.338899016</v>
      </c>
      <c r="AQ151" s="225">
        <v>196821.338899016</v>
      </c>
      <c r="AR151" s="225">
        <v>196821.338899016</v>
      </c>
      <c r="AS151" s="225">
        <v>196821.338899016</v>
      </c>
      <c r="AT151" s="225">
        <v>196821.338899016</v>
      </c>
      <c r="AU151" s="225">
        <v>196821.338899016</v>
      </c>
      <c r="AV151" s="225">
        <v>196821.338899016</v>
      </c>
      <c r="AW151" s="225">
        <v>196821.338899016</v>
      </c>
      <c r="AX151" s="225">
        <v>196821.338899016</v>
      </c>
      <c r="AY151" s="225">
        <v>196821.338899016</v>
      </c>
      <c r="AZ151" s="225">
        <v>196821.338899016</v>
      </c>
      <c r="BA151" s="225">
        <v>2361856.06678819</v>
      </c>
      <c r="BB151" s="225">
        <v>262847.64890453097</v>
      </c>
      <c r="BC151" s="225">
        <v>262847.64890453097</v>
      </c>
      <c r="BD151" s="225">
        <v>262847.64890453097</v>
      </c>
      <c r="BE151" s="225">
        <v>262847.64890453097</v>
      </c>
      <c r="BF151" s="225">
        <v>262847.64890453097</v>
      </c>
      <c r="BG151" s="225">
        <v>262847.64890453097</v>
      </c>
      <c r="BH151" s="225">
        <v>262847.64890453097</v>
      </c>
      <c r="BI151" s="225">
        <v>262847.64890453097</v>
      </c>
      <c r="BJ151" s="225">
        <v>262847.64890453097</v>
      </c>
      <c r="BK151" s="225">
        <v>262847.64890453097</v>
      </c>
      <c r="BL151" s="225">
        <v>262847.64890453097</v>
      </c>
      <c r="BM151" s="225">
        <v>262847.64890453097</v>
      </c>
      <c r="BN151" s="225">
        <v>3154171.7868543798</v>
      </c>
    </row>
    <row r="152" spans="1:66">
      <c r="A152" s="245" t="s">
        <v>391</v>
      </c>
      <c r="B152" s="225">
        <v>0</v>
      </c>
      <c r="C152" s="225">
        <v>0</v>
      </c>
      <c r="D152" s="225">
        <v>0</v>
      </c>
      <c r="E152" s="225">
        <v>0</v>
      </c>
      <c r="F152" s="225">
        <v>0</v>
      </c>
      <c r="G152" s="225">
        <v>0</v>
      </c>
      <c r="H152" s="225">
        <v>0</v>
      </c>
      <c r="I152" s="225">
        <v>0</v>
      </c>
      <c r="J152" s="225">
        <v>0</v>
      </c>
      <c r="K152" s="225">
        <v>0</v>
      </c>
      <c r="L152" s="225">
        <v>0</v>
      </c>
      <c r="M152" s="225">
        <v>0</v>
      </c>
      <c r="N152" s="225">
        <v>0</v>
      </c>
      <c r="O152" s="225">
        <v>0</v>
      </c>
      <c r="P152" s="225">
        <v>0</v>
      </c>
      <c r="Q152" s="225">
        <v>0</v>
      </c>
      <c r="R152" s="225">
        <v>0</v>
      </c>
      <c r="S152" s="225">
        <v>0</v>
      </c>
      <c r="T152" s="225">
        <v>0</v>
      </c>
      <c r="U152" s="225">
        <v>0</v>
      </c>
      <c r="V152" s="225">
        <v>0</v>
      </c>
      <c r="W152" s="225">
        <v>0</v>
      </c>
      <c r="X152" s="225">
        <v>0</v>
      </c>
      <c r="Y152" s="225">
        <v>0</v>
      </c>
      <c r="Z152" s="225">
        <v>0</v>
      </c>
      <c r="AA152" s="225">
        <v>0</v>
      </c>
      <c r="AB152" s="225">
        <v>0</v>
      </c>
      <c r="AC152" s="225">
        <v>0</v>
      </c>
      <c r="AD152" s="225">
        <v>0</v>
      </c>
      <c r="AE152" s="225">
        <v>0</v>
      </c>
      <c r="AF152" s="225">
        <v>0</v>
      </c>
      <c r="AG152" s="225">
        <v>0</v>
      </c>
      <c r="AH152" s="225">
        <v>0</v>
      </c>
      <c r="AI152" s="225">
        <v>0</v>
      </c>
      <c r="AJ152" s="225">
        <v>0</v>
      </c>
      <c r="AK152" s="225">
        <v>0</v>
      </c>
      <c r="AL152" s="225">
        <v>0</v>
      </c>
      <c r="AM152" s="225">
        <v>0</v>
      </c>
      <c r="AN152" s="225">
        <v>0</v>
      </c>
      <c r="AO152" s="225">
        <v>0</v>
      </c>
      <c r="AP152" s="225">
        <v>0</v>
      </c>
      <c r="AQ152" s="225">
        <v>0</v>
      </c>
      <c r="AR152" s="225">
        <v>0</v>
      </c>
      <c r="AS152" s="225">
        <v>0</v>
      </c>
      <c r="AT152" s="225">
        <v>0</v>
      </c>
      <c r="AU152" s="225">
        <v>0</v>
      </c>
      <c r="AV152" s="225">
        <v>0</v>
      </c>
      <c r="AW152" s="225">
        <v>0</v>
      </c>
      <c r="AX152" s="225">
        <v>0</v>
      </c>
      <c r="AY152" s="225">
        <v>0</v>
      </c>
      <c r="AZ152" s="225">
        <v>0</v>
      </c>
      <c r="BA152" s="225">
        <v>0</v>
      </c>
      <c r="BB152" s="225">
        <v>0</v>
      </c>
      <c r="BC152" s="225">
        <v>0</v>
      </c>
      <c r="BD152" s="225">
        <v>0</v>
      </c>
      <c r="BE152" s="225">
        <v>0</v>
      </c>
      <c r="BF152" s="225">
        <v>0</v>
      </c>
      <c r="BG152" s="225">
        <v>0</v>
      </c>
      <c r="BH152" s="225">
        <v>0</v>
      </c>
      <c r="BI152" s="225">
        <v>0</v>
      </c>
      <c r="BJ152" s="225">
        <v>0</v>
      </c>
      <c r="BK152" s="225">
        <v>0</v>
      </c>
      <c r="BL152" s="225">
        <v>0</v>
      </c>
      <c r="BM152" s="225">
        <v>0</v>
      </c>
      <c r="BN152" s="225">
        <v>0</v>
      </c>
    </row>
    <row r="153" spans="1:66">
      <c r="A153" s="245" t="s">
        <v>392</v>
      </c>
      <c r="B153" s="225">
        <v>0</v>
      </c>
      <c r="C153" s="225">
        <v>0</v>
      </c>
      <c r="D153" s="225">
        <v>0</v>
      </c>
      <c r="E153" s="225">
        <v>0</v>
      </c>
      <c r="F153" s="225">
        <v>0</v>
      </c>
      <c r="G153" s="225">
        <v>0</v>
      </c>
      <c r="H153" s="225">
        <v>0</v>
      </c>
      <c r="I153" s="225">
        <v>0</v>
      </c>
      <c r="J153" s="225">
        <v>0</v>
      </c>
      <c r="K153" s="225">
        <v>0</v>
      </c>
      <c r="L153" s="225">
        <v>0</v>
      </c>
      <c r="M153" s="225">
        <v>0</v>
      </c>
      <c r="N153" s="225">
        <v>0</v>
      </c>
      <c r="O153" s="225">
        <v>0</v>
      </c>
      <c r="P153" s="225">
        <v>0</v>
      </c>
      <c r="Q153" s="225">
        <v>0</v>
      </c>
      <c r="R153" s="225">
        <v>0</v>
      </c>
      <c r="S153" s="225">
        <v>0</v>
      </c>
      <c r="T153" s="225">
        <v>0</v>
      </c>
      <c r="U153" s="225">
        <v>0</v>
      </c>
      <c r="V153" s="225">
        <v>0</v>
      </c>
      <c r="W153" s="225">
        <v>0</v>
      </c>
      <c r="X153" s="225">
        <v>0</v>
      </c>
      <c r="Y153" s="225">
        <v>0</v>
      </c>
      <c r="Z153" s="225">
        <v>0</v>
      </c>
      <c r="AA153" s="225">
        <v>0</v>
      </c>
      <c r="AB153" s="225">
        <v>-9.0949470177292807E-9</v>
      </c>
      <c r="AC153" s="225">
        <v>9.7770680440589703E-9</v>
      </c>
      <c r="AD153" s="225">
        <v>9.7770680440589703E-9</v>
      </c>
      <c r="AE153" s="225">
        <v>9.7770680440589703E-9</v>
      </c>
      <c r="AF153" s="225">
        <v>7.95807864051312E-10</v>
      </c>
      <c r="AG153" s="225">
        <v>9.0949470177292803E-10</v>
      </c>
      <c r="AH153" s="225">
        <v>0</v>
      </c>
      <c r="AI153" s="225">
        <v>7.95807864051312E-10</v>
      </c>
      <c r="AJ153" s="225">
        <v>0</v>
      </c>
      <c r="AK153" s="225">
        <v>9.7770680440589703E-9</v>
      </c>
      <c r="AL153" s="225">
        <v>0</v>
      </c>
      <c r="AM153" s="225">
        <v>0</v>
      </c>
      <c r="AN153" s="225">
        <v>3.2514435588382098E-8</v>
      </c>
      <c r="AO153" s="225">
        <v>0</v>
      </c>
      <c r="AP153" s="225">
        <v>9.7770680440589703E-9</v>
      </c>
      <c r="AQ153" s="225">
        <v>9.7770680440589703E-9</v>
      </c>
      <c r="AR153" s="225">
        <v>9.7770680440589703E-9</v>
      </c>
      <c r="AS153" s="225">
        <v>7.95807864051312E-10</v>
      </c>
      <c r="AT153" s="225">
        <v>9.0949470177292803E-10</v>
      </c>
      <c r="AU153" s="225">
        <v>0</v>
      </c>
      <c r="AV153" s="225">
        <v>7.95807864051312E-10</v>
      </c>
      <c r="AW153" s="225">
        <v>0</v>
      </c>
      <c r="AX153" s="225">
        <v>9.7770680440589703E-9</v>
      </c>
      <c r="AY153" s="225">
        <v>0</v>
      </c>
      <c r="AZ153" s="225">
        <v>0</v>
      </c>
      <c r="BA153" s="225">
        <v>4.1609382606111401E-8</v>
      </c>
      <c r="BB153" s="225">
        <v>0</v>
      </c>
      <c r="BC153" s="225">
        <v>9.7770680440589703E-9</v>
      </c>
      <c r="BD153" s="225">
        <v>9.7770680440589703E-9</v>
      </c>
      <c r="BE153" s="225">
        <v>9.7770680440589703E-9</v>
      </c>
      <c r="BF153" s="225">
        <v>9.7770680440589703E-9</v>
      </c>
      <c r="BG153" s="225">
        <v>9.7770680440589703E-9</v>
      </c>
      <c r="BH153" s="225">
        <v>0</v>
      </c>
      <c r="BI153" s="225">
        <v>9.7770680440589703E-9</v>
      </c>
      <c r="BJ153" s="225">
        <v>0</v>
      </c>
      <c r="BK153" s="225">
        <v>9.7770680440589703E-9</v>
      </c>
      <c r="BL153" s="225">
        <v>0</v>
      </c>
      <c r="BM153" s="225">
        <v>0</v>
      </c>
      <c r="BN153" s="225">
        <v>6.8439476308412797E-8</v>
      </c>
    </row>
    <row r="154" spans="1:66">
      <c r="A154" s="245" t="s">
        <v>393</v>
      </c>
      <c r="B154" s="225">
        <v>0</v>
      </c>
      <c r="C154" s="225">
        <v>0</v>
      </c>
      <c r="D154" s="225">
        <v>0</v>
      </c>
      <c r="E154" s="225">
        <v>0</v>
      </c>
      <c r="F154" s="225">
        <v>0</v>
      </c>
      <c r="G154" s="225">
        <v>0</v>
      </c>
      <c r="H154" s="225">
        <v>0</v>
      </c>
      <c r="I154" s="225">
        <v>0</v>
      </c>
      <c r="J154" s="225">
        <v>0</v>
      </c>
      <c r="K154" s="225">
        <v>0</v>
      </c>
      <c r="L154" s="225">
        <v>0</v>
      </c>
      <c r="M154" s="225">
        <v>0</v>
      </c>
      <c r="N154" s="225">
        <v>0</v>
      </c>
      <c r="O154" s="225">
        <v>0</v>
      </c>
      <c r="P154" s="225">
        <v>0</v>
      </c>
      <c r="Q154" s="225">
        <v>0</v>
      </c>
      <c r="R154" s="225">
        <v>0</v>
      </c>
      <c r="S154" s="225">
        <v>0</v>
      </c>
      <c r="T154" s="225">
        <v>0</v>
      </c>
      <c r="U154" s="225">
        <v>0</v>
      </c>
      <c r="V154" s="225">
        <v>0</v>
      </c>
      <c r="W154" s="225">
        <v>0</v>
      </c>
      <c r="X154" s="225">
        <v>0</v>
      </c>
      <c r="Y154" s="225">
        <v>0</v>
      </c>
      <c r="Z154" s="225">
        <v>0</v>
      </c>
      <c r="AA154" s="225">
        <v>0</v>
      </c>
      <c r="AB154" s="225">
        <v>0</v>
      </c>
      <c r="AC154" s="225">
        <v>0</v>
      </c>
      <c r="AD154" s="225">
        <v>0</v>
      </c>
      <c r="AE154" s="225">
        <v>0</v>
      </c>
      <c r="AF154" s="225">
        <v>0</v>
      </c>
      <c r="AG154" s="225">
        <v>0</v>
      </c>
      <c r="AH154" s="225">
        <v>0</v>
      </c>
      <c r="AI154" s="225">
        <v>0</v>
      </c>
      <c r="AJ154" s="225">
        <v>0</v>
      </c>
      <c r="AK154" s="225">
        <v>0</v>
      </c>
      <c r="AL154" s="225">
        <v>0</v>
      </c>
      <c r="AM154" s="225">
        <v>0</v>
      </c>
      <c r="AN154" s="225">
        <v>0</v>
      </c>
      <c r="AO154" s="225">
        <v>0</v>
      </c>
      <c r="AP154" s="225">
        <v>0</v>
      </c>
      <c r="AQ154" s="225">
        <v>0</v>
      </c>
      <c r="AR154" s="225">
        <v>0</v>
      </c>
      <c r="AS154" s="225">
        <v>0</v>
      </c>
      <c r="AT154" s="225">
        <v>0</v>
      </c>
      <c r="AU154" s="225">
        <v>0</v>
      </c>
      <c r="AV154" s="225">
        <v>0</v>
      </c>
      <c r="AW154" s="225">
        <v>0</v>
      </c>
      <c r="AX154" s="225">
        <v>0</v>
      </c>
      <c r="AY154" s="225">
        <v>0</v>
      </c>
      <c r="AZ154" s="225">
        <v>0</v>
      </c>
      <c r="BA154" s="225">
        <v>0</v>
      </c>
      <c r="BB154" s="225">
        <v>0</v>
      </c>
      <c r="BC154" s="225">
        <v>0</v>
      </c>
      <c r="BD154" s="225">
        <v>0</v>
      </c>
      <c r="BE154" s="225">
        <v>0</v>
      </c>
      <c r="BF154" s="225">
        <v>0</v>
      </c>
      <c r="BG154" s="225">
        <v>0</v>
      </c>
      <c r="BH154" s="225">
        <v>0</v>
      </c>
      <c r="BI154" s="225">
        <v>0</v>
      </c>
      <c r="BJ154" s="225">
        <v>0</v>
      </c>
      <c r="BK154" s="225">
        <v>0</v>
      </c>
      <c r="BL154" s="225">
        <v>0</v>
      </c>
      <c r="BM154" s="225">
        <v>0</v>
      </c>
      <c r="BN154" s="225">
        <v>0</v>
      </c>
    </row>
    <row r="155" spans="1:66">
      <c r="A155" s="245" t="s">
        <v>394</v>
      </c>
      <c r="B155" s="225">
        <v>5081945.0983332498</v>
      </c>
      <c r="C155" s="225">
        <v>6309274.33833325</v>
      </c>
      <c r="D155" s="225">
        <v>11759105.918333201</v>
      </c>
      <c r="E155" s="225">
        <v>9664972.3283332493</v>
      </c>
      <c r="F155" s="225">
        <v>6637463.1083332496</v>
      </c>
      <c r="G155" s="225">
        <v>5295370.5383332502</v>
      </c>
      <c r="H155" s="225">
        <v>4973580.9183332501</v>
      </c>
      <c r="I155" s="225">
        <v>4942774.8083332498</v>
      </c>
      <c r="J155" s="225">
        <v>6515288.4083332503</v>
      </c>
      <c r="K155" s="225">
        <v>8955136.1683332492</v>
      </c>
      <c r="L155" s="225">
        <v>9852930.5883332491</v>
      </c>
      <c r="M155" s="225">
        <v>8818282.3783332501</v>
      </c>
      <c r="N155" s="225">
        <v>88806124.599998996</v>
      </c>
      <c r="O155" s="225">
        <v>5064023.1314318301</v>
      </c>
      <c r="P155" s="225">
        <v>5833420.8114318298</v>
      </c>
      <c r="Q155" s="225">
        <v>11374400.0014318</v>
      </c>
      <c r="R155" s="225">
        <v>9258017.4914318398</v>
      </c>
      <c r="S155" s="225">
        <v>6987124.2514318395</v>
      </c>
      <c r="T155" s="225">
        <v>5483915.3914318299</v>
      </c>
      <c r="U155" s="225">
        <v>3988895.78143183</v>
      </c>
      <c r="V155" s="225">
        <v>4834893.1814318299</v>
      </c>
      <c r="W155" s="225">
        <v>6612817.1714318302</v>
      </c>
      <c r="X155" s="225">
        <v>7505992.6314318404</v>
      </c>
      <c r="Y155" s="225">
        <v>6513882.9614318302</v>
      </c>
      <c r="Z155" s="225">
        <v>4529218.3814318301</v>
      </c>
      <c r="AA155" s="225">
        <v>77986601.187181994</v>
      </c>
      <c r="AB155" s="225">
        <v>5188204.2001053598</v>
      </c>
      <c r="AC155" s="225">
        <v>5957601.88010538</v>
      </c>
      <c r="AD155" s="225">
        <v>11498581.070105299</v>
      </c>
      <c r="AE155" s="225">
        <v>9382198.5601053797</v>
      </c>
      <c r="AF155" s="225">
        <v>7111305.3201053701</v>
      </c>
      <c r="AG155" s="225">
        <v>5608096.4601053698</v>
      </c>
      <c r="AH155" s="225">
        <v>4113076.8501053699</v>
      </c>
      <c r="AI155" s="225">
        <v>4959074.2501053698</v>
      </c>
      <c r="AJ155" s="225">
        <v>6736998.2401053701</v>
      </c>
      <c r="AK155" s="225">
        <v>7630173.7001053803</v>
      </c>
      <c r="AL155" s="225">
        <v>6638064.0301053701</v>
      </c>
      <c r="AM155" s="225">
        <v>4653399.45010537</v>
      </c>
      <c r="AN155" s="225">
        <v>79476774.011264503</v>
      </c>
      <c r="AO155" s="225">
        <v>5321118.0529714804</v>
      </c>
      <c r="AP155" s="225">
        <v>6090515.7329714904</v>
      </c>
      <c r="AQ155" s="225">
        <v>11631494.9229714</v>
      </c>
      <c r="AR155" s="225">
        <v>9515112.4129714891</v>
      </c>
      <c r="AS155" s="225">
        <v>7244219.1729714796</v>
      </c>
      <c r="AT155" s="225">
        <v>5741010.3129714802</v>
      </c>
      <c r="AU155" s="225">
        <v>4245990.7029714799</v>
      </c>
      <c r="AV155" s="225">
        <v>5091988.1029714802</v>
      </c>
      <c r="AW155" s="225">
        <v>6869912.0929714805</v>
      </c>
      <c r="AX155" s="225">
        <v>7763087.5529714897</v>
      </c>
      <c r="AY155" s="225">
        <v>6770977.8829714796</v>
      </c>
      <c r="AZ155" s="225">
        <v>4786313.3029714804</v>
      </c>
      <c r="BA155" s="225">
        <v>81071740.245657802</v>
      </c>
      <c r="BB155" s="225">
        <v>5456120.9089093599</v>
      </c>
      <c r="BC155" s="225">
        <v>6225518.5889093699</v>
      </c>
      <c r="BD155" s="225">
        <v>11766497.7789093</v>
      </c>
      <c r="BE155" s="225">
        <v>9650115.2689093705</v>
      </c>
      <c r="BF155" s="225">
        <v>7379222.0289093703</v>
      </c>
      <c r="BG155" s="225">
        <v>5876013.16890937</v>
      </c>
      <c r="BH155" s="225">
        <v>4380993.5589093603</v>
      </c>
      <c r="BI155" s="225">
        <v>5226990.95890937</v>
      </c>
      <c r="BJ155" s="225">
        <v>7004914.94890936</v>
      </c>
      <c r="BK155" s="225">
        <v>7898090.4089093702</v>
      </c>
      <c r="BL155" s="225">
        <v>6905980.73890936</v>
      </c>
      <c r="BM155" s="225">
        <v>4921316.1589093599</v>
      </c>
      <c r="BN155" s="225">
        <v>82691774.516912401</v>
      </c>
    </row>
    <row r="156" spans="1:66">
      <c r="A156" s="245" t="s">
        <v>395</v>
      </c>
      <c r="B156" s="225">
        <v>10673563.547499901</v>
      </c>
      <c r="C156" s="225">
        <v>8087561.9674999202</v>
      </c>
      <c r="D156" s="225">
        <v>13978501.5974999</v>
      </c>
      <c r="E156" s="225">
        <v>11812152.767499899</v>
      </c>
      <c r="F156" s="225">
        <v>9024631.7574999202</v>
      </c>
      <c r="G156" s="225">
        <v>7973596.2774999198</v>
      </c>
      <c r="H156" s="225">
        <v>6985155.7274999199</v>
      </c>
      <c r="I156" s="225">
        <v>7269898.8574999198</v>
      </c>
      <c r="J156" s="225">
        <v>8769071.6974999197</v>
      </c>
      <c r="K156" s="225">
        <v>11185352.8274999</v>
      </c>
      <c r="L156" s="225">
        <v>11707621.8074999</v>
      </c>
      <c r="M156" s="225">
        <v>11091159.1674999</v>
      </c>
      <c r="N156" s="225">
        <v>118558267.999999</v>
      </c>
      <c r="O156" s="225">
        <v>10852538.7959993</v>
      </c>
      <c r="P156" s="225">
        <v>7798067.3259993298</v>
      </c>
      <c r="Q156" s="225">
        <v>13931304.2759993</v>
      </c>
      <c r="R156" s="225">
        <v>11682306.7659993</v>
      </c>
      <c r="S156" s="225">
        <v>11262522.8859993</v>
      </c>
      <c r="T156" s="225">
        <v>8020636.1059993301</v>
      </c>
      <c r="U156" s="225">
        <v>6215171.9159993296</v>
      </c>
      <c r="V156" s="225">
        <v>7377523.27599933</v>
      </c>
      <c r="W156" s="225">
        <v>9098497.1259993296</v>
      </c>
      <c r="X156" s="225">
        <v>10068509.395999299</v>
      </c>
      <c r="Y156" s="225">
        <v>8941558.9859993309</v>
      </c>
      <c r="Z156" s="225">
        <v>6850551.4859993197</v>
      </c>
      <c r="AA156" s="225">
        <v>112099188.34199201</v>
      </c>
      <c r="AB156" s="225">
        <v>11522560.530650601</v>
      </c>
      <c r="AC156" s="225">
        <v>8468089.0606506504</v>
      </c>
      <c r="AD156" s="225">
        <v>14601326.010650599</v>
      </c>
      <c r="AE156" s="225">
        <v>12352328.5006506</v>
      </c>
      <c r="AF156" s="225">
        <v>11932544.620650601</v>
      </c>
      <c r="AG156" s="225">
        <v>8690657.8406506404</v>
      </c>
      <c r="AH156" s="225">
        <v>6885193.65065064</v>
      </c>
      <c r="AI156" s="225">
        <v>8047545.0106506404</v>
      </c>
      <c r="AJ156" s="225">
        <v>9768518.86065064</v>
      </c>
      <c r="AK156" s="225">
        <v>10738531.1306506</v>
      </c>
      <c r="AL156" s="225">
        <v>9611580.7206506394</v>
      </c>
      <c r="AM156" s="225">
        <v>7520573.2206506403</v>
      </c>
      <c r="AN156" s="225">
        <v>120139449.15780701</v>
      </c>
      <c r="AO156" s="225">
        <v>12061176.0618427</v>
      </c>
      <c r="AP156" s="225">
        <v>9006704.5918428004</v>
      </c>
      <c r="AQ156" s="225">
        <v>15139941.541842701</v>
      </c>
      <c r="AR156" s="225">
        <v>12890944.031842699</v>
      </c>
      <c r="AS156" s="225">
        <v>12471160.1518427</v>
      </c>
      <c r="AT156" s="225">
        <v>9229273.3718427904</v>
      </c>
      <c r="AU156" s="225">
        <v>7423809.1818427797</v>
      </c>
      <c r="AV156" s="225">
        <v>8586160.5418427903</v>
      </c>
      <c r="AW156" s="225">
        <v>10307134.391842701</v>
      </c>
      <c r="AX156" s="225">
        <v>11277146.661842801</v>
      </c>
      <c r="AY156" s="225">
        <v>10150196.2518427</v>
      </c>
      <c r="AZ156" s="225">
        <v>8059188.75184278</v>
      </c>
      <c r="BA156" s="225">
        <v>126602835.532113</v>
      </c>
      <c r="BB156" s="225">
        <v>12603388.300060401</v>
      </c>
      <c r="BC156" s="225">
        <v>9548916.8300604708</v>
      </c>
      <c r="BD156" s="225">
        <v>15682153.780060399</v>
      </c>
      <c r="BE156" s="225">
        <v>13433156.2700604</v>
      </c>
      <c r="BF156" s="225">
        <v>13013372.390060401</v>
      </c>
      <c r="BG156" s="225">
        <v>9771485.6100604702</v>
      </c>
      <c r="BH156" s="225">
        <v>7966021.4200604605</v>
      </c>
      <c r="BI156" s="225">
        <v>9128372.7800604701</v>
      </c>
      <c r="BJ156" s="225">
        <v>10849346.630060401</v>
      </c>
      <c r="BK156" s="225">
        <v>11819358.9000604</v>
      </c>
      <c r="BL156" s="225">
        <v>10692408.4900604</v>
      </c>
      <c r="BM156" s="225">
        <v>8601400.9900604598</v>
      </c>
      <c r="BN156" s="225">
        <v>133109382.390725</v>
      </c>
    </row>
    <row r="157" spans="1:66">
      <c r="A157" s="247" t="s">
        <v>396</v>
      </c>
    </row>
    <row r="158" spans="1:66">
      <c r="A158" s="245" t="s">
        <v>397</v>
      </c>
      <c r="B158" s="225">
        <v>0</v>
      </c>
      <c r="C158" s="225">
        <v>0</v>
      </c>
      <c r="D158" s="225">
        <v>0</v>
      </c>
      <c r="E158" s="225">
        <v>0</v>
      </c>
      <c r="F158" s="225">
        <v>0</v>
      </c>
      <c r="G158" s="225">
        <v>0</v>
      </c>
      <c r="H158" s="225">
        <v>0</v>
      </c>
      <c r="I158" s="225">
        <v>0</v>
      </c>
      <c r="J158" s="225">
        <v>0</v>
      </c>
      <c r="K158" s="225">
        <v>0</v>
      </c>
      <c r="L158" s="225">
        <v>0</v>
      </c>
      <c r="M158" s="225">
        <v>0</v>
      </c>
      <c r="N158" s="225">
        <v>0</v>
      </c>
      <c r="O158" s="225">
        <v>0</v>
      </c>
      <c r="P158" s="225">
        <v>0</v>
      </c>
      <c r="Q158" s="225">
        <v>0</v>
      </c>
      <c r="R158" s="225">
        <v>0</v>
      </c>
      <c r="S158" s="225">
        <v>0</v>
      </c>
      <c r="T158" s="225">
        <v>0</v>
      </c>
      <c r="U158" s="225">
        <v>0</v>
      </c>
      <c r="V158" s="225">
        <v>0</v>
      </c>
      <c r="W158" s="225">
        <v>0</v>
      </c>
      <c r="X158" s="225">
        <v>0</v>
      </c>
      <c r="Y158" s="225">
        <v>0</v>
      </c>
      <c r="Z158" s="225">
        <v>0</v>
      </c>
      <c r="AA158" s="225">
        <v>0</v>
      </c>
      <c r="AB158" s="225">
        <v>0</v>
      </c>
      <c r="AC158" s="225">
        <v>0</v>
      </c>
      <c r="AD158" s="225">
        <v>0</v>
      </c>
      <c r="AE158" s="225">
        <v>0</v>
      </c>
      <c r="AF158" s="225">
        <v>0</v>
      </c>
      <c r="AG158" s="225">
        <v>0</v>
      </c>
      <c r="AH158" s="225">
        <v>0</v>
      </c>
      <c r="AI158" s="225">
        <v>0</v>
      </c>
      <c r="AJ158" s="225">
        <v>0</v>
      </c>
      <c r="AK158" s="225">
        <v>0</v>
      </c>
      <c r="AL158" s="225">
        <v>0</v>
      </c>
      <c r="AM158" s="225">
        <v>0</v>
      </c>
      <c r="AN158" s="225">
        <v>0</v>
      </c>
      <c r="AO158" s="225">
        <v>0</v>
      </c>
      <c r="AP158" s="225">
        <v>0</v>
      </c>
      <c r="AQ158" s="225">
        <v>0</v>
      </c>
      <c r="AR158" s="225">
        <v>0</v>
      </c>
      <c r="AS158" s="225">
        <v>0</v>
      </c>
      <c r="AT158" s="225">
        <v>0</v>
      </c>
      <c r="AU158" s="225">
        <v>0</v>
      </c>
      <c r="AV158" s="225">
        <v>0</v>
      </c>
      <c r="AW158" s="225">
        <v>0</v>
      </c>
      <c r="AX158" s="225">
        <v>0</v>
      </c>
      <c r="AY158" s="225">
        <v>0</v>
      </c>
      <c r="AZ158" s="225">
        <v>0</v>
      </c>
      <c r="BA158" s="225">
        <v>0</v>
      </c>
      <c r="BB158" s="225">
        <v>0</v>
      </c>
      <c r="BC158" s="225">
        <v>0</v>
      </c>
      <c r="BD158" s="225">
        <v>0</v>
      </c>
      <c r="BE158" s="225">
        <v>0</v>
      </c>
      <c r="BF158" s="225">
        <v>0</v>
      </c>
      <c r="BG158" s="225">
        <v>0</v>
      </c>
      <c r="BH158" s="225">
        <v>0</v>
      </c>
      <c r="BI158" s="225">
        <v>0</v>
      </c>
      <c r="BJ158" s="225">
        <v>0</v>
      </c>
      <c r="BK158" s="225">
        <v>0</v>
      </c>
      <c r="BL158" s="225">
        <v>0</v>
      </c>
      <c r="BM158" s="225">
        <v>0</v>
      </c>
      <c r="BN158" s="225">
        <v>0</v>
      </c>
    </row>
    <row r="159" spans="1:66">
      <c r="A159" s="245" t="s">
        <v>398</v>
      </c>
      <c r="B159" s="225">
        <v>35103.771666663903</v>
      </c>
      <c r="C159" s="225">
        <v>19477.2216666639</v>
      </c>
      <c r="D159" s="225">
        <v>33732.501666664</v>
      </c>
      <c r="E159" s="225">
        <v>39100.651666664002</v>
      </c>
      <c r="F159" s="225">
        <v>21832.691666663999</v>
      </c>
      <c r="G159" s="225">
        <v>76422.711666664007</v>
      </c>
      <c r="H159" s="225">
        <v>36171.391666663898</v>
      </c>
      <c r="I159" s="225">
        <v>29036.621666663901</v>
      </c>
      <c r="J159" s="225">
        <v>30444.661666663898</v>
      </c>
      <c r="K159" s="225">
        <v>37570.081666664002</v>
      </c>
      <c r="L159" s="225">
        <v>29512.591666664001</v>
      </c>
      <c r="M159" s="225">
        <v>108418.10166666401</v>
      </c>
      <c r="N159" s="225">
        <v>496822.99999996799</v>
      </c>
      <c r="O159" s="225">
        <v>25977.261666749899</v>
      </c>
      <c r="P159" s="225">
        <v>10340.2216667499</v>
      </c>
      <c r="Q159" s="225">
        <v>24624.90166675</v>
      </c>
      <c r="R159" s="225">
        <v>29992.121666750001</v>
      </c>
      <c r="S159" s="225">
        <v>12725.451666749999</v>
      </c>
      <c r="T159" s="225">
        <v>67314.841666749999</v>
      </c>
      <c r="U159" s="225">
        <v>27064.011666750001</v>
      </c>
      <c r="V159" s="225">
        <v>19930.011666750001</v>
      </c>
      <c r="W159" s="225">
        <v>21337.441666750001</v>
      </c>
      <c r="X159" s="225">
        <v>28463.531666750001</v>
      </c>
      <c r="Y159" s="225">
        <v>20405.341666749999</v>
      </c>
      <c r="Z159" s="225">
        <v>99311.861666749901</v>
      </c>
      <c r="AA159" s="225">
        <v>387487.00000100001</v>
      </c>
      <c r="AB159" s="225">
        <v>25977.261666749899</v>
      </c>
      <c r="AC159" s="225">
        <v>10340.2216667499</v>
      </c>
      <c r="AD159" s="225">
        <v>24624.90166675</v>
      </c>
      <c r="AE159" s="225">
        <v>29992.121666750001</v>
      </c>
      <c r="AF159" s="225">
        <v>12725.451666749999</v>
      </c>
      <c r="AG159" s="225">
        <v>67314.841666749999</v>
      </c>
      <c r="AH159" s="225">
        <v>27064.011666750001</v>
      </c>
      <c r="AI159" s="225">
        <v>19930.011666750001</v>
      </c>
      <c r="AJ159" s="225">
        <v>21337.441666750001</v>
      </c>
      <c r="AK159" s="225">
        <v>28463.531666750001</v>
      </c>
      <c r="AL159" s="225">
        <v>20405.341666749999</v>
      </c>
      <c r="AM159" s="225">
        <v>99311.861666749901</v>
      </c>
      <c r="AN159" s="225">
        <v>387487.00000100001</v>
      </c>
      <c r="AO159" s="225">
        <v>25977.261666749899</v>
      </c>
      <c r="AP159" s="225">
        <v>10340.2216667499</v>
      </c>
      <c r="AQ159" s="225">
        <v>24624.90166675</v>
      </c>
      <c r="AR159" s="225">
        <v>29992.121666750001</v>
      </c>
      <c r="AS159" s="225">
        <v>12725.451666749999</v>
      </c>
      <c r="AT159" s="225">
        <v>67314.841666749999</v>
      </c>
      <c r="AU159" s="225">
        <v>27064.011666750001</v>
      </c>
      <c r="AV159" s="225">
        <v>19930.011666750001</v>
      </c>
      <c r="AW159" s="225">
        <v>21337.441666750001</v>
      </c>
      <c r="AX159" s="225">
        <v>28463.531666750001</v>
      </c>
      <c r="AY159" s="225">
        <v>20405.341666749999</v>
      </c>
      <c r="AZ159" s="225">
        <v>99311.861666749901</v>
      </c>
      <c r="BA159" s="225">
        <v>387487.00000100001</v>
      </c>
      <c r="BB159" s="225">
        <v>25977.261666749899</v>
      </c>
      <c r="BC159" s="225">
        <v>10340.2216667499</v>
      </c>
      <c r="BD159" s="225">
        <v>24624.90166675</v>
      </c>
      <c r="BE159" s="225">
        <v>29992.121666750001</v>
      </c>
      <c r="BF159" s="225">
        <v>12725.451666749999</v>
      </c>
      <c r="BG159" s="225">
        <v>67314.841666749999</v>
      </c>
      <c r="BH159" s="225">
        <v>27064.011666750001</v>
      </c>
      <c r="BI159" s="225">
        <v>19930.011666750001</v>
      </c>
      <c r="BJ159" s="225">
        <v>21337.441666750001</v>
      </c>
      <c r="BK159" s="225">
        <v>28463.531666750001</v>
      </c>
      <c r="BL159" s="225">
        <v>20405.341666749999</v>
      </c>
      <c r="BM159" s="225">
        <v>99311.861666749901</v>
      </c>
      <c r="BN159" s="225">
        <v>387487.00000100001</v>
      </c>
    </row>
    <row r="160" spans="1:66">
      <c r="A160" s="245" t="s">
        <v>399</v>
      </c>
      <c r="B160" s="225">
        <v>161292.23833333599</v>
      </c>
      <c r="C160" s="225">
        <v>161292.23833333599</v>
      </c>
      <c r="D160" s="225">
        <v>161292.23833333599</v>
      </c>
      <c r="E160" s="225">
        <v>161292.23833333599</v>
      </c>
      <c r="F160" s="225">
        <v>161292.23833333599</v>
      </c>
      <c r="G160" s="225">
        <v>161292.23833333599</v>
      </c>
      <c r="H160" s="225">
        <v>161292.23833333599</v>
      </c>
      <c r="I160" s="225">
        <v>161292.23833333599</v>
      </c>
      <c r="J160" s="225">
        <v>161292.23833333599</v>
      </c>
      <c r="K160" s="225">
        <v>161292.23833333599</v>
      </c>
      <c r="L160" s="225">
        <v>161292.23833333599</v>
      </c>
      <c r="M160" s="225">
        <v>161292.23833333599</v>
      </c>
      <c r="N160" s="225">
        <v>1935506.8600000299</v>
      </c>
      <c r="O160" s="225">
        <v>171007.84833325</v>
      </c>
      <c r="P160" s="225">
        <v>171007.84833325</v>
      </c>
      <c r="Q160" s="225">
        <v>171007.84833325</v>
      </c>
      <c r="R160" s="225">
        <v>171007.84833325</v>
      </c>
      <c r="S160" s="225">
        <v>171007.84833325</v>
      </c>
      <c r="T160" s="225">
        <v>171007.84833325</v>
      </c>
      <c r="U160" s="225">
        <v>171007.84833325</v>
      </c>
      <c r="V160" s="225">
        <v>171007.84833325</v>
      </c>
      <c r="W160" s="225">
        <v>171007.84833325</v>
      </c>
      <c r="X160" s="225">
        <v>171007.84833325</v>
      </c>
      <c r="Y160" s="225">
        <v>171007.84833325</v>
      </c>
      <c r="Z160" s="225">
        <v>171007.84833325</v>
      </c>
      <c r="AA160" s="225">
        <v>2052094.1799989999</v>
      </c>
      <c r="AB160" s="225">
        <v>171007.84833325</v>
      </c>
      <c r="AC160" s="225">
        <v>171007.84833325</v>
      </c>
      <c r="AD160" s="225">
        <v>171007.84833325</v>
      </c>
      <c r="AE160" s="225">
        <v>171007.84833325</v>
      </c>
      <c r="AF160" s="225">
        <v>171007.84833325</v>
      </c>
      <c r="AG160" s="225">
        <v>171007.84833325</v>
      </c>
      <c r="AH160" s="225">
        <v>171007.84833325</v>
      </c>
      <c r="AI160" s="225">
        <v>171007.84833325</v>
      </c>
      <c r="AJ160" s="225">
        <v>171007.84833325</v>
      </c>
      <c r="AK160" s="225">
        <v>171007.84833325</v>
      </c>
      <c r="AL160" s="225">
        <v>171007.84833325</v>
      </c>
      <c r="AM160" s="225">
        <v>171007.84833325</v>
      </c>
      <c r="AN160" s="225">
        <v>2052094.1799989999</v>
      </c>
      <c r="AO160" s="225">
        <v>171007.84833325</v>
      </c>
      <c r="AP160" s="225">
        <v>171007.84833325</v>
      </c>
      <c r="AQ160" s="225">
        <v>171007.84833325</v>
      </c>
      <c r="AR160" s="225">
        <v>171007.84833325</v>
      </c>
      <c r="AS160" s="225">
        <v>171007.84833325</v>
      </c>
      <c r="AT160" s="225">
        <v>171007.84833325</v>
      </c>
      <c r="AU160" s="225">
        <v>171007.84833325</v>
      </c>
      <c r="AV160" s="225">
        <v>171007.84833325</v>
      </c>
      <c r="AW160" s="225">
        <v>171007.84833325</v>
      </c>
      <c r="AX160" s="225">
        <v>171007.84833325</v>
      </c>
      <c r="AY160" s="225">
        <v>171007.84833325</v>
      </c>
      <c r="AZ160" s="225">
        <v>171007.84833325</v>
      </c>
      <c r="BA160" s="225">
        <v>2052094.1799989999</v>
      </c>
      <c r="BB160" s="225">
        <v>171007.84833325</v>
      </c>
      <c r="BC160" s="225">
        <v>171007.84833325</v>
      </c>
      <c r="BD160" s="225">
        <v>171007.84833325</v>
      </c>
      <c r="BE160" s="225">
        <v>171007.84833325</v>
      </c>
      <c r="BF160" s="225">
        <v>171007.84833325</v>
      </c>
      <c r="BG160" s="225">
        <v>171007.84833325</v>
      </c>
      <c r="BH160" s="225">
        <v>171007.84833325</v>
      </c>
      <c r="BI160" s="225">
        <v>171007.84833325</v>
      </c>
      <c r="BJ160" s="225">
        <v>171007.84833325</v>
      </c>
      <c r="BK160" s="225">
        <v>171007.84833325</v>
      </c>
      <c r="BL160" s="225">
        <v>171007.84833325</v>
      </c>
      <c r="BM160" s="225">
        <v>171007.84833325</v>
      </c>
      <c r="BN160" s="225">
        <v>2052094.1799989999</v>
      </c>
    </row>
    <row r="161" spans="1:66">
      <c r="A161" s="245" t="s">
        <v>400</v>
      </c>
      <c r="B161" s="225">
        <v>-157207.06916666799</v>
      </c>
      <c r="C161" s="225">
        <v>107695.200833328</v>
      </c>
      <c r="D161" s="225">
        <v>351144.08083332801</v>
      </c>
      <c r="E161" s="225">
        <v>-630538.92916666798</v>
      </c>
      <c r="F161" s="225">
        <v>-734716.29916666797</v>
      </c>
      <c r="G161" s="225">
        <v>-327206.04916667001</v>
      </c>
      <c r="H161" s="225">
        <v>-134209.87916666601</v>
      </c>
      <c r="I161" s="225">
        <v>-125983.419166668</v>
      </c>
      <c r="J161" s="225">
        <v>-26023.829166670101</v>
      </c>
      <c r="K161" s="225">
        <v>-321705.07916666701</v>
      </c>
      <c r="L161" s="225">
        <v>334058.51083332999</v>
      </c>
      <c r="M161" s="225">
        <v>-270814.09916666901</v>
      </c>
      <c r="N161" s="225">
        <v>-1935506.8600000299</v>
      </c>
      <c r="O161" s="225">
        <v>-642557.08999991603</v>
      </c>
      <c r="P161" s="225">
        <v>-376047.72999991802</v>
      </c>
      <c r="Q161" s="225">
        <v>-131798.459999916</v>
      </c>
      <c r="R161" s="225">
        <v>-545421.87999991805</v>
      </c>
      <c r="S161" s="225">
        <v>-637781.28999991703</v>
      </c>
      <c r="T161" s="225">
        <v>-271854.81999991601</v>
      </c>
      <c r="U161" s="225">
        <v>-59279.449999918099</v>
      </c>
      <c r="V161" s="225">
        <v>-83609.229999916293</v>
      </c>
      <c r="W161" s="225">
        <v>203914.92000008101</v>
      </c>
      <c r="X161" s="225">
        <v>-59392.869999916002</v>
      </c>
      <c r="Y161" s="225">
        <v>609893.65000008105</v>
      </c>
      <c r="Z161" s="225">
        <v>-58159.929999914297</v>
      </c>
      <c r="AA161" s="225">
        <v>-2052094.1799989999</v>
      </c>
      <c r="AB161" s="225">
        <v>-642557.08999991603</v>
      </c>
      <c r="AC161" s="225">
        <v>-376047.72999991802</v>
      </c>
      <c r="AD161" s="225">
        <v>-131798.459999916</v>
      </c>
      <c r="AE161" s="225">
        <v>-545421.87999991805</v>
      </c>
      <c r="AF161" s="225">
        <v>-637781.28999991703</v>
      </c>
      <c r="AG161" s="225">
        <v>-271854.81999991601</v>
      </c>
      <c r="AH161" s="225">
        <v>-59279.449999918099</v>
      </c>
      <c r="AI161" s="225">
        <v>-83609.229999916293</v>
      </c>
      <c r="AJ161" s="225">
        <v>203914.92000008101</v>
      </c>
      <c r="AK161" s="225">
        <v>-59392.869999916002</v>
      </c>
      <c r="AL161" s="225">
        <v>609893.65000008105</v>
      </c>
      <c r="AM161" s="225">
        <v>-58159.929999914297</v>
      </c>
      <c r="AN161" s="225">
        <v>-2052094.1799989999</v>
      </c>
      <c r="AO161" s="225">
        <v>-642557.08999991603</v>
      </c>
      <c r="AP161" s="225">
        <v>-376047.72999991802</v>
      </c>
      <c r="AQ161" s="225">
        <v>-131798.459999916</v>
      </c>
      <c r="AR161" s="225">
        <v>-545421.87999991805</v>
      </c>
      <c r="AS161" s="225">
        <v>-637781.28999991703</v>
      </c>
      <c r="AT161" s="225">
        <v>-271854.81999991601</v>
      </c>
      <c r="AU161" s="225">
        <v>-59279.449999918099</v>
      </c>
      <c r="AV161" s="225">
        <v>-83609.229999916293</v>
      </c>
      <c r="AW161" s="225">
        <v>203914.92000008101</v>
      </c>
      <c r="AX161" s="225">
        <v>-59392.869999916002</v>
      </c>
      <c r="AY161" s="225">
        <v>609893.65000008105</v>
      </c>
      <c r="AZ161" s="225">
        <v>-58159.929999914297</v>
      </c>
      <c r="BA161" s="225">
        <v>-2052094.1799989999</v>
      </c>
      <c r="BB161" s="225">
        <v>-642557.08999991603</v>
      </c>
      <c r="BC161" s="225">
        <v>-376047.72999991802</v>
      </c>
      <c r="BD161" s="225">
        <v>-131798.459999916</v>
      </c>
      <c r="BE161" s="225">
        <v>-545421.87999991805</v>
      </c>
      <c r="BF161" s="225">
        <v>-637781.28999991703</v>
      </c>
      <c r="BG161" s="225">
        <v>-271854.81999991601</v>
      </c>
      <c r="BH161" s="225">
        <v>-59279.449999918099</v>
      </c>
      <c r="BI161" s="225">
        <v>-83609.229999916293</v>
      </c>
      <c r="BJ161" s="225">
        <v>203914.92000008101</v>
      </c>
      <c r="BK161" s="225">
        <v>-59392.869999916002</v>
      </c>
      <c r="BL161" s="225">
        <v>609893.65000008105</v>
      </c>
      <c r="BM161" s="225">
        <v>-58159.929999914297</v>
      </c>
      <c r="BN161" s="225">
        <v>-2052094.1799989999</v>
      </c>
    </row>
    <row r="162" spans="1:66">
      <c r="A162" s="245" t="s">
        <v>401</v>
      </c>
      <c r="B162" s="225">
        <v>4085.1691666666702</v>
      </c>
      <c r="C162" s="225">
        <v>268987.43916666298</v>
      </c>
      <c r="D162" s="225">
        <v>512436.31916666299</v>
      </c>
      <c r="E162" s="225">
        <v>-469246.69083333301</v>
      </c>
      <c r="F162" s="225">
        <v>-573424.06083333294</v>
      </c>
      <c r="G162" s="225">
        <v>-165913.81083333501</v>
      </c>
      <c r="H162" s="225">
        <v>27082.359166668499</v>
      </c>
      <c r="I162" s="225">
        <v>35308.819166666501</v>
      </c>
      <c r="J162" s="225">
        <v>135268.40916666499</v>
      </c>
      <c r="K162" s="225">
        <v>-160412.84083333201</v>
      </c>
      <c r="L162" s="225">
        <v>495350.74916666601</v>
      </c>
      <c r="M162" s="225">
        <v>-109521.86083333399</v>
      </c>
      <c r="N162" s="225">
        <v>-9.0949470177292807E-9</v>
      </c>
      <c r="O162" s="225">
        <v>-471549.24166666501</v>
      </c>
      <c r="P162" s="225">
        <v>-205039.881666667</v>
      </c>
      <c r="Q162" s="225">
        <v>39209.3883333345</v>
      </c>
      <c r="R162" s="225">
        <v>-374414.03166666703</v>
      </c>
      <c r="S162" s="225">
        <v>-466773.44166666601</v>
      </c>
      <c r="T162" s="225">
        <v>-100846.97166666501</v>
      </c>
      <c r="U162" s="225">
        <v>111728.39833333201</v>
      </c>
      <c r="V162" s="225">
        <v>87398.618333334496</v>
      </c>
      <c r="W162" s="225">
        <v>374922.76833333197</v>
      </c>
      <c r="X162" s="225">
        <v>111614.978333334</v>
      </c>
      <c r="Y162" s="225">
        <v>780901.49833333201</v>
      </c>
      <c r="Z162" s="225">
        <v>112847.918333336</v>
      </c>
      <c r="AA162" s="225">
        <v>5.4569682106375603E-9</v>
      </c>
      <c r="AB162" s="225">
        <v>-471549.24166666501</v>
      </c>
      <c r="AC162" s="225">
        <v>-205039.881666667</v>
      </c>
      <c r="AD162" s="225">
        <v>39209.3883333345</v>
      </c>
      <c r="AE162" s="225">
        <v>-374414.03166666703</v>
      </c>
      <c r="AF162" s="225">
        <v>-466773.44166666601</v>
      </c>
      <c r="AG162" s="225">
        <v>-100846.97166666501</v>
      </c>
      <c r="AH162" s="225">
        <v>111728.39833333201</v>
      </c>
      <c r="AI162" s="225">
        <v>87398.618333334496</v>
      </c>
      <c r="AJ162" s="225">
        <v>374922.76833333197</v>
      </c>
      <c r="AK162" s="225">
        <v>111614.978333334</v>
      </c>
      <c r="AL162" s="225">
        <v>780901.49833333201</v>
      </c>
      <c r="AM162" s="225">
        <v>112847.918333336</v>
      </c>
      <c r="AN162" s="225">
        <v>5.4569682106375603E-9</v>
      </c>
      <c r="AO162" s="225">
        <v>-471549.24166666501</v>
      </c>
      <c r="AP162" s="225">
        <v>-205039.881666667</v>
      </c>
      <c r="AQ162" s="225">
        <v>39209.3883333345</v>
      </c>
      <c r="AR162" s="225">
        <v>-374414.03166666703</v>
      </c>
      <c r="AS162" s="225">
        <v>-466773.44166666601</v>
      </c>
      <c r="AT162" s="225">
        <v>-100846.97166666501</v>
      </c>
      <c r="AU162" s="225">
        <v>111728.39833333201</v>
      </c>
      <c r="AV162" s="225">
        <v>87398.618333334496</v>
      </c>
      <c r="AW162" s="225">
        <v>374922.76833333197</v>
      </c>
      <c r="AX162" s="225">
        <v>111614.978333334</v>
      </c>
      <c r="AY162" s="225">
        <v>780901.49833333201</v>
      </c>
      <c r="AZ162" s="225">
        <v>112847.918333336</v>
      </c>
      <c r="BA162" s="225">
        <v>5.4569682106375603E-9</v>
      </c>
      <c r="BB162" s="225">
        <v>-471549.24166666501</v>
      </c>
      <c r="BC162" s="225">
        <v>-205039.881666667</v>
      </c>
      <c r="BD162" s="225">
        <v>39209.3883333345</v>
      </c>
      <c r="BE162" s="225">
        <v>-374414.03166666703</v>
      </c>
      <c r="BF162" s="225">
        <v>-466773.44166666601</v>
      </c>
      <c r="BG162" s="225">
        <v>-100846.97166666501</v>
      </c>
      <c r="BH162" s="225">
        <v>111728.39833333201</v>
      </c>
      <c r="BI162" s="225">
        <v>87398.618333334496</v>
      </c>
      <c r="BJ162" s="225">
        <v>374922.76833333197</v>
      </c>
      <c r="BK162" s="225">
        <v>111614.978333334</v>
      </c>
      <c r="BL162" s="225">
        <v>780901.49833333201</v>
      </c>
      <c r="BM162" s="225">
        <v>112847.918333336</v>
      </c>
      <c r="BN162" s="225">
        <v>5.4569682106375603E-9</v>
      </c>
    </row>
    <row r="163" spans="1:66">
      <c r="A163" s="245" t="s">
        <v>402</v>
      </c>
      <c r="B163" s="225">
        <v>39188.940833331799</v>
      </c>
      <c r="C163" s="225">
        <v>288464.66083332698</v>
      </c>
      <c r="D163" s="225">
        <v>546168.82083332795</v>
      </c>
      <c r="E163" s="225">
        <v>-430146.03916666901</v>
      </c>
      <c r="F163" s="225">
        <v>-551591.36916666804</v>
      </c>
      <c r="G163" s="225">
        <v>-89491.099166671105</v>
      </c>
      <c r="H163" s="225">
        <v>63253.750833333397</v>
      </c>
      <c r="I163" s="225">
        <v>64345.440833330897</v>
      </c>
      <c r="J163" s="225">
        <v>165713.07083332899</v>
      </c>
      <c r="K163" s="225">
        <v>-122842.75916666701</v>
      </c>
      <c r="L163" s="225">
        <v>524863.34083332901</v>
      </c>
      <c r="M163" s="225">
        <v>-1103.75916666998</v>
      </c>
      <c r="N163" s="225">
        <v>496822.99999996502</v>
      </c>
      <c r="O163" s="225">
        <v>-445571.97999991698</v>
      </c>
      <c r="P163" s="225">
        <v>-194699.65999991799</v>
      </c>
      <c r="Q163" s="225">
        <v>63834.2900000843</v>
      </c>
      <c r="R163" s="225">
        <v>-344421.90999991703</v>
      </c>
      <c r="S163" s="225">
        <v>-454047.98999991699</v>
      </c>
      <c r="T163" s="225">
        <v>-33532.129999915902</v>
      </c>
      <c r="U163" s="225">
        <v>138792.410000081</v>
      </c>
      <c r="V163" s="225">
        <v>107328.63000008299</v>
      </c>
      <c r="W163" s="225">
        <v>396260.21000008</v>
      </c>
      <c r="X163" s="225">
        <v>140078.510000084</v>
      </c>
      <c r="Y163" s="225">
        <v>801306.84000008099</v>
      </c>
      <c r="Z163" s="225">
        <v>212159.78000008501</v>
      </c>
      <c r="AA163" s="225">
        <v>387487.00000099599</v>
      </c>
      <c r="AB163" s="225">
        <v>-445571.97999991698</v>
      </c>
      <c r="AC163" s="225">
        <v>-194699.65999991799</v>
      </c>
      <c r="AD163" s="225">
        <v>63834.2900000843</v>
      </c>
      <c r="AE163" s="225">
        <v>-344421.90999991703</v>
      </c>
      <c r="AF163" s="225">
        <v>-454047.98999991699</v>
      </c>
      <c r="AG163" s="225">
        <v>-33532.129999915902</v>
      </c>
      <c r="AH163" s="225">
        <v>138792.410000081</v>
      </c>
      <c r="AI163" s="225">
        <v>107328.63000008299</v>
      </c>
      <c r="AJ163" s="225">
        <v>396260.21000008</v>
      </c>
      <c r="AK163" s="225">
        <v>140078.510000084</v>
      </c>
      <c r="AL163" s="225">
        <v>801306.84000008099</v>
      </c>
      <c r="AM163" s="225">
        <v>212159.78000008501</v>
      </c>
      <c r="AN163" s="225">
        <v>387487.00000099599</v>
      </c>
      <c r="AO163" s="225">
        <v>-445571.97999991698</v>
      </c>
      <c r="AP163" s="225">
        <v>-194699.65999991799</v>
      </c>
      <c r="AQ163" s="225">
        <v>63834.2900000843</v>
      </c>
      <c r="AR163" s="225">
        <v>-344421.90999991703</v>
      </c>
      <c r="AS163" s="225">
        <v>-454047.98999991699</v>
      </c>
      <c r="AT163" s="225">
        <v>-33532.129999915902</v>
      </c>
      <c r="AU163" s="225">
        <v>138792.410000081</v>
      </c>
      <c r="AV163" s="225">
        <v>107328.63000008299</v>
      </c>
      <c r="AW163" s="225">
        <v>396260.21000008</v>
      </c>
      <c r="AX163" s="225">
        <v>140078.510000084</v>
      </c>
      <c r="AY163" s="225">
        <v>801306.84000008099</v>
      </c>
      <c r="AZ163" s="225">
        <v>212159.78000008501</v>
      </c>
      <c r="BA163" s="225">
        <v>387487.00000099599</v>
      </c>
      <c r="BB163" s="225">
        <v>-445571.97999991698</v>
      </c>
      <c r="BC163" s="225">
        <v>-194699.65999991799</v>
      </c>
      <c r="BD163" s="225">
        <v>63834.2900000843</v>
      </c>
      <c r="BE163" s="225">
        <v>-344421.90999991703</v>
      </c>
      <c r="BF163" s="225">
        <v>-454047.98999991699</v>
      </c>
      <c r="BG163" s="225">
        <v>-33532.129999915902</v>
      </c>
      <c r="BH163" s="225">
        <v>138792.410000081</v>
      </c>
      <c r="BI163" s="225">
        <v>107328.63000008299</v>
      </c>
      <c r="BJ163" s="225">
        <v>396260.21000008</v>
      </c>
      <c r="BK163" s="225">
        <v>140078.510000084</v>
      </c>
      <c r="BL163" s="225">
        <v>801306.84000008099</v>
      </c>
      <c r="BM163" s="225">
        <v>212159.78000008501</v>
      </c>
      <c r="BN163" s="225">
        <v>387487.00000099599</v>
      </c>
    </row>
    <row r="164" spans="1:66">
      <c r="A164" s="247" t="s">
        <v>403</v>
      </c>
    </row>
    <row r="165" spans="1:66">
      <c r="A165" s="245" t="s">
        <v>404</v>
      </c>
      <c r="B165" s="225">
        <v>0</v>
      </c>
      <c r="C165" s="225">
        <v>0</v>
      </c>
      <c r="D165" s="225">
        <v>0</v>
      </c>
      <c r="E165" s="225">
        <v>0</v>
      </c>
      <c r="F165" s="225">
        <v>0</v>
      </c>
      <c r="G165" s="225">
        <v>0</v>
      </c>
      <c r="H165" s="225">
        <v>0</v>
      </c>
      <c r="I165" s="225">
        <v>0</v>
      </c>
      <c r="J165" s="225">
        <v>0</v>
      </c>
      <c r="K165" s="225">
        <v>0</v>
      </c>
      <c r="L165" s="225">
        <v>0</v>
      </c>
      <c r="M165" s="225">
        <v>0</v>
      </c>
      <c r="N165" s="225">
        <v>0</v>
      </c>
      <c r="O165" s="225">
        <v>0</v>
      </c>
      <c r="P165" s="225">
        <v>0</v>
      </c>
      <c r="Q165" s="225">
        <v>0</v>
      </c>
      <c r="R165" s="225">
        <v>0</v>
      </c>
      <c r="S165" s="225">
        <v>0</v>
      </c>
      <c r="T165" s="225">
        <v>0</v>
      </c>
      <c r="U165" s="225">
        <v>0</v>
      </c>
      <c r="V165" s="225">
        <v>0</v>
      </c>
      <c r="W165" s="225">
        <v>0</v>
      </c>
      <c r="X165" s="225">
        <v>0</v>
      </c>
      <c r="Y165" s="225">
        <v>0</v>
      </c>
      <c r="Z165" s="225">
        <v>0</v>
      </c>
      <c r="AA165" s="225">
        <v>0</v>
      </c>
      <c r="AB165" s="225">
        <v>0</v>
      </c>
      <c r="AC165" s="225">
        <v>0</v>
      </c>
      <c r="AD165" s="225">
        <v>0</v>
      </c>
      <c r="AE165" s="225">
        <v>0</v>
      </c>
      <c r="AF165" s="225">
        <v>0</v>
      </c>
      <c r="AG165" s="225">
        <v>0</v>
      </c>
      <c r="AH165" s="225">
        <v>0</v>
      </c>
      <c r="AI165" s="225">
        <v>0</v>
      </c>
      <c r="AJ165" s="225">
        <v>0</v>
      </c>
      <c r="AK165" s="225">
        <v>0</v>
      </c>
      <c r="AL165" s="225">
        <v>0</v>
      </c>
      <c r="AM165" s="225">
        <v>0</v>
      </c>
      <c r="AN165" s="225">
        <v>0</v>
      </c>
      <c r="AO165" s="225">
        <v>0</v>
      </c>
      <c r="AP165" s="225">
        <v>0</v>
      </c>
      <c r="AQ165" s="225">
        <v>0</v>
      </c>
      <c r="AR165" s="225">
        <v>0</v>
      </c>
      <c r="AS165" s="225">
        <v>0</v>
      </c>
      <c r="AT165" s="225">
        <v>0</v>
      </c>
      <c r="AU165" s="225">
        <v>0</v>
      </c>
      <c r="AV165" s="225">
        <v>0</v>
      </c>
      <c r="AW165" s="225">
        <v>0</v>
      </c>
      <c r="AX165" s="225">
        <v>0</v>
      </c>
      <c r="AY165" s="225">
        <v>0</v>
      </c>
      <c r="AZ165" s="225">
        <v>0</v>
      </c>
      <c r="BA165" s="225">
        <v>0</v>
      </c>
      <c r="BB165" s="225">
        <v>0</v>
      </c>
      <c r="BC165" s="225">
        <v>0</v>
      </c>
      <c r="BD165" s="225">
        <v>0</v>
      </c>
      <c r="BE165" s="225">
        <v>0</v>
      </c>
      <c r="BF165" s="225">
        <v>0</v>
      </c>
      <c r="BG165" s="225">
        <v>0</v>
      </c>
      <c r="BH165" s="225">
        <v>0</v>
      </c>
      <c r="BI165" s="225">
        <v>0</v>
      </c>
      <c r="BJ165" s="225">
        <v>0</v>
      </c>
      <c r="BK165" s="225">
        <v>0</v>
      </c>
      <c r="BL165" s="225">
        <v>0</v>
      </c>
      <c r="BM165" s="225">
        <v>0</v>
      </c>
      <c r="BN165" s="225">
        <v>0</v>
      </c>
    </row>
    <row r="166" spans="1:66">
      <c r="A166" s="245" t="s">
        <v>405</v>
      </c>
      <c r="B166" s="225">
        <v>0</v>
      </c>
      <c r="C166" s="225">
        <v>0</v>
      </c>
      <c r="D166" s="225">
        <v>0</v>
      </c>
      <c r="E166" s="225">
        <v>0</v>
      </c>
      <c r="F166" s="225">
        <v>0</v>
      </c>
      <c r="G166" s="225">
        <v>0</v>
      </c>
      <c r="H166" s="225">
        <v>0</v>
      </c>
      <c r="I166" s="225">
        <v>0</v>
      </c>
      <c r="J166" s="225">
        <v>0</v>
      </c>
      <c r="K166" s="225">
        <v>0</v>
      </c>
      <c r="L166" s="225">
        <v>0</v>
      </c>
      <c r="M166" s="225">
        <v>0</v>
      </c>
      <c r="N166" s="225">
        <v>0</v>
      </c>
      <c r="O166" s="225">
        <v>0</v>
      </c>
      <c r="P166" s="225">
        <v>0</v>
      </c>
      <c r="Q166" s="225">
        <v>0</v>
      </c>
      <c r="R166" s="225">
        <v>0</v>
      </c>
      <c r="S166" s="225">
        <v>0</v>
      </c>
      <c r="T166" s="225">
        <v>0</v>
      </c>
      <c r="U166" s="225">
        <v>0</v>
      </c>
      <c r="V166" s="225">
        <v>0</v>
      </c>
      <c r="W166" s="225">
        <v>0</v>
      </c>
      <c r="X166" s="225">
        <v>0</v>
      </c>
      <c r="Y166" s="225">
        <v>0</v>
      </c>
      <c r="Z166" s="225">
        <v>0</v>
      </c>
      <c r="AA166" s="225">
        <v>0</v>
      </c>
      <c r="AB166" s="225">
        <v>0</v>
      </c>
      <c r="AC166" s="225">
        <v>0</v>
      </c>
      <c r="AD166" s="225">
        <v>0</v>
      </c>
      <c r="AE166" s="225">
        <v>0</v>
      </c>
      <c r="AF166" s="225">
        <v>0</v>
      </c>
      <c r="AG166" s="225">
        <v>0</v>
      </c>
      <c r="AH166" s="225">
        <v>0</v>
      </c>
      <c r="AI166" s="225">
        <v>0</v>
      </c>
      <c r="AJ166" s="225">
        <v>0</v>
      </c>
      <c r="AK166" s="225">
        <v>0</v>
      </c>
      <c r="AL166" s="225">
        <v>0</v>
      </c>
      <c r="AM166" s="225">
        <v>0</v>
      </c>
      <c r="AN166" s="225">
        <v>0</v>
      </c>
      <c r="AO166" s="225">
        <v>0</v>
      </c>
      <c r="AP166" s="225">
        <v>0</v>
      </c>
      <c r="AQ166" s="225">
        <v>0</v>
      </c>
      <c r="AR166" s="225">
        <v>0</v>
      </c>
      <c r="AS166" s="225">
        <v>0</v>
      </c>
      <c r="AT166" s="225">
        <v>0</v>
      </c>
      <c r="AU166" s="225">
        <v>0</v>
      </c>
      <c r="AV166" s="225">
        <v>0</v>
      </c>
      <c r="AW166" s="225">
        <v>0</v>
      </c>
      <c r="AX166" s="225">
        <v>0</v>
      </c>
      <c r="AY166" s="225">
        <v>0</v>
      </c>
      <c r="AZ166" s="225">
        <v>0</v>
      </c>
      <c r="BA166" s="225">
        <v>0</v>
      </c>
      <c r="BB166" s="225">
        <v>0</v>
      </c>
      <c r="BC166" s="225">
        <v>0</v>
      </c>
      <c r="BD166" s="225">
        <v>0</v>
      </c>
      <c r="BE166" s="225">
        <v>0</v>
      </c>
      <c r="BF166" s="225">
        <v>0</v>
      </c>
      <c r="BG166" s="225">
        <v>0</v>
      </c>
      <c r="BH166" s="225">
        <v>0</v>
      </c>
      <c r="BI166" s="225">
        <v>0</v>
      </c>
      <c r="BJ166" s="225">
        <v>0</v>
      </c>
      <c r="BK166" s="225">
        <v>0</v>
      </c>
      <c r="BL166" s="225">
        <v>0</v>
      </c>
      <c r="BM166" s="225">
        <v>0</v>
      </c>
      <c r="BN166" s="225">
        <v>0</v>
      </c>
    </row>
    <row r="167" spans="1:66">
      <c r="A167" s="245" t="s">
        <v>406</v>
      </c>
      <c r="B167" s="225">
        <v>0</v>
      </c>
      <c r="C167" s="225">
        <v>0</v>
      </c>
      <c r="D167" s="225">
        <v>0</v>
      </c>
      <c r="E167" s="225">
        <v>0</v>
      </c>
      <c r="F167" s="225">
        <v>0</v>
      </c>
      <c r="G167" s="225">
        <v>0</v>
      </c>
      <c r="H167" s="225">
        <v>0</v>
      </c>
      <c r="I167" s="225">
        <v>0</v>
      </c>
      <c r="J167" s="225">
        <v>0</v>
      </c>
      <c r="K167" s="225">
        <v>0</v>
      </c>
      <c r="L167" s="225">
        <v>0</v>
      </c>
      <c r="M167" s="225">
        <v>0</v>
      </c>
      <c r="N167" s="225">
        <v>0</v>
      </c>
      <c r="O167" s="225">
        <v>0</v>
      </c>
      <c r="P167" s="225">
        <v>0</v>
      </c>
      <c r="Q167" s="225">
        <v>0</v>
      </c>
      <c r="R167" s="225">
        <v>0</v>
      </c>
      <c r="S167" s="225">
        <v>0</v>
      </c>
      <c r="T167" s="225">
        <v>0</v>
      </c>
      <c r="U167" s="225">
        <v>0</v>
      </c>
      <c r="V167" s="225">
        <v>0</v>
      </c>
      <c r="W167" s="225">
        <v>0</v>
      </c>
      <c r="X167" s="225">
        <v>0</v>
      </c>
      <c r="Y167" s="225">
        <v>0</v>
      </c>
      <c r="Z167" s="225">
        <v>0</v>
      </c>
      <c r="AA167" s="225">
        <v>0</v>
      </c>
      <c r="AB167" s="225">
        <v>0</v>
      </c>
      <c r="AC167" s="225">
        <v>0</v>
      </c>
      <c r="AD167" s="225">
        <v>0</v>
      </c>
      <c r="AE167" s="225">
        <v>0</v>
      </c>
      <c r="AF167" s="225">
        <v>0</v>
      </c>
      <c r="AG167" s="225">
        <v>0</v>
      </c>
      <c r="AH167" s="225">
        <v>0</v>
      </c>
      <c r="AI167" s="225">
        <v>0</v>
      </c>
      <c r="AJ167" s="225">
        <v>0</v>
      </c>
      <c r="AK167" s="225">
        <v>0</v>
      </c>
      <c r="AL167" s="225">
        <v>0</v>
      </c>
      <c r="AM167" s="225">
        <v>0</v>
      </c>
      <c r="AN167" s="225">
        <v>0</v>
      </c>
      <c r="AO167" s="225">
        <v>0</v>
      </c>
      <c r="AP167" s="225">
        <v>0</v>
      </c>
      <c r="AQ167" s="225">
        <v>0</v>
      </c>
      <c r="AR167" s="225">
        <v>0</v>
      </c>
      <c r="AS167" s="225">
        <v>0</v>
      </c>
      <c r="AT167" s="225">
        <v>0</v>
      </c>
      <c r="AU167" s="225">
        <v>0</v>
      </c>
      <c r="AV167" s="225">
        <v>0</v>
      </c>
      <c r="AW167" s="225">
        <v>0</v>
      </c>
      <c r="AX167" s="225">
        <v>0</v>
      </c>
      <c r="AY167" s="225">
        <v>0</v>
      </c>
      <c r="AZ167" s="225">
        <v>0</v>
      </c>
      <c r="BA167" s="225">
        <v>0</v>
      </c>
      <c r="BB167" s="225">
        <v>0</v>
      </c>
      <c r="BC167" s="225">
        <v>0</v>
      </c>
      <c r="BD167" s="225">
        <v>0</v>
      </c>
      <c r="BE167" s="225">
        <v>0</v>
      </c>
      <c r="BF167" s="225">
        <v>0</v>
      </c>
      <c r="BG167" s="225">
        <v>0</v>
      </c>
      <c r="BH167" s="225">
        <v>0</v>
      </c>
      <c r="BI167" s="225">
        <v>0</v>
      </c>
      <c r="BJ167" s="225">
        <v>0</v>
      </c>
      <c r="BK167" s="225">
        <v>0</v>
      </c>
      <c r="BL167" s="225">
        <v>0</v>
      </c>
      <c r="BM167" s="225">
        <v>0</v>
      </c>
      <c r="BN167" s="225">
        <v>0</v>
      </c>
    </row>
    <row r="168" spans="1:66">
      <c r="A168" s="245" t="s">
        <v>407</v>
      </c>
      <c r="B168" s="225">
        <v>0</v>
      </c>
      <c r="C168" s="225">
        <v>0</v>
      </c>
      <c r="D168" s="225">
        <v>0</v>
      </c>
      <c r="E168" s="225">
        <v>0</v>
      </c>
      <c r="F168" s="225">
        <v>0</v>
      </c>
      <c r="G168" s="225">
        <v>0</v>
      </c>
      <c r="H168" s="225">
        <v>0</v>
      </c>
      <c r="I168" s="225">
        <v>0</v>
      </c>
      <c r="J168" s="225">
        <v>0</v>
      </c>
      <c r="K168" s="225">
        <v>0</v>
      </c>
      <c r="L168" s="225">
        <v>0</v>
      </c>
      <c r="M168" s="225">
        <v>0</v>
      </c>
      <c r="N168" s="225">
        <v>0</v>
      </c>
      <c r="O168" s="225">
        <v>0</v>
      </c>
      <c r="P168" s="225">
        <v>0</v>
      </c>
      <c r="Q168" s="225">
        <v>0</v>
      </c>
      <c r="R168" s="225">
        <v>0</v>
      </c>
      <c r="S168" s="225">
        <v>0</v>
      </c>
      <c r="T168" s="225">
        <v>0</v>
      </c>
      <c r="U168" s="225">
        <v>0</v>
      </c>
      <c r="V168" s="225">
        <v>0</v>
      </c>
      <c r="W168" s="225">
        <v>0</v>
      </c>
      <c r="X168" s="225">
        <v>0</v>
      </c>
      <c r="Y168" s="225">
        <v>0</v>
      </c>
      <c r="Z168" s="225">
        <v>0</v>
      </c>
      <c r="AA168" s="225">
        <v>0</v>
      </c>
      <c r="AB168" s="225">
        <v>0</v>
      </c>
      <c r="AC168" s="225">
        <v>0</v>
      </c>
      <c r="AD168" s="225">
        <v>0</v>
      </c>
      <c r="AE168" s="225">
        <v>0</v>
      </c>
      <c r="AF168" s="225">
        <v>0</v>
      </c>
      <c r="AG168" s="225">
        <v>0</v>
      </c>
      <c r="AH168" s="225">
        <v>0</v>
      </c>
      <c r="AI168" s="225">
        <v>0</v>
      </c>
      <c r="AJ168" s="225">
        <v>0</v>
      </c>
      <c r="AK168" s="225">
        <v>0</v>
      </c>
      <c r="AL168" s="225">
        <v>0</v>
      </c>
      <c r="AM168" s="225">
        <v>0</v>
      </c>
      <c r="AN168" s="225">
        <v>0</v>
      </c>
      <c r="AO168" s="225">
        <v>0</v>
      </c>
      <c r="AP168" s="225">
        <v>0</v>
      </c>
      <c r="AQ168" s="225">
        <v>0</v>
      </c>
      <c r="AR168" s="225">
        <v>0</v>
      </c>
      <c r="AS168" s="225">
        <v>0</v>
      </c>
      <c r="AT168" s="225">
        <v>0</v>
      </c>
      <c r="AU168" s="225">
        <v>0</v>
      </c>
      <c r="AV168" s="225">
        <v>0</v>
      </c>
      <c r="AW168" s="225">
        <v>0</v>
      </c>
      <c r="AX168" s="225">
        <v>0</v>
      </c>
      <c r="AY168" s="225">
        <v>0</v>
      </c>
      <c r="AZ168" s="225">
        <v>0</v>
      </c>
      <c r="BA168" s="225">
        <v>0</v>
      </c>
      <c r="BB168" s="225">
        <v>0</v>
      </c>
      <c r="BC168" s="225">
        <v>0</v>
      </c>
      <c r="BD168" s="225">
        <v>0</v>
      </c>
      <c r="BE168" s="225">
        <v>0</v>
      </c>
      <c r="BF168" s="225">
        <v>0</v>
      </c>
      <c r="BG168" s="225">
        <v>0</v>
      </c>
      <c r="BH168" s="225">
        <v>0</v>
      </c>
      <c r="BI168" s="225">
        <v>0</v>
      </c>
      <c r="BJ168" s="225">
        <v>0</v>
      </c>
      <c r="BK168" s="225">
        <v>0</v>
      </c>
      <c r="BL168" s="225">
        <v>0</v>
      </c>
      <c r="BM168" s="225">
        <v>0</v>
      </c>
      <c r="BN168" s="225">
        <v>0</v>
      </c>
    </row>
    <row r="169" spans="1:66">
      <c r="A169" s="245" t="s">
        <v>408</v>
      </c>
      <c r="B169" s="225">
        <v>0</v>
      </c>
      <c r="C169" s="225">
        <v>0</v>
      </c>
      <c r="D169" s="225">
        <v>0</v>
      </c>
      <c r="E169" s="225">
        <v>0</v>
      </c>
      <c r="F169" s="225">
        <v>0</v>
      </c>
      <c r="G169" s="225">
        <v>0</v>
      </c>
      <c r="H169" s="225">
        <v>0</v>
      </c>
      <c r="I169" s="225">
        <v>0</v>
      </c>
      <c r="J169" s="225">
        <v>0</v>
      </c>
      <c r="K169" s="225">
        <v>0</v>
      </c>
      <c r="L169" s="225">
        <v>0</v>
      </c>
      <c r="M169" s="225">
        <v>0</v>
      </c>
      <c r="N169" s="225">
        <v>0</v>
      </c>
      <c r="O169" s="225">
        <v>0</v>
      </c>
      <c r="P169" s="225">
        <v>0</v>
      </c>
      <c r="Q169" s="225">
        <v>0</v>
      </c>
      <c r="R169" s="225">
        <v>0</v>
      </c>
      <c r="S169" s="225">
        <v>0</v>
      </c>
      <c r="T169" s="225">
        <v>0</v>
      </c>
      <c r="U169" s="225">
        <v>0</v>
      </c>
      <c r="V169" s="225">
        <v>0</v>
      </c>
      <c r="W169" s="225">
        <v>0</v>
      </c>
      <c r="X169" s="225">
        <v>0</v>
      </c>
      <c r="Y169" s="225">
        <v>0</v>
      </c>
      <c r="Z169" s="225">
        <v>0</v>
      </c>
      <c r="AA169" s="225">
        <v>0</v>
      </c>
      <c r="AB169" s="225">
        <v>0</v>
      </c>
      <c r="AC169" s="225">
        <v>0</v>
      </c>
      <c r="AD169" s="225">
        <v>0</v>
      </c>
      <c r="AE169" s="225">
        <v>0</v>
      </c>
      <c r="AF169" s="225">
        <v>0</v>
      </c>
      <c r="AG169" s="225">
        <v>0</v>
      </c>
      <c r="AH169" s="225">
        <v>0</v>
      </c>
      <c r="AI169" s="225">
        <v>0</v>
      </c>
      <c r="AJ169" s="225">
        <v>0</v>
      </c>
      <c r="AK169" s="225">
        <v>0</v>
      </c>
      <c r="AL169" s="225">
        <v>0</v>
      </c>
      <c r="AM169" s="225">
        <v>0</v>
      </c>
      <c r="AN169" s="225">
        <v>0</v>
      </c>
      <c r="AO169" s="225">
        <v>0</v>
      </c>
      <c r="AP169" s="225">
        <v>0</v>
      </c>
      <c r="AQ169" s="225">
        <v>0</v>
      </c>
      <c r="AR169" s="225">
        <v>0</v>
      </c>
      <c r="AS169" s="225">
        <v>0</v>
      </c>
      <c r="AT169" s="225">
        <v>0</v>
      </c>
      <c r="AU169" s="225">
        <v>0</v>
      </c>
      <c r="AV169" s="225">
        <v>0</v>
      </c>
      <c r="AW169" s="225">
        <v>0</v>
      </c>
      <c r="AX169" s="225">
        <v>0</v>
      </c>
      <c r="AY169" s="225">
        <v>0</v>
      </c>
      <c r="AZ169" s="225">
        <v>0</v>
      </c>
      <c r="BA169" s="225">
        <v>0</v>
      </c>
      <c r="BB169" s="225">
        <v>0</v>
      </c>
      <c r="BC169" s="225">
        <v>0</v>
      </c>
      <c r="BD169" s="225">
        <v>0</v>
      </c>
      <c r="BE169" s="225">
        <v>0</v>
      </c>
      <c r="BF169" s="225">
        <v>0</v>
      </c>
      <c r="BG169" s="225">
        <v>0</v>
      </c>
      <c r="BH169" s="225">
        <v>0</v>
      </c>
      <c r="BI169" s="225">
        <v>0</v>
      </c>
      <c r="BJ169" s="225">
        <v>0</v>
      </c>
      <c r="BK169" s="225">
        <v>0</v>
      </c>
      <c r="BL169" s="225">
        <v>0</v>
      </c>
      <c r="BM169" s="225">
        <v>0</v>
      </c>
      <c r="BN169" s="225">
        <v>0</v>
      </c>
    </row>
    <row r="170" spans="1:66">
      <c r="A170" s="245" t="s">
        <v>409</v>
      </c>
      <c r="B170" s="225">
        <v>0</v>
      </c>
      <c r="C170" s="225">
        <v>0</v>
      </c>
      <c r="D170" s="225">
        <v>0</v>
      </c>
      <c r="E170" s="225">
        <v>0</v>
      </c>
      <c r="F170" s="225">
        <v>0</v>
      </c>
      <c r="G170" s="225">
        <v>0</v>
      </c>
      <c r="H170" s="225">
        <v>0</v>
      </c>
      <c r="I170" s="225">
        <v>0</v>
      </c>
      <c r="J170" s="225">
        <v>0</v>
      </c>
      <c r="K170" s="225">
        <v>0</v>
      </c>
      <c r="L170" s="225">
        <v>0</v>
      </c>
      <c r="M170" s="225">
        <v>0</v>
      </c>
      <c r="N170" s="225">
        <v>0</v>
      </c>
      <c r="O170" s="225">
        <v>0</v>
      </c>
      <c r="P170" s="225">
        <v>0</v>
      </c>
      <c r="Q170" s="225">
        <v>0</v>
      </c>
      <c r="R170" s="225">
        <v>0</v>
      </c>
      <c r="S170" s="225">
        <v>0</v>
      </c>
      <c r="T170" s="225">
        <v>0</v>
      </c>
      <c r="U170" s="225">
        <v>0</v>
      </c>
      <c r="V170" s="225">
        <v>0</v>
      </c>
      <c r="W170" s="225">
        <v>0</v>
      </c>
      <c r="X170" s="225">
        <v>0</v>
      </c>
      <c r="Y170" s="225">
        <v>0</v>
      </c>
      <c r="Z170" s="225">
        <v>0</v>
      </c>
      <c r="AA170" s="225">
        <v>0</v>
      </c>
      <c r="AB170" s="225">
        <v>0</v>
      </c>
      <c r="AC170" s="225">
        <v>0</v>
      </c>
      <c r="AD170" s="225">
        <v>0</v>
      </c>
      <c r="AE170" s="225">
        <v>0</v>
      </c>
      <c r="AF170" s="225">
        <v>0</v>
      </c>
      <c r="AG170" s="225">
        <v>0</v>
      </c>
      <c r="AH170" s="225">
        <v>0</v>
      </c>
      <c r="AI170" s="225">
        <v>0</v>
      </c>
      <c r="AJ170" s="225">
        <v>0</v>
      </c>
      <c r="AK170" s="225">
        <v>0</v>
      </c>
      <c r="AL170" s="225">
        <v>0</v>
      </c>
      <c r="AM170" s="225">
        <v>0</v>
      </c>
      <c r="AN170" s="225">
        <v>0</v>
      </c>
      <c r="AO170" s="225">
        <v>0</v>
      </c>
      <c r="AP170" s="225">
        <v>0</v>
      </c>
      <c r="AQ170" s="225">
        <v>0</v>
      </c>
      <c r="AR170" s="225">
        <v>0</v>
      </c>
      <c r="AS170" s="225">
        <v>0</v>
      </c>
      <c r="AT170" s="225">
        <v>0</v>
      </c>
      <c r="AU170" s="225">
        <v>0</v>
      </c>
      <c r="AV170" s="225">
        <v>0</v>
      </c>
      <c r="AW170" s="225">
        <v>0</v>
      </c>
      <c r="AX170" s="225">
        <v>0</v>
      </c>
      <c r="AY170" s="225">
        <v>0</v>
      </c>
      <c r="AZ170" s="225">
        <v>0</v>
      </c>
      <c r="BA170" s="225">
        <v>0</v>
      </c>
      <c r="BB170" s="225">
        <v>0</v>
      </c>
      <c r="BC170" s="225">
        <v>0</v>
      </c>
      <c r="BD170" s="225">
        <v>0</v>
      </c>
      <c r="BE170" s="225">
        <v>0</v>
      </c>
      <c r="BF170" s="225">
        <v>0</v>
      </c>
      <c r="BG170" s="225">
        <v>0</v>
      </c>
      <c r="BH170" s="225">
        <v>0</v>
      </c>
      <c r="BI170" s="225">
        <v>0</v>
      </c>
      <c r="BJ170" s="225">
        <v>0</v>
      </c>
      <c r="BK170" s="225">
        <v>0</v>
      </c>
      <c r="BL170" s="225">
        <v>0</v>
      </c>
      <c r="BM170" s="225">
        <v>0</v>
      </c>
      <c r="BN170" s="225">
        <v>0</v>
      </c>
    </row>
    <row r="171" spans="1:66">
      <c r="A171" s="245" t="s">
        <v>410</v>
      </c>
      <c r="B171" s="225">
        <v>0</v>
      </c>
      <c r="C171" s="225">
        <v>0</v>
      </c>
      <c r="D171" s="225">
        <v>0</v>
      </c>
      <c r="E171" s="225">
        <v>0</v>
      </c>
      <c r="F171" s="225">
        <v>0</v>
      </c>
      <c r="G171" s="225">
        <v>0</v>
      </c>
      <c r="H171" s="225">
        <v>0</v>
      </c>
      <c r="I171" s="225">
        <v>0</v>
      </c>
      <c r="J171" s="225">
        <v>0</v>
      </c>
      <c r="K171" s="225">
        <v>0</v>
      </c>
      <c r="L171" s="225">
        <v>0</v>
      </c>
      <c r="M171" s="225">
        <v>0</v>
      </c>
      <c r="N171" s="225">
        <v>0</v>
      </c>
      <c r="O171" s="225">
        <v>0</v>
      </c>
      <c r="P171" s="225">
        <v>0</v>
      </c>
      <c r="Q171" s="225">
        <v>0</v>
      </c>
      <c r="R171" s="225">
        <v>0</v>
      </c>
      <c r="S171" s="225">
        <v>0</v>
      </c>
      <c r="T171" s="225">
        <v>0</v>
      </c>
      <c r="U171" s="225">
        <v>0</v>
      </c>
      <c r="V171" s="225">
        <v>0</v>
      </c>
      <c r="W171" s="225">
        <v>0</v>
      </c>
      <c r="X171" s="225">
        <v>0</v>
      </c>
      <c r="Y171" s="225">
        <v>0</v>
      </c>
      <c r="Z171" s="225">
        <v>0</v>
      </c>
      <c r="AA171" s="225">
        <v>0</v>
      </c>
      <c r="AB171" s="225">
        <v>0</v>
      </c>
      <c r="AC171" s="225">
        <v>0</v>
      </c>
      <c r="AD171" s="225">
        <v>0</v>
      </c>
      <c r="AE171" s="225">
        <v>0</v>
      </c>
      <c r="AF171" s="225">
        <v>0</v>
      </c>
      <c r="AG171" s="225">
        <v>0</v>
      </c>
      <c r="AH171" s="225">
        <v>0</v>
      </c>
      <c r="AI171" s="225">
        <v>0</v>
      </c>
      <c r="AJ171" s="225">
        <v>0</v>
      </c>
      <c r="AK171" s="225">
        <v>0</v>
      </c>
      <c r="AL171" s="225">
        <v>0</v>
      </c>
      <c r="AM171" s="225">
        <v>0</v>
      </c>
      <c r="AN171" s="225">
        <v>0</v>
      </c>
      <c r="AO171" s="225">
        <v>0</v>
      </c>
      <c r="AP171" s="225">
        <v>0</v>
      </c>
      <c r="AQ171" s="225">
        <v>0</v>
      </c>
      <c r="AR171" s="225">
        <v>0</v>
      </c>
      <c r="AS171" s="225">
        <v>0</v>
      </c>
      <c r="AT171" s="225">
        <v>0</v>
      </c>
      <c r="AU171" s="225">
        <v>0</v>
      </c>
      <c r="AV171" s="225">
        <v>0</v>
      </c>
      <c r="AW171" s="225">
        <v>0</v>
      </c>
      <c r="AX171" s="225">
        <v>0</v>
      </c>
      <c r="AY171" s="225">
        <v>0</v>
      </c>
      <c r="AZ171" s="225">
        <v>0</v>
      </c>
      <c r="BA171" s="225">
        <v>0</v>
      </c>
      <c r="BB171" s="225">
        <v>0</v>
      </c>
      <c r="BC171" s="225">
        <v>0</v>
      </c>
      <c r="BD171" s="225">
        <v>0</v>
      </c>
      <c r="BE171" s="225">
        <v>0</v>
      </c>
      <c r="BF171" s="225">
        <v>0</v>
      </c>
      <c r="BG171" s="225">
        <v>0</v>
      </c>
      <c r="BH171" s="225">
        <v>0</v>
      </c>
      <c r="BI171" s="225">
        <v>0</v>
      </c>
      <c r="BJ171" s="225">
        <v>0</v>
      </c>
      <c r="BK171" s="225">
        <v>0</v>
      </c>
      <c r="BL171" s="225">
        <v>0</v>
      </c>
      <c r="BM171" s="225">
        <v>0</v>
      </c>
      <c r="BN171" s="225">
        <v>0</v>
      </c>
    </row>
    <row r="172" spans="1:66">
      <c r="A172" s="245" t="s">
        <v>411</v>
      </c>
      <c r="B172" s="225">
        <v>0</v>
      </c>
      <c r="C172" s="225">
        <v>0</v>
      </c>
      <c r="D172" s="225">
        <v>0</v>
      </c>
      <c r="E172" s="225">
        <v>0</v>
      </c>
      <c r="F172" s="225">
        <v>0</v>
      </c>
      <c r="G172" s="225">
        <v>0</v>
      </c>
      <c r="H172" s="225">
        <v>0</v>
      </c>
      <c r="I172" s="225">
        <v>0</v>
      </c>
      <c r="J172" s="225">
        <v>0</v>
      </c>
      <c r="K172" s="225">
        <v>0</v>
      </c>
      <c r="L172" s="225">
        <v>0</v>
      </c>
      <c r="M172" s="225">
        <v>0</v>
      </c>
      <c r="N172" s="225">
        <v>0</v>
      </c>
      <c r="O172" s="225">
        <v>0</v>
      </c>
      <c r="P172" s="225">
        <v>0</v>
      </c>
      <c r="Q172" s="225">
        <v>0</v>
      </c>
      <c r="R172" s="225">
        <v>0</v>
      </c>
      <c r="S172" s="225">
        <v>0</v>
      </c>
      <c r="T172" s="225">
        <v>0</v>
      </c>
      <c r="U172" s="225">
        <v>0</v>
      </c>
      <c r="V172" s="225">
        <v>0</v>
      </c>
      <c r="W172" s="225">
        <v>0</v>
      </c>
      <c r="X172" s="225">
        <v>0</v>
      </c>
      <c r="Y172" s="225">
        <v>0</v>
      </c>
      <c r="Z172" s="225">
        <v>0</v>
      </c>
      <c r="AA172" s="225">
        <v>0</v>
      </c>
      <c r="AB172" s="225">
        <v>0</v>
      </c>
      <c r="AC172" s="225">
        <v>0</v>
      </c>
      <c r="AD172" s="225">
        <v>0</v>
      </c>
      <c r="AE172" s="225">
        <v>0</v>
      </c>
      <c r="AF172" s="225">
        <v>0</v>
      </c>
      <c r="AG172" s="225">
        <v>0</v>
      </c>
      <c r="AH172" s="225">
        <v>0</v>
      </c>
      <c r="AI172" s="225">
        <v>0</v>
      </c>
      <c r="AJ172" s="225">
        <v>0</v>
      </c>
      <c r="AK172" s="225">
        <v>0</v>
      </c>
      <c r="AL172" s="225">
        <v>0</v>
      </c>
      <c r="AM172" s="225">
        <v>0</v>
      </c>
      <c r="AN172" s="225">
        <v>0</v>
      </c>
      <c r="AO172" s="225">
        <v>0</v>
      </c>
      <c r="AP172" s="225">
        <v>0</v>
      </c>
      <c r="AQ172" s="225">
        <v>0</v>
      </c>
      <c r="AR172" s="225">
        <v>0</v>
      </c>
      <c r="AS172" s="225">
        <v>0</v>
      </c>
      <c r="AT172" s="225">
        <v>0</v>
      </c>
      <c r="AU172" s="225">
        <v>0</v>
      </c>
      <c r="AV172" s="225">
        <v>0</v>
      </c>
      <c r="AW172" s="225">
        <v>0</v>
      </c>
      <c r="AX172" s="225">
        <v>0</v>
      </c>
      <c r="AY172" s="225">
        <v>0</v>
      </c>
      <c r="AZ172" s="225">
        <v>0</v>
      </c>
      <c r="BA172" s="225">
        <v>0</v>
      </c>
      <c r="BB172" s="225">
        <v>0</v>
      </c>
      <c r="BC172" s="225">
        <v>0</v>
      </c>
      <c r="BD172" s="225">
        <v>0</v>
      </c>
      <c r="BE172" s="225">
        <v>0</v>
      </c>
      <c r="BF172" s="225">
        <v>0</v>
      </c>
      <c r="BG172" s="225">
        <v>0</v>
      </c>
      <c r="BH172" s="225">
        <v>0</v>
      </c>
      <c r="BI172" s="225">
        <v>0</v>
      </c>
      <c r="BJ172" s="225">
        <v>0</v>
      </c>
      <c r="BK172" s="225">
        <v>0</v>
      </c>
      <c r="BL172" s="225">
        <v>0</v>
      </c>
      <c r="BM172" s="225">
        <v>0</v>
      </c>
      <c r="BN172" s="225">
        <v>0</v>
      </c>
    </row>
    <row r="173" spans="1:66">
      <c r="A173" s="247" t="s">
        <v>412</v>
      </c>
    </row>
    <row r="174" spans="1:66">
      <c r="A174" s="245" t="s">
        <v>413</v>
      </c>
      <c r="B174" s="225">
        <v>57164.84</v>
      </c>
      <c r="C174" s="225">
        <v>57088.79</v>
      </c>
      <c r="D174" s="225">
        <v>59608.06</v>
      </c>
      <c r="E174" s="225">
        <v>59607.31</v>
      </c>
      <c r="F174" s="225">
        <v>59608.5099999999</v>
      </c>
      <c r="G174" s="225">
        <v>59607.749999999898</v>
      </c>
      <c r="H174" s="225">
        <v>59608.959999999999</v>
      </c>
      <c r="I174" s="225">
        <v>59609.2</v>
      </c>
      <c r="J174" s="225">
        <v>59608.409999999902</v>
      </c>
      <c r="K174" s="225">
        <v>59609.659999999902</v>
      </c>
      <c r="L174" s="225">
        <v>59608.859999999899</v>
      </c>
      <c r="M174" s="225">
        <v>59610.13</v>
      </c>
      <c r="N174" s="225">
        <v>710340.47999999905</v>
      </c>
      <c r="O174" s="225">
        <v>58674.7</v>
      </c>
      <c r="P174" s="225">
        <v>58661.7</v>
      </c>
      <c r="Q174" s="225">
        <v>61265.77</v>
      </c>
      <c r="R174" s="225">
        <v>61265.77</v>
      </c>
      <c r="S174" s="225">
        <v>61266.77</v>
      </c>
      <c r="T174" s="225">
        <v>61265.77</v>
      </c>
      <c r="U174" s="225">
        <v>61266.77</v>
      </c>
      <c r="V174" s="225">
        <v>61267.77</v>
      </c>
      <c r="W174" s="225">
        <v>61266.77</v>
      </c>
      <c r="X174" s="225">
        <v>61267.77</v>
      </c>
      <c r="Y174" s="225">
        <v>61266.77</v>
      </c>
      <c r="Z174" s="225">
        <v>61267.77</v>
      </c>
      <c r="AA174" s="225">
        <v>730004.1</v>
      </c>
      <c r="AB174" s="225">
        <v>58674.7</v>
      </c>
      <c r="AC174" s="225">
        <v>58661.7</v>
      </c>
      <c r="AD174" s="225">
        <v>61265.77</v>
      </c>
      <c r="AE174" s="225">
        <v>61265.77</v>
      </c>
      <c r="AF174" s="225">
        <v>61266.77</v>
      </c>
      <c r="AG174" s="225">
        <v>61265.77</v>
      </c>
      <c r="AH174" s="225">
        <v>61266.77</v>
      </c>
      <c r="AI174" s="225">
        <v>61267.77</v>
      </c>
      <c r="AJ174" s="225">
        <v>61266.77</v>
      </c>
      <c r="AK174" s="225">
        <v>61267.77</v>
      </c>
      <c r="AL174" s="225">
        <v>61266.77</v>
      </c>
      <c r="AM174" s="225">
        <v>61267.77</v>
      </c>
      <c r="AN174" s="225">
        <v>730004.1</v>
      </c>
      <c r="AO174" s="225">
        <v>58674.7</v>
      </c>
      <c r="AP174" s="225">
        <v>58661.7</v>
      </c>
      <c r="AQ174" s="225">
        <v>61265.77</v>
      </c>
      <c r="AR174" s="225">
        <v>61265.77</v>
      </c>
      <c r="AS174" s="225">
        <v>61266.77</v>
      </c>
      <c r="AT174" s="225">
        <v>61265.77</v>
      </c>
      <c r="AU174" s="225">
        <v>61266.77</v>
      </c>
      <c r="AV174" s="225">
        <v>61267.77</v>
      </c>
      <c r="AW174" s="225">
        <v>61266.77</v>
      </c>
      <c r="AX174" s="225">
        <v>61267.77</v>
      </c>
      <c r="AY174" s="225">
        <v>61266.77</v>
      </c>
      <c r="AZ174" s="225">
        <v>61267.77</v>
      </c>
      <c r="BA174" s="225">
        <v>730004.1</v>
      </c>
      <c r="BB174" s="225">
        <v>58674.7</v>
      </c>
      <c r="BC174" s="225">
        <v>58661.7</v>
      </c>
      <c r="BD174" s="225">
        <v>61265.77</v>
      </c>
      <c r="BE174" s="225">
        <v>61265.77</v>
      </c>
      <c r="BF174" s="225">
        <v>61266.77</v>
      </c>
      <c r="BG174" s="225">
        <v>61265.77</v>
      </c>
      <c r="BH174" s="225">
        <v>61266.77</v>
      </c>
      <c r="BI174" s="225">
        <v>61267.77</v>
      </c>
      <c r="BJ174" s="225">
        <v>61266.77</v>
      </c>
      <c r="BK174" s="225">
        <v>61267.77</v>
      </c>
      <c r="BL174" s="225">
        <v>61266.77</v>
      </c>
      <c r="BM174" s="225">
        <v>61267.77</v>
      </c>
      <c r="BN174" s="225">
        <v>730004.1</v>
      </c>
    </row>
    <row r="175" spans="1:66">
      <c r="A175" s="245" t="s">
        <v>414</v>
      </c>
      <c r="B175" s="225">
        <v>0</v>
      </c>
      <c r="C175" s="225">
        <v>0</v>
      </c>
      <c r="D175" s="225">
        <v>0</v>
      </c>
      <c r="E175" s="225">
        <v>0</v>
      </c>
      <c r="F175" s="225">
        <v>0</v>
      </c>
      <c r="G175" s="225">
        <v>0</v>
      </c>
      <c r="H175" s="225">
        <v>0</v>
      </c>
      <c r="I175" s="225">
        <v>0</v>
      </c>
      <c r="J175" s="225">
        <v>0</v>
      </c>
      <c r="K175" s="225">
        <v>0</v>
      </c>
      <c r="L175" s="225">
        <v>0</v>
      </c>
      <c r="M175" s="225">
        <v>0</v>
      </c>
      <c r="N175" s="225">
        <v>0</v>
      </c>
      <c r="O175" s="225">
        <v>0</v>
      </c>
      <c r="P175" s="225">
        <v>0</v>
      </c>
      <c r="Q175" s="225">
        <v>0</v>
      </c>
      <c r="R175" s="225">
        <v>0</v>
      </c>
      <c r="S175" s="225">
        <v>0</v>
      </c>
      <c r="T175" s="225">
        <v>0</v>
      </c>
      <c r="U175" s="225">
        <v>0</v>
      </c>
      <c r="V175" s="225">
        <v>0</v>
      </c>
      <c r="W175" s="225">
        <v>0</v>
      </c>
      <c r="X175" s="225">
        <v>0</v>
      </c>
      <c r="Y175" s="225">
        <v>0</v>
      </c>
      <c r="Z175" s="225">
        <v>0</v>
      </c>
      <c r="AA175" s="225">
        <v>0</v>
      </c>
      <c r="AB175" s="225">
        <v>0</v>
      </c>
      <c r="AC175" s="225">
        <v>0</v>
      </c>
      <c r="AD175" s="225">
        <v>0</v>
      </c>
      <c r="AE175" s="225">
        <v>0</v>
      </c>
      <c r="AF175" s="225">
        <v>0</v>
      </c>
      <c r="AG175" s="225">
        <v>0</v>
      </c>
      <c r="AH175" s="225">
        <v>0</v>
      </c>
      <c r="AI175" s="225">
        <v>0</v>
      </c>
      <c r="AJ175" s="225">
        <v>0</v>
      </c>
      <c r="AK175" s="225">
        <v>0</v>
      </c>
      <c r="AL175" s="225">
        <v>0</v>
      </c>
      <c r="AM175" s="225">
        <v>0</v>
      </c>
      <c r="AN175" s="225">
        <v>0</v>
      </c>
      <c r="AO175" s="225">
        <v>0</v>
      </c>
      <c r="AP175" s="225">
        <v>0</v>
      </c>
      <c r="AQ175" s="225">
        <v>0</v>
      </c>
      <c r="AR175" s="225">
        <v>0</v>
      </c>
      <c r="AS175" s="225">
        <v>0</v>
      </c>
      <c r="AT175" s="225">
        <v>0</v>
      </c>
      <c r="AU175" s="225">
        <v>0</v>
      </c>
      <c r="AV175" s="225">
        <v>0</v>
      </c>
      <c r="AW175" s="225">
        <v>0</v>
      </c>
      <c r="AX175" s="225">
        <v>0</v>
      </c>
      <c r="AY175" s="225">
        <v>0</v>
      </c>
      <c r="AZ175" s="225">
        <v>0</v>
      </c>
      <c r="BA175" s="225">
        <v>0</v>
      </c>
      <c r="BB175" s="225">
        <v>0</v>
      </c>
      <c r="BC175" s="225">
        <v>0</v>
      </c>
      <c r="BD175" s="225">
        <v>0</v>
      </c>
      <c r="BE175" s="225">
        <v>0</v>
      </c>
      <c r="BF175" s="225">
        <v>0</v>
      </c>
      <c r="BG175" s="225">
        <v>0</v>
      </c>
      <c r="BH175" s="225">
        <v>0</v>
      </c>
      <c r="BI175" s="225">
        <v>0</v>
      </c>
      <c r="BJ175" s="225">
        <v>0</v>
      </c>
      <c r="BK175" s="225">
        <v>0</v>
      </c>
      <c r="BL175" s="225">
        <v>0</v>
      </c>
      <c r="BM175" s="225">
        <v>0</v>
      </c>
      <c r="BN175" s="225">
        <v>0</v>
      </c>
    </row>
    <row r="176" spans="1:66">
      <c r="A176" s="245" t="s">
        <v>415</v>
      </c>
      <c r="B176" s="225">
        <v>0</v>
      </c>
      <c r="C176" s="225">
        <v>0</v>
      </c>
      <c r="D176" s="225">
        <v>0</v>
      </c>
      <c r="E176" s="225">
        <v>0</v>
      </c>
      <c r="F176" s="225">
        <v>0</v>
      </c>
      <c r="G176" s="225">
        <v>0</v>
      </c>
      <c r="H176" s="225">
        <v>0</v>
      </c>
      <c r="I176" s="225">
        <v>0</v>
      </c>
      <c r="J176" s="225">
        <v>0</v>
      </c>
      <c r="K176" s="225">
        <v>0</v>
      </c>
      <c r="L176" s="225">
        <v>0</v>
      </c>
      <c r="M176" s="225">
        <v>0</v>
      </c>
      <c r="N176" s="225">
        <v>0</v>
      </c>
      <c r="O176" s="225">
        <v>0</v>
      </c>
      <c r="P176" s="225">
        <v>0</v>
      </c>
      <c r="Q176" s="225">
        <v>0</v>
      </c>
      <c r="R176" s="225">
        <v>0</v>
      </c>
      <c r="S176" s="225">
        <v>0</v>
      </c>
      <c r="T176" s="225">
        <v>0</v>
      </c>
      <c r="U176" s="225">
        <v>0</v>
      </c>
      <c r="V176" s="225">
        <v>0</v>
      </c>
      <c r="W176" s="225">
        <v>0</v>
      </c>
      <c r="X176" s="225">
        <v>0</v>
      </c>
      <c r="Y176" s="225">
        <v>0</v>
      </c>
      <c r="Z176" s="225">
        <v>0</v>
      </c>
      <c r="AA176" s="225">
        <v>0</v>
      </c>
      <c r="AB176" s="225">
        <v>0</v>
      </c>
      <c r="AC176" s="225">
        <v>0</v>
      </c>
      <c r="AD176" s="225">
        <v>0</v>
      </c>
      <c r="AE176" s="225">
        <v>0</v>
      </c>
      <c r="AF176" s="225">
        <v>0</v>
      </c>
      <c r="AG176" s="225">
        <v>0</v>
      </c>
      <c r="AH176" s="225">
        <v>0</v>
      </c>
      <c r="AI176" s="225">
        <v>0</v>
      </c>
      <c r="AJ176" s="225">
        <v>0</v>
      </c>
      <c r="AK176" s="225">
        <v>0</v>
      </c>
      <c r="AL176" s="225">
        <v>0</v>
      </c>
      <c r="AM176" s="225">
        <v>0</v>
      </c>
      <c r="AN176" s="225">
        <v>0</v>
      </c>
      <c r="AO176" s="225">
        <v>0</v>
      </c>
      <c r="AP176" s="225">
        <v>0</v>
      </c>
      <c r="AQ176" s="225">
        <v>0</v>
      </c>
      <c r="AR176" s="225">
        <v>0</v>
      </c>
      <c r="AS176" s="225">
        <v>0</v>
      </c>
      <c r="AT176" s="225">
        <v>0</v>
      </c>
      <c r="AU176" s="225">
        <v>0</v>
      </c>
      <c r="AV176" s="225">
        <v>0</v>
      </c>
      <c r="AW176" s="225">
        <v>0</v>
      </c>
      <c r="AX176" s="225">
        <v>0</v>
      </c>
      <c r="AY176" s="225">
        <v>0</v>
      </c>
      <c r="AZ176" s="225">
        <v>0</v>
      </c>
      <c r="BA176" s="225">
        <v>0</v>
      </c>
      <c r="BB176" s="225">
        <v>0</v>
      </c>
      <c r="BC176" s="225">
        <v>0</v>
      </c>
      <c r="BD176" s="225">
        <v>0</v>
      </c>
      <c r="BE176" s="225">
        <v>0</v>
      </c>
      <c r="BF176" s="225">
        <v>0</v>
      </c>
      <c r="BG176" s="225">
        <v>0</v>
      </c>
      <c r="BH176" s="225">
        <v>0</v>
      </c>
      <c r="BI176" s="225">
        <v>0</v>
      </c>
      <c r="BJ176" s="225">
        <v>0</v>
      </c>
      <c r="BK176" s="225">
        <v>0</v>
      </c>
      <c r="BL176" s="225">
        <v>0</v>
      </c>
      <c r="BM176" s="225">
        <v>0</v>
      </c>
      <c r="BN176" s="225">
        <v>0</v>
      </c>
    </row>
    <row r="177" spans="1:66">
      <c r="A177" s="245" t="s">
        <v>416</v>
      </c>
      <c r="B177" s="225">
        <v>0</v>
      </c>
      <c r="C177" s="225">
        <v>0</v>
      </c>
      <c r="D177" s="225">
        <v>0</v>
      </c>
      <c r="E177" s="225">
        <v>0</v>
      </c>
      <c r="F177" s="225">
        <v>0</v>
      </c>
      <c r="G177" s="225">
        <v>0</v>
      </c>
      <c r="H177" s="225">
        <v>0</v>
      </c>
      <c r="I177" s="225">
        <v>0</v>
      </c>
      <c r="J177" s="225">
        <v>0</v>
      </c>
      <c r="K177" s="225">
        <v>0</v>
      </c>
      <c r="L177" s="225">
        <v>0</v>
      </c>
      <c r="M177" s="225">
        <v>0</v>
      </c>
      <c r="N177" s="225">
        <v>0</v>
      </c>
      <c r="O177" s="225">
        <v>0</v>
      </c>
      <c r="P177" s="225">
        <v>0</v>
      </c>
      <c r="Q177" s="225">
        <v>0</v>
      </c>
      <c r="R177" s="225">
        <v>0</v>
      </c>
      <c r="S177" s="225">
        <v>0</v>
      </c>
      <c r="T177" s="225">
        <v>0</v>
      </c>
      <c r="U177" s="225">
        <v>0</v>
      </c>
      <c r="V177" s="225">
        <v>0</v>
      </c>
      <c r="W177" s="225">
        <v>0</v>
      </c>
      <c r="X177" s="225">
        <v>0</v>
      </c>
      <c r="Y177" s="225">
        <v>0</v>
      </c>
      <c r="Z177" s="225">
        <v>0</v>
      </c>
      <c r="AA177" s="225">
        <v>0</v>
      </c>
      <c r="AB177" s="225">
        <v>0</v>
      </c>
      <c r="AC177" s="225">
        <v>0</v>
      </c>
      <c r="AD177" s="225">
        <v>0</v>
      </c>
      <c r="AE177" s="225">
        <v>0</v>
      </c>
      <c r="AF177" s="225">
        <v>0</v>
      </c>
      <c r="AG177" s="225">
        <v>0</v>
      </c>
      <c r="AH177" s="225">
        <v>0</v>
      </c>
      <c r="AI177" s="225">
        <v>0</v>
      </c>
      <c r="AJ177" s="225">
        <v>0</v>
      </c>
      <c r="AK177" s="225">
        <v>0</v>
      </c>
      <c r="AL177" s="225">
        <v>0</v>
      </c>
      <c r="AM177" s="225">
        <v>0</v>
      </c>
      <c r="AN177" s="225">
        <v>0</v>
      </c>
      <c r="AO177" s="225">
        <v>0</v>
      </c>
      <c r="AP177" s="225">
        <v>0</v>
      </c>
      <c r="AQ177" s="225">
        <v>0</v>
      </c>
      <c r="AR177" s="225">
        <v>0</v>
      </c>
      <c r="AS177" s="225">
        <v>0</v>
      </c>
      <c r="AT177" s="225">
        <v>0</v>
      </c>
      <c r="AU177" s="225">
        <v>0</v>
      </c>
      <c r="AV177" s="225">
        <v>0</v>
      </c>
      <c r="AW177" s="225">
        <v>0</v>
      </c>
      <c r="AX177" s="225">
        <v>0</v>
      </c>
      <c r="AY177" s="225">
        <v>0</v>
      </c>
      <c r="AZ177" s="225">
        <v>0</v>
      </c>
      <c r="BA177" s="225">
        <v>0</v>
      </c>
      <c r="BB177" s="225">
        <v>0</v>
      </c>
      <c r="BC177" s="225">
        <v>0</v>
      </c>
      <c r="BD177" s="225">
        <v>0</v>
      </c>
      <c r="BE177" s="225">
        <v>0</v>
      </c>
      <c r="BF177" s="225">
        <v>0</v>
      </c>
      <c r="BG177" s="225">
        <v>0</v>
      </c>
      <c r="BH177" s="225">
        <v>0</v>
      </c>
      <c r="BI177" s="225">
        <v>0</v>
      </c>
      <c r="BJ177" s="225">
        <v>0</v>
      </c>
      <c r="BK177" s="225">
        <v>0</v>
      </c>
      <c r="BL177" s="225">
        <v>0</v>
      </c>
      <c r="BM177" s="225">
        <v>0</v>
      </c>
      <c r="BN177" s="225">
        <v>0</v>
      </c>
    </row>
    <row r="178" spans="1:66">
      <c r="A178" s="245" t="s">
        <v>417</v>
      </c>
      <c r="B178" s="225">
        <v>0</v>
      </c>
      <c r="C178" s="225">
        <v>0</v>
      </c>
      <c r="D178" s="225">
        <v>0</v>
      </c>
      <c r="E178" s="225">
        <v>0</v>
      </c>
      <c r="F178" s="225">
        <v>0</v>
      </c>
      <c r="G178" s="225">
        <v>0</v>
      </c>
      <c r="H178" s="225">
        <v>0</v>
      </c>
      <c r="I178" s="225">
        <v>0</v>
      </c>
      <c r="J178" s="225">
        <v>0</v>
      </c>
      <c r="K178" s="225">
        <v>0</v>
      </c>
      <c r="L178" s="225">
        <v>0</v>
      </c>
      <c r="M178" s="225">
        <v>0</v>
      </c>
      <c r="N178" s="225">
        <v>0</v>
      </c>
      <c r="O178" s="225">
        <v>0</v>
      </c>
      <c r="P178" s="225">
        <v>0</v>
      </c>
      <c r="Q178" s="225">
        <v>0</v>
      </c>
      <c r="R178" s="225">
        <v>0</v>
      </c>
      <c r="S178" s="225">
        <v>0</v>
      </c>
      <c r="T178" s="225">
        <v>0</v>
      </c>
      <c r="U178" s="225">
        <v>0</v>
      </c>
      <c r="V178" s="225">
        <v>0</v>
      </c>
      <c r="W178" s="225">
        <v>0</v>
      </c>
      <c r="X178" s="225">
        <v>0</v>
      </c>
      <c r="Y178" s="225">
        <v>0</v>
      </c>
      <c r="Z178" s="225">
        <v>0</v>
      </c>
      <c r="AA178" s="225">
        <v>0</v>
      </c>
      <c r="AB178" s="225">
        <v>0</v>
      </c>
      <c r="AC178" s="225">
        <v>0</v>
      </c>
      <c r="AD178" s="225">
        <v>0</v>
      </c>
      <c r="AE178" s="225">
        <v>0</v>
      </c>
      <c r="AF178" s="225">
        <v>0</v>
      </c>
      <c r="AG178" s="225">
        <v>0</v>
      </c>
      <c r="AH178" s="225">
        <v>0</v>
      </c>
      <c r="AI178" s="225">
        <v>0</v>
      </c>
      <c r="AJ178" s="225">
        <v>0</v>
      </c>
      <c r="AK178" s="225">
        <v>0</v>
      </c>
      <c r="AL178" s="225">
        <v>0</v>
      </c>
      <c r="AM178" s="225">
        <v>0</v>
      </c>
      <c r="AN178" s="225">
        <v>0</v>
      </c>
      <c r="AO178" s="225">
        <v>0</v>
      </c>
      <c r="AP178" s="225">
        <v>0</v>
      </c>
      <c r="AQ178" s="225">
        <v>0</v>
      </c>
      <c r="AR178" s="225">
        <v>0</v>
      </c>
      <c r="AS178" s="225">
        <v>0</v>
      </c>
      <c r="AT178" s="225">
        <v>0</v>
      </c>
      <c r="AU178" s="225">
        <v>0</v>
      </c>
      <c r="AV178" s="225">
        <v>0</v>
      </c>
      <c r="AW178" s="225">
        <v>0</v>
      </c>
      <c r="AX178" s="225">
        <v>0</v>
      </c>
      <c r="AY178" s="225">
        <v>0</v>
      </c>
      <c r="AZ178" s="225">
        <v>0</v>
      </c>
      <c r="BA178" s="225">
        <v>0</v>
      </c>
      <c r="BB178" s="225">
        <v>0</v>
      </c>
      <c r="BC178" s="225">
        <v>0</v>
      </c>
      <c r="BD178" s="225">
        <v>0</v>
      </c>
      <c r="BE178" s="225">
        <v>0</v>
      </c>
      <c r="BF178" s="225">
        <v>0</v>
      </c>
      <c r="BG178" s="225">
        <v>0</v>
      </c>
      <c r="BH178" s="225">
        <v>0</v>
      </c>
      <c r="BI178" s="225">
        <v>0</v>
      </c>
      <c r="BJ178" s="225">
        <v>0</v>
      </c>
      <c r="BK178" s="225">
        <v>0</v>
      </c>
      <c r="BL178" s="225">
        <v>0</v>
      </c>
      <c r="BM178" s="225">
        <v>0</v>
      </c>
      <c r="BN178" s="225">
        <v>0</v>
      </c>
    </row>
    <row r="179" spans="1:66">
      <c r="A179" s="245" t="s">
        <v>418</v>
      </c>
      <c r="B179" s="225">
        <v>0</v>
      </c>
      <c r="C179" s="225">
        <v>0</v>
      </c>
      <c r="D179" s="225">
        <v>0</v>
      </c>
      <c r="E179" s="225">
        <v>0</v>
      </c>
      <c r="F179" s="225">
        <v>0</v>
      </c>
      <c r="G179" s="225">
        <v>0</v>
      </c>
      <c r="H179" s="225">
        <v>0</v>
      </c>
      <c r="I179" s="225">
        <v>0</v>
      </c>
      <c r="J179" s="225">
        <v>0</v>
      </c>
      <c r="K179" s="225">
        <v>0</v>
      </c>
      <c r="L179" s="225">
        <v>0</v>
      </c>
      <c r="M179" s="225">
        <v>0</v>
      </c>
      <c r="N179" s="225">
        <v>0</v>
      </c>
      <c r="O179" s="225">
        <v>0</v>
      </c>
      <c r="P179" s="225">
        <v>0</v>
      </c>
      <c r="Q179" s="225">
        <v>0</v>
      </c>
      <c r="R179" s="225">
        <v>0</v>
      </c>
      <c r="S179" s="225">
        <v>0</v>
      </c>
      <c r="T179" s="225">
        <v>0</v>
      </c>
      <c r="U179" s="225">
        <v>0</v>
      </c>
      <c r="V179" s="225">
        <v>0</v>
      </c>
      <c r="W179" s="225">
        <v>0</v>
      </c>
      <c r="X179" s="225">
        <v>0</v>
      </c>
      <c r="Y179" s="225">
        <v>0</v>
      </c>
      <c r="Z179" s="225">
        <v>0</v>
      </c>
      <c r="AA179" s="225">
        <v>0</v>
      </c>
      <c r="AB179" s="225">
        <v>0</v>
      </c>
      <c r="AC179" s="225">
        <v>0</v>
      </c>
      <c r="AD179" s="225">
        <v>0</v>
      </c>
      <c r="AE179" s="225">
        <v>0</v>
      </c>
      <c r="AF179" s="225">
        <v>0</v>
      </c>
      <c r="AG179" s="225">
        <v>0</v>
      </c>
      <c r="AH179" s="225">
        <v>0</v>
      </c>
      <c r="AI179" s="225">
        <v>0</v>
      </c>
      <c r="AJ179" s="225">
        <v>0</v>
      </c>
      <c r="AK179" s="225">
        <v>0</v>
      </c>
      <c r="AL179" s="225">
        <v>0</v>
      </c>
      <c r="AM179" s="225">
        <v>0</v>
      </c>
      <c r="AN179" s="225">
        <v>0</v>
      </c>
      <c r="AO179" s="225">
        <v>0</v>
      </c>
      <c r="AP179" s="225">
        <v>0</v>
      </c>
      <c r="AQ179" s="225">
        <v>0</v>
      </c>
      <c r="AR179" s="225">
        <v>0</v>
      </c>
      <c r="AS179" s="225">
        <v>0</v>
      </c>
      <c r="AT179" s="225">
        <v>0</v>
      </c>
      <c r="AU179" s="225">
        <v>0</v>
      </c>
      <c r="AV179" s="225">
        <v>0</v>
      </c>
      <c r="AW179" s="225">
        <v>0</v>
      </c>
      <c r="AX179" s="225">
        <v>0</v>
      </c>
      <c r="AY179" s="225">
        <v>0</v>
      </c>
      <c r="AZ179" s="225">
        <v>0</v>
      </c>
      <c r="BA179" s="225">
        <v>0</v>
      </c>
      <c r="BB179" s="225">
        <v>0</v>
      </c>
      <c r="BC179" s="225">
        <v>0</v>
      </c>
      <c r="BD179" s="225">
        <v>0</v>
      </c>
      <c r="BE179" s="225">
        <v>0</v>
      </c>
      <c r="BF179" s="225">
        <v>0</v>
      </c>
      <c r="BG179" s="225">
        <v>0</v>
      </c>
      <c r="BH179" s="225">
        <v>0</v>
      </c>
      <c r="BI179" s="225">
        <v>0</v>
      </c>
      <c r="BJ179" s="225">
        <v>0</v>
      </c>
      <c r="BK179" s="225">
        <v>0</v>
      </c>
      <c r="BL179" s="225">
        <v>0</v>
      </c>
      <c r="BM179" s="225">
        <v>0</v>
      </c>
      <c r="BN179" s="225">
        <v>0</v>
      </c>
    </row>
    <row r="180" spans="1:66">
      <c r="A180" s="245" t="s">
        <v>419</v>
      </c>
      <c r="B180" s="225">
        <v>0</v>
      </c>
      <c r="C180" s="225">
        <v>0</v>
      </c>
      <c r="D180" s="225">
        <v>0</v>
      </c>
      <c r="E180" s="225">
        <v>0</v>
      </c>
      <c r="F180" s="225">
        <v>0</v>
      </c>
      <c r="G180" s="225">
        <v>0</v>
      </c>
      <c r="H180" s="225">
        <v>0</v>
      </c>
      <c r="I180" s="225">
        <v>0</v>
      </c>
      <c r="J180" s="225">
        <v>0</v>
      </c>
      <c r="K180" s="225">
        <v>0</v>
      </c>
      <c r="L180" s="225">
        <v>0</v>
      </c>
      <c r="M180" s="225">
        <v>0</v>
      </c>
      <c r="N180" s="225">
        <v>0</v>
      </c>
      <c r="O180" s="225">
        <v>0</v>
      </c>
      <c r="P180" s="225">
        <v>0</v>
      </c>
      <c r="Q180" s="225">
        <v>0</v>
      </c>
      <c r="R180" s="225">
        <v>0</v>
      </c>
      <c r="S180" s="225">
        <v>0</v>
      </c>
      <c r="T180" s="225">
        <v>0</v>
      </c>
      <c r="U180" s="225">
        <v>0</v>
      </c>
      <c r="V180" s="225">
        <v>0</v>
      </c>
      <c r="W180" s="225">
        <v>0</v>
      </c>
      <c r="X180" s="225">
        <v>0</v>
      </c>
      <c r="Y180" s="225">
        <v>0</v>
      </c>
      <c r="Z180" s="225">
        <v>0</v>
      </c>
      <c r="AA180" s="225">
        <v>0</v>
      </c>
      <c r="AB180" s="225">
        <v>0</v>
      </c>
      <c r="AC180" s="225">
        <v>0</v>
      </c>
      <c r="AD180" s="225">
        <v>0</v>
      </c>
      <c r="AE180" s="225">
        <v>0</v>
      </c>
      <c r="AF180" s="225">
        <v>0</v>
      </c>
      <c r="AG180" s="225">
        <v>0</v>
      </c>
      <c r="AH180" s="225">
        <v>0</v>
      </c>
      <c r="AI180" s="225">
        <v>0</v>
      </c>
      <c r="AJ180" s="225">
        <v>0</v>
      </c>
      <c r="AK180" s="225">
        <v>0</v>
      </c>
      <c r="AL180" s="225">
        <v>0</v>
      </c>
      <c r="AM180" s="225">
        <v>0</v>
      </c>
      <c r="AN180" s="225">
        <v>0</v>
      </c>
      <c r="AO180" s="225">
        <v>0</v>
      </c>
      <c r="AP180" s="225">
        <v>0</v>
      </c>
      <c r="AQ180" s="225">
        <v>0</v>
      </c>
      <c r="AR180" s="225">
        <v>0</v>
      </c>
      <c r="AS180" s="225">
        <v>0</v>
      </c>
      <c r="AT180" s="225">
        <v>0</v>
      </c>
      <c r="AU180" s="225">
        <v>0</v>
      </c>
      <c r="AV180" s="225">
        <v>0</v>
      </c>
      <c r="AW180" s="225">
        <v>0</v>
      </c>
      <c r="AX180" s="225">
        <v>0</v>
      </c>
      <c r="AY180" s="225">
        <v>0</v>
      </c>
      <c r="AZ180" s="225">
        <v>0</v>
      </c>
      <c r="BA180" s="225">
        <v>0</v>
      </c>
      <c r="BB180" s="225">
        <v>0</v>
      </c>
      <c r="BC180" s="225">
        <v>0</v>
      </c>
      <c r="BD180" s="225">
        <v>0</v>
      </c>
      <c r="BE180" s="225">
        <v>0</v>
      </c>
      <c r="BF180" s="225">
        <v>0</v>
      </c>
      <c r="BG180" s="225">
        <v>0</v>
      </c>
      <c r="BH180" s="225">
        <v>0</v>
      </c>
      <c r="BI180" s="225">
        <v>0</v>
      </c>
      <c r="BJ180" s="225">
        <v>0</v>
      </c>
      <c r="BK180" s="225">
        <v>0</v>
      </c>
      <c r="BL180" s="225">
        <v>0</v>
      </c>
      <c r="BM180" s="225">
        <v>0</v>
      </c>
      <c r="BN180" s="225">
        <v>0</v>
      </c>
    </row>
    <row r="181" spans="1:66">
      <c r="A181" s="245" t="s">
        <v>420</v>
      </c>
      <c r="B181" s="225">
        <v>0</v>
      </c>
      <c r="C181" s="225">
        <v>0</v>
      </c>
      <c r="D181" s="225">
        <v>0</v>
      </c>
      <c r="E181" s="225">
        <v>0</v>
      </c>
      <c r="F181" s="225">
        <v>0</v>
      </c>
      <c r="G181" s="225">
        <v>0</v>
      </c>
      <c r="H181" s="225">
        <v>0</v>
      </c>
      <c r="I181" s="225">
        <v>0</v>
      </c>
      <c r="J181" s="225">
        <v>0</v>
      </c>
      <c r="K181" s="225">
        <v>0</v>
      </c>
      <c r="L181" s="225">
        <v>0</v>
      </c>
      <c r="M181" s="225">
        <v>0</v>
      </c>
      <c r="N181" s="225">
        <v>0</v>
      </c>
      <c r="O181" s="225">
        <v>0</v>
      </c>
      <c r="P181" s="225">
        <v>0</v>
      </c>
      <c r="Q181" s="225">
        <v>0</v>
      </c>
      <c r="R181" s="225">
        <v>0</v>
      </c>
      <c r="S181" s="225">
        <v>0</v>
      </c>
      <c r="T181" s="225">
        <v>0</v>
      </c>
      <c r="U181" s="225">
        <v>0</v>
      </c>
      <c r="V181" s="225">
        <v>0</v>
      </c>
      <c r="W181" s="225">
        <v>0</v>
      </c>
      <c r="X181" s="225">
        <v>0</v>
      </c>
      <c r="Y181" s="225">
        <v>0</v>
      </c>
      <c r="Z181" s="225">
        <v>0</v>
      </c>
      <c r="AA181" s="225">
        <v>0</v>
      </c>
      <c r="AB181" s="225">
        <v>0</v>
      </c>
      <c r="AC181" s="225">
        <v>0</v>
      </c>
      <c r="AD181" s="225">
        <v>0</v>
      </c>
      <c r="AE181" s="225">
        <v>0</v>
      </c>
      <c r="AF181" s="225">
        <v>0</v>
      </c>
      <c r="AG181" s="225">
        <v>0</v>
      </c>
      <c r="AH181" s="225">
        <v>0</v>
      </c>
      <c r="AI181" s="225">
        <v>0</v>
      </c>
      <c r="AJ181" s="225">
        <v>0</v>
      </c>
      <c r="AK181" s="225">
        <v>0</v>
      </c>
      <c r="AL181" s="225">
        <v>0</v>
      </c>
      <c r="AM181" s="225">
        <v>0</v>
      </c>
      <c r="AN181" s="225">
        <v>0</v>
      </c>
      <c r="AO181" s="225">
        <v>0</v>
      </c>
      <c r="AP181" s="225">
        <v>0</v>
      </c>
      <c r="AQ181" s="225">
        <v>0</v>
      </c>
      <c r="AR181" s="225">
        <v>0</v>
      </c>
      <c r="AS181" s="225">
        <v>0</v>
      </c>
      <c r="AT181" s="225">
        <v>0</v>
      </c>
      <c r="AU181" s="225">
        <v>0</v>
      </c>
      <c r="AV181" s="225">
        <v>0</v>
      </c>
      <c r="AW181" s="225">
        <v>0</v>
      </c>
      <c r="AX181" s="225">
        <v>0</v>
      </c>
      <c r="AY181" s="225">
        <v>0</v>
      </c>
      <c r="AZ181" s="225">
        <v>0</v>
      </c>
      <c r="BA181" s="225">
        <v>0</v>
      </c>
      <c r="BB181" s="225">
        <v>0</v>
      </c>
      <c r="BC181" s="225">
        <v>0</v>
      </c>
      <c r="BD181" s="225">
        <v>0</v>
      </c>
      <c r="BE181" s="225">
        <v>0</v>
      </c>
      <c r="BF181" s="225">
        <v>0</v>
      </c>
      <c r="BG181" s="225">
        <v>0</v>
      </c>
      <c r="BH181" s="225">
        <v>0</v>
      </c>
      <c r="BI181" s="225">
        <v>0</v>
      </c>
      <c r="BJ181" s="225">
        <v>0</v>
      </c>
      <c r="BK181" s="225">
        <v>0</v>
      </c>
      <c r="BL181" s="225">
        <v>0</v>
      </c>
      <c r="BM181" s="225">
        <v>0</v>
      </c>
      <c r="BN181" s="225">
        <v>0</v>
      </c>
    </row>
    <row r="182" spans="1:66">
      <c r="A182" s="245" t="s">
        <v>421</v>
      </c>
      <c r="B182" s="225">
        <v>0</v>
      </c>
      <c r="C182" s="225">
        <v>0</v>
      </c>
      <c r="D182" s="225">
        <v>0</v>
      </c>
      <c r="E182" s="225">
        <v>0</v>
      </c>
      <c r="F182" s="225">
        <v>0</v>
      </c>
      <c r="G182" s="225">
        <v>0</v>
      </c>
      <c r="H182" s="225">
        <v>0</v>
      </c>
      <c r="I182" s="225">
        <v>0</v>
      </c>
      <c r="J182" s="225">
        <v>0</v>
      </c>
      <c r="K182" s="225">
        <v>0</v>
      </c>
      <c r="L182" s="225">
        <v>0</v>
      </c>
      <c r="M182" s="225">
        <v>0</v>
      </c>
      <c r="N182" s="225">
        <v>0</v>
      </c>
      <c r="O182" s="225">
        <v>0</v>
      </c>
      <c r="P182" s="225">
        <v>0</v>
      </c>
      <c r="Q182" s="225">
        <v>0</v>
      </c>
      <c r="R182" s="225">
        <v>0</v>
      </c>
      <c r="S182" s="225">
        <v>0</v>
      </c>
      <c r="T182" s="225">
        <v>0</v>
      </c>
      <c r="U182" s="225">
        <v>0</v>
      </c>
      <c r="V182" s="225">
        <v>0</v>
      </c>
      <c r="W182" s="225">
        <v>0</v>
      </c>
      <c r="X182" s="225">
        <v>0</v>
      </c>
      <c r="Y182" s="225">
        <v>0</v>
      </c>
      <c r="Z182" s="225">
        <v>0</v>
      </c>
      <c r="AA182" s="225">
        <v>0</v>
      </c>
      <c r="AB182" s="225">
        <v>0</v>
      </c>
      <c r="AC182" s="225">
        <v>0</v>
      </c>
      <c r="AD182" s="225">
        <v>0</v>
      </c>
      <c r="AE182" s="225">
        <v>0</v>
      </c>
      <c r="AF182" s="225">
        <v>0</v>
      </c>
      <c r="AG182" s="225">
        <v>0</v>
      </c>
      <c r="AH182" s="225">
        <v>0</v>
      </c>
      <c r="AI182" s="225">
        <v>0</v>
      </c>
      <c r="AJ182" s="225">
        <v>0</v>
      </c>
      <c r="AK182" s="225">
        <v>0</v>
      </c>
      <c r="AL182" s="225">
        <v>0</v>
      </c>
      <c r="AM182" s="225">
        <v>0</v>
      </c>
      <c r="AN182" s="225">
        <v>0</v>
      </c>
      <c r="AO182" s="225">
        <v>0</v>
      </c>
      <c r="AP182" s="225">
        <v>0</v>
      </c>
      <c r="AQ182" s="225">
        <v>0</v>
      </c>
      <c r="AR182" s="225">
        <v>0</v>
      </c>
      <c r="AS182" s="225">
        <v>0</v>
      </c>
      <c r="AT182" s="225">
        <v>0</v>
      </c>
      <c r="AU182" s="225">
        <v>0</v>
      </c>
      <c r="AV182" s="225">
        <v>0</v>
      </c>
      <c r="AW182" s="225">
        <v>0</v>
      </c>
      <c r="AX182" s="225">
        <v>0</v>
      </c>
      <c r="AY182" s="225">
        <v>0</v>
      </c>
      <c r="AZ182" s="225">
        <v>0</v>
      </c>
      <c r="BA182" s="225">
        <v>0</v>
      </c>
      <c r="BB182" s="225">
        <v>0</v>
      </c>
      <c r="BC182" s="225">
        <v>0</v>
      </c>
      <c r="BD182" s="225">
        <v>0</v>
      </c>
      <c r="BE182" s="225">
        <v>0</v>
      </c>
      <c r="BF182" s="225">
        <v>0</v>
      </c>
      <c r="BG182" s="225">
        <v>0</v>
      </c>
      <c r="BH182" s="225">
        <v>0</v>
      </c>
      <c r="BI182" s="225">
        <v>0</v>
      </c>
      <c r="BJ182" s="225">
        <v>0</v>
      </c>
      <c r="BK182" s="225">
        <v>0</v>
      </c>
      <c r="BL182" s="225">
        <v>0</v>
      </c>
      <c r="BM182" s="225">
        <v>0</v>
      </c>
      <c r="BN182" s="225">
        <v>0</v>
      </c>
    </row>
    <row r="183" spans="1:66">
      <c r="A183" s="245" t="s">
        <v>422</v>
      </c>
      <c r="B183" s="225">
        <v>57164.84</v>
      </c>
      <c r="C183" s="225">
        <v>57088.79</v>
      </c>
      <c r="D183" s="225">
        <v>59608.06</v>
      </c>
      <c r="E183" s="225">
        <v>59607.31</v>
      </c>
      <c r="F183" s="225">
        <v>59608.5099999999</v>
      </c>
      <c r="G183" s="225">
        <v>59607.749999999898</v>
      </c>
      <c r="H183" s="225">
        <v>59608.959999999999</v>
      </c>
      <c r="I183" s="225">
        <v>59609.2</v>
      </c>
      <c r="J183" s="225">
        <v>59608.409999999902</v>
      </c>
      <c r="K183" s="225">
        <v>59609.659999999902</v>
      </c>
      <c r="L183" s="225">
        <v>59608.859999999899</v>
      </c>
      <c r="M183" s="225">
        <v>59610.13</v>
      </c>
      <c r="N183" s="225">
        <v>710340.47999999905</v>
      </c>
      <c r="O183" s="225">
        <v>58674.7</v>
      </c>
      <c r="P183" s="225">
        <v>58661.7</v>
      </c>
      <c r="Q183" s="225">
        <v>61265.77</v>
      </c>
      <c r="R183" s="225">
        <v>61265.77</v>
      </c>
      <c r="S183" s="225">
        <v>61266.77</v>
      </c>
      <c r="T183" s="225">
        <v>61265.77</v>
      </c>
      <c r="U183" s="225">
        <v>61266.77</v>
      </c>
      <c r="V183" s="225">
        <v>61267.77</v>
      </c>
      <c r="W183" s="225">
        <v>61266.77</v>
      </c>
      <c r="X183" s="225">
        <v>61267.77</v>
      </c>
      <c r="Y183" s="225">
        <v>61266.77</v>
      </c>
      <c r="Z183" s="225">
        <v>61267.77</v>
      </c>
      <c r="AA183" s="225">
        <v>730004.1</v>
      </c>
      <c r="AB183" s="225">
        <v>58674.7</v>
      </c>
      <c r="AC183" s="225">
        <v>58661.7</v>
      </c>
      <c r="AD183" s="225">
        <v>61265.77</v>
      </c>
      <c r="AE183" s="225">
        <v>61265.77</v>
      </c>
      <c r="AF183" s="225">
        <v>61266.77</v>
      </c>
      <c r="AG183" s="225">
        <v>61265.77</v>
      </c>
      <c r="AH183" s="225">
        <v>61266.77</v>
      </c>
      <c r="AI183" s="225">
        <v>61267.77</v>
      </c>
      <c r="AJ183" s="225">
        <v>61266.77</v>
      </c>
      <c r="AK183" s="225">
        <v>61267.77</v>
      </c>
      <c r="AL183" s="225">
        <v>61266.77</v>
      </c>
      <c r="AM183" s="225">
        <v>61267.77</v>
      </c>
      <c r="AN183" s="225">
        <v>730004.1</v>
      </c>
      <c r="AO183" s="225">
        <v>58674.7</v>
      </c>
      <c r="AP183" s="225">
        <v>58661.7</v>
      </c>
      <c r="AQ183" s="225">
        <v>61265.77</v>
      </c>
      <c r="AR183" s="225">
        <v>61265.77</v>
      </c>
      <c r="AS183" s="225">
        <v>61266.77</v>
      </c>
      <c r="AT183" s="225">
        <v>61265.77</v>
      </c>
      <c r="AU183" s="225">
        <v>61266.77</v>
      </c>
      <c r="AV183" s="225">
        <v>61267.77</v>
      </c>
      <c r="AW183" s="225">
        <v>61266.77</v>
      </c>
      <c r="AX183" s="225">
        <v>61267.77</v>
      </c>
      <c r="AY183" s="225">
        <v>61266.77</v>
      </c>
      <c r="AZ183" s="225">
        <v>61267.77</v>
      </c>
      <c r="BA183" s="225">
        <v>730004.1</v>
      </c>
      <c r="BB183" s="225">
        <v>58674.7</v>
      </c>
      <c r="BC183" s="225">
        <v>58661.7</v>
      </c>
      <c r="BD183" s="225">
        <v>61265.77</v>
      </c>
      <c r="BE183" s="225">
        <v>61265.77</v>
      </c>
      <c r="BF183" s="225">
        <v>61266.77</v>
      </c>
      <c r="BG183" s="225">
        <v>61265.77</v>
      </c>
      <c r="BH183" s="225">
        <v>61266.77</v>
      </c>
      <c r="BI183" s="225">
        <v>61267.77</v>
      </c>
      <c r="BJ183" s="225">
        <v>61266.77</v>
      </c>
      <c r="BK183" s="225">
        <v>61267.77</v>
      </c>
      <c r="BL183" s="225">
        <v>61266.77</v>
      </c>
      <c r="BM183" s="225">
        <v>61267.77</v>
      </c>
      <c r="BN183" s="225">
        <v>730004.1</v>
      </c>
    </row>
    <row r="184" spans="1:66">
      <c r="A184" s="245" t="s">
        <v>423</v>
      </c>
      <c r="B184" s="225">
        <v>8324201.7313916599</v>
      </c>
      <c r="C184" s="225">
        <v>5976156.9313916499</v>
      </c>
      <c r="D184" s="225">
        <v>13245888.511391601</v>
      </c>
      <c r="E184" s="225">
        <v>17935239.481391601</v>
      </c>
      <c r="F184" s="225">
        <v>14472731.1113916</v>
      </c>
      <c r="G184" s="225">
        <v>13666697.6013916</v>
      </c>
      <c r="H184" s="225">
        <v>11964169.071391599</v>
      </c>
      <c r="I184" s="225">
        <v>13648879.011391601</v>
      </c>
      <c r="J184" s="225">
        <v>15196583.421391601</v>
      </c>
      <c r="K184" s="225">
        <v>18941346.071391601</v>
      </c>
      <c r="L184" s="225">
        <v>21598628.901391599</v>
      </c>
      <c r="M184" s="225">
        <v>17242304.501391601</v>
      </c>
      <c r="N184" s="225">
        <v>172212826.346699</v>
      </c>
      <c r="O184" s="225">
        <v>15243997.4722383</v>
      </c>
      <c r="P184" s="225">
        <v>14834888.3922382</v>
      </c>
      <c r="Q184" s="225">
        <v>22341549.972238299</v>
      </c>
      <c r="R184" s="225">
        <v>17458892.102238301</v>
      </c>
      <c r="S184" s="225">
        <v>16651559.102238201</v>
      </c>
      <c r="T184" s="225">
        <v>11241235.9922383</v>
      </c>
      <c r="U184" s="225">
        <v>9252170.3622382991</v>
      </c>
      <c r="V184" s="225">
        <v>11069747.9622382</v>
      </c>
      <c r="W184" s="225">
        <v>12930311.092238201</v>
      </c>
      <c r="X184" s="225">
        <v>13620824.382238301</v>
      </c>
      <c r="Y184" s="225">
        <v>14384745.8022383</v>
      </c>
      <c r="Z184" s="225">
        <v>7741620.5922382995</v>
      </c>
      <c r="AA184" s="225">
        <v>166771543.226859</v>
      </c>
      <c r="AB184" s="225">
        <v>17591617.4043466</v>
      </c>
      <c r="AC184" s="225">
        <v>13900753.3243466</v>
      </c>
      <c r="AD184" s="225">
        <v>16485830.9043466</v>
      </c>
      <c r="AE184" s="225">
        <v>14192734.034346599</v>
      </c>
      <c r="AF184" s="225">
        <v>17501892.034346599</v>
      </c>
      <c r="AG184" s="225">
        <v>14639540.9243466</v>
      </c>
      <c r="AH184" s="225">
        <v>14173119.294346601</v>
      </c>
      <c r="AI184" s="225">
        <v>15185330.8943466</v>
      </c>
      <c r="AJ184" s="225">
        <v>15403942.024346599</v>
      </c>
      <c r="AK184" s="225">
        <v>14857827.3143466</v>
      </c>
      <c r="AL184" s="225">
        <v>17581393.734346598</v>
      </c>
      <c r="AM184" s="225">
        <v>12388417.524346599</v>
      </c>
      <c r="AN184" s="225">
        <v>183902399.412159</v>
      </c>
      <c r="AO184" s="225">
        <v>17994852.568121601</v>
      </c>
      <c r="AP184" s="225">
        <v>14303988.488121601</v>
      </c>
      <c r="AQ184" s="225">
        <v>16889066.068121601</v>
      </c>
      <c r="AR184" s="225">
        <v>14595969.1981216</v>
      </c>
      <c r="AS184" s="225">
        <v>17905127.1981216</v>
      </c>
      <c r="AT184" s="225">
        <v>15042776.0881216</v>
      </c>
      <c r="AU184" s="225">
        <v>14576354.4581216</v>
      </c>
      <c r="AV184" s="225">
        <v>15588566.058121599</v>
      </c>
      <c r="AW184" s="225">
        <v>15807177.1881216</v>
      </c>
      <c r="AX184" s="225">
        <v>15261062.478121599</v>
      </c>
      <c r="AY184" s="225">
        <v>17984628.898121599</v>
      </c>
      <c r="AZ184" s="225">
        <v>12791652.6881216</v>
      </c>
      <c r="BA184" s="225">
        <v>188741221.37745899</v>
      </c>
      <c r="BB184" s="225">
        <v>18299231.324058399</v>
      </c>
      <c r="BC184" s="225">
        <v>14608367.2440584</v>
      </c>
      <c r="BD184" s="225">
        <v>17193444.824058399</v>
      </c>
      <c r="BE184" s="225">
        <v>14900347.954058399</v>
      </c>
      <c r="BF184" s="225">
        <v>18209505.954058401</v>
      </c>
      <c r="BG184" s="225">
        <v>15347154.8440584</v>
      </c>
      <c r="BH184" s="225">
        <v>14880733.214058399</v>
      </c>
      <c r="BI184" s="225">
        <v>15892944.814058401</v>
      </c>
      <c r="BJ184" s="225">
        <v>16111555.9440584</v>
      </c>
      <c r="BK184" s="225">
        <v>15565441.234058401</v>
      </c>
      <c r="BL184" s="225">
        <v>18289007.654058401</v>
      </c>
      <c r="BM184" s="225">
        <v>13096031.4440584</v>
      </c>
      <c r="BN184" s="225">
        <v>192393766.44870001</v>
      </c>
    </row>
    <row r="185" spans="1:66">
      <c r="A185" s="247" t="s">
        <v>424</v>
      </c>
    </row>
    <row r="186" spans="1:66">
      <c r="A186" s="245" t="s">
        <v>425</v>
      </c>
    </row>
    <row r="187" spans="1:66">
      <c r="A187" s="245" t="s">
        <v>426</v>
      </c>
      <c r="B187" s="225">
        <v>3195.6499999999901</v>
      </c>
      <c r="C187" s="225">
        <v>3195.6499999999901</v>
      </c>
      <c r="D187" s="225">
        <v>3307.5099999999902</v>
      </c>
      <c r="E187" s="225">
        <v>3307.5099999999902</v>
      </c>
      <c r="F187" s="225">
        <v>3307.5099999999902</v>
      </c>
      <c r="G187" s="225">
        <v>3307.5099999999902</v>
      </c>
      <c r="H187" s="225">
        <v>3307.5099999999902</v>
      </c>
      <c r="I187" s="225">
        <v>3307.5099999999902</v>
      </c>
      <c r="J187" s="225">
        <v>3307.5099999999902</v>
      </c>
      <c r="K187" s="225">
        <v>3307.5099999999902</v>
      </c>
      <c r="L187" s="225">
        <v>3307.5099999999902</v>
      </c>
      <c r="M187" s="225">
        <v>3307.5099999999902</v>
      </c>
      <c r="N187" s="225">
        <v>39466.400000000001</v>
      </c>
      <c r="O187" s="225">
        <v>3307.5099999999902</v>
      </c>
      <c r="P187" s="225">
        <v>3307.5099999999902</v>
      </c>
      <c r="Q187" s="225">
        <v>3423.2599999999902</v>
      </c>
      <c r="R187" s="225">
        <v>3423.2599999999902</v>
      </c>
      <c r="S187" s="225">
        <v>3423.2599999999902</v>
      </c>
      <c r="T187" s="225">
        <v>3423.2599999999902</v>
      </c>
      <c r="U187" s="225">
        <v>3423.2599999999902</v>
      </c>
      <c r="V187" s="225">
        <v>3423.2599999999902</v>
      </c>
      <c r="W187" s="225">
        <v>3423.2599999999902</v>
      </c>
      <c r="X187" s="225">
        <v>3423.2599999999902</v>
      </c>
      <c r="Y187" s="225">
        <v>3423.2599999999902</v>
      </c>
      <c r="Z187" s="225">
        <v>3423.2599999999902</v>
      </c>
      <c r="AA187" s="225">
        <v>40847.619999999901</v>
      </c>
      <c r="AB187" s="225">
        <v>3307.5099999999902</v>
      </c>
      <c r="AC187" s="225">
        <v>3307.5099999999902</v>
      </c>
      <c r="AD187" s="225">
        <v>3423.2599999999902</v>
      </c>
      <c r="AE187" s="225">
        <v>3423.2599999999902</v>
      </c>
      <c r="AF187" s="225">
        <v>3423.2599999999902</v>
      </c>
      <c r="AG187" s="225">
        <v>3423.2599999999902</v>
      </c>
      <c r="AH187" s="225">
        <v>3423.2599999999902</v>
      </c>
      <c r="AI187" s="225">
        <v>3423.2599999999902</v>
      </c>
      <c r="AJ187" s="225">
        <v>3423.2599999999902</v>
      </c>
      <c r="AK187" s="225">
        <v>3423.2599999999902</v>
      </c>
      <c r="AL187" s="225">
        <v>3423.2599999999902</v>
      </c>
      <c r="AM187" s="225">
        <v>3423.2599999999902</v>
      </c>
      <c r="AN187" s="225">
        <v>40847.619999999901</v>
      </c>
      <c r="AO187" s="225">
        <v>3307.5099999999902</v>
      </c>
      <c r="AP187" s="225">
        <v>3307.5099999999902</v>
      </c>
      <c r="AQ187" s="225">
        <v>3423.2599999999902</v>
      </c>
      <c r="AR187" s="225">
        <v>3423.2599999999902</v>
      </c>
      <c r="AS187" s="225">
        <v>3423.2599999999902</v>
      </c>
      <c r="AT187" s="225">
        <v>3423.2599999999902</v>
      </c>
      <c r="AU187" s="225">
        <v>3423.2599999999902</v>
      </c>
      <c r="AV187" s="225">
        <v>3423.2599999999902</v>
      </c>
      <c r="AW187" s="225">
        <v>3423.2599999999902</v>
      </c>
      <c r="AX187" s="225">
        <v>3423.2599999999902</v>
      </c>
      <c r="AY187" s="225">
        <v>3423.2599999999902</v>
      </c>
      <c r="AZ187" s="225">
        <v>3423.2599999999902</v>
      </c>
      <c r="BA187" s="225">
        <v>40847.619999999901</v>
      </c>
      <c r="BB187" s="225">
        <v>3307.5099999999902</v>
      </c>
      <c r="BC187" s="225">
        <v>3307.5099999999902</v>
      </c>
      <c r="BD187" s="225">
        <v>3423.2599999999902</v>
      </c>
      <c r="BE187" s="225">
        <v>3423.2599999999902</v>
      </c>
      <c r="BF187" s="225">
        <v>3423.2599999999902</v>
      </c>
      <c r="BG187" s="225">
        <v>3423.2599999999902</v>
      </c>
      <c r="BH187" s="225">
        <v>3423.2599999999902</v>
      </c>
      <c r="BI187" s="225">
        <v>3423.2599999999902</v>
      </c>
      <c r="BJ187" s="225">
        <v>3423.2599999999902</v>
      </c>
      <c r="BK187" s="225">
        <v>3423.2599999999902</v>
      </c>
      <c r="BL187" s="225">
        <v>3423.2599999999902</v>
      </c>
      <c r="BM187" s="225">
        <v>3423.2599999999902</v>
      </c>
      <c r="BN187" s="225">
        <v>40847.619999999901</v>
      </c>
    </row>
    <row r="188" spans="1:66">
      <c r="A188" s="245" t="s">
        <v>427</v>
      </c>
      <c r="B188" s="225">
        <v>3195.6499999999901</v>
      </c>
      <c r="C188" s="225">
        <v>3195.6499999999901</v>
      </c>
      <c r="D188" s="225">
        <v>3307.5099999999902</v>
      </c>
      <c r="E188" s="225">
        <v>3307.5099999999902</v>
      </c>
      <c r="F188" s="225">
        <v>3307.5099999999902</v>
      </c>
      <c r="G188" s="225">
        <v>3307.5099999999902</v>
      </c>
      <c r="H188" s="225">
        <v>3307.5099999999902</v>
      </c>
      <c r="I188" s="225">
        <v>3307.5099999999902</v>
      </c>
      <c r="J188" s="225">
        <v>3307.5099999999902</v>
      </c>
      <c r="K188" s="225">
        <v>3307.5099999999902</v>
      </c>
      <c r="L188" s="225">
        <v>3307.5099999999902</v>
      </c>
      <c r="M188" s="225">
        <v>3307.5099999999902</v>
      </c>
      <c r="N188" s="225">
        <v>39466.400000000001</v>
      </c>
      <c r="O188" s="225">
        <v>3307.5099999999902</v>
      </c>
      <c r="P188" s="225">
        <v>3307.5099999999902</v>
      </c>
      <c r="Q188" s="225">
        <v>3423.2599999999902</v>
      </c>
      <c r="R188" s="225">
        <v>3423.2599999999902</v>
      </c>
      <c r="S188" s="225">
        <v>3423.2599999999902</v>
      </c>
      <c r="T188" s="225">
        <v>3423.2599999999902</v>
      </c>
      <c r="U188" s="225">
        <v>3423.2599999999902</v>
      </c>
      <c r="V188" s="225">
        <v>3423.2599999999902</v>
      </c>
      <c r="W188" s="225">
        <v>3423.2599999999902</v>
      </c>
      <c r="X188" s="225">
        <v>3423.2599999999902</v>
      </c>
      <c r="Y188" s="225">
        <v>3423.2599999999902</v>
      </c>
      <c r="Z188" s="225">
        <v>3423.2599999999902</v>
      </c>
      <c r="AA188" s="225">
        <v>40847.619999999901</v>
      </c>
      <c r="AB188" s="225">
        <v>3307.5099999999902</v>
      </c>
      <c r="AC188" s="225">
        <v>3307.5099999999902</v>
      </c>
      <c r="AD188" s="225">
        <v>3423.2599999999902</v>
      </c>
      <c r="AE188" s="225">
        <v>3423.2599999999902</v>
      </c>
      <c r="AF188" s="225">
        <v>3423.2599999999902</v>
      </c>
      <c r="AG188" s="225">
        <v>3423.2599999999902</v>
      </c>
      <c r="AH188" s="225">
        <v>3423.2599999999902</v>
      </c>
      <c r="AI188" s="225">
        <v>3423.2599999999902</v>
      </c>
      <c r="AJ188" s="225">
        <v>3423.2599999999902</v>
      </c>
      <c r="AK188" s="225">
        <v>3423.2599999999902</v>
      </c>
      <c r="AL188" s="225">
        <v>3423.2599999999902</v>
      </c>
      <c r="AM188" s="225">
        <v>3423.2599999999902</v>
      </c>
      <c r="AN188" s="225">
        <v>40847.619999999901</v>
      </c>
      <c r="AO188" s="225">
        <v>3307.5099999999902</v>
      </c>
      <c r="AP188" s="225">
        <v>3307.5099999999902</v>
      </c>
      <c r="AQ188" s="225">
        <v>3423.2599999999902</v>
      </c>
      <c r="AR188" s="225">
        <v>3423.2599999999902</v>
      </c>
      <c r="AS188" s="225">
        <v>3423.2599999999902</v>
      </c>
      <c r="AT188" s="225">
        <v>3423.2599999999902</v>
      </c>
      <c r="AU188" s="225">
        <v>3423.2599999999902</v>
      </c>
      <c r="AV188" s="225">
        <v>3423.2599999999902</v>
      </c>
      <c r="AW188" s="225">
        <v>3423.2599999999902</v>
      </c>
      <c r="AX188" s="225">
        <v>3423.2599999999902</v>
      </c>
      <c r="AY188" s="225">
        <v>3423.2599999999902</v>
      </c>
      <c r="AZ188" s="225">
        <v>3423.2599999999902</v>
      </c>
      <c r="BA188" s="225">
        <v>40847.619999999901</v>
      </c>
      <c r="BB188" s="225">
        <v>3307.5099999999902</v>
      </c>
      <c r="BC188" s="225">
        <v>3307.5099999999902</v>
      </c>
      <c r="BD188" s="225">
        <v>3423.2599999999902</v>
      </c>
      <c r="BE188" s="225">
        <v>3423.2599999999902</v>
      </c>
      <c r="BF188" s="225">
        <v>3423.2599999999902</v>
      </c>
      <c r="BG188" s="225">
        <v>3423.2599999999902</v>
      </c>
      <c r="BH188" s="225">
        <v>3423.2599999999902</v>
      </c>
      <c r="BI188" s="225">
        <v>3423.2599999999902</v>
      </c>
      <c r="BJ188" s="225">
        <v>3423.2599999999902</v>
      </c>
      <c r="BK188" s="225">
        <v>3423.2599999999902</v>
      </c>
      <c r="BL188" s="225">
        <v>3423.2599999999902</v>
      </c>
      <c r="BM188" s="225">
        <v>3423.2599999999902</v>
      </c>
      <c r="BN188" s="225">
        <v>40847.619999999901</v>
      </c>
    </row>
    <row r="189" spans="1:66">
      <c r="A189" s="245" t="s">
        <v>428</v>
      </c>
    </row>
    <row r="190" spans="1:66">
      <c r="A190" s="245" t="s">
        <v>429</v>
      </c>
      <c r="B190" s="225">
        <v>0</v>
      </c>
      <c r="C190" s="225">
        <v>0</v>
      </c>
      <c r="D190" s="225">
        <v>0</v>
      </c>
      <c r="E190" s="225">
        <v>0</v>
      </c>
      <c r="F190" s="225">
        <v>0</v>
      </c>
      <c r="G190" s="225">
        <v>0</v>
      </c>
      <c r="H190" s="225">
        <v>0</v>
      </c>
      <c r="I190" s="225">
        <v>0</v>
      </c>
      <c r="J190" s="225">
        <v>0</v>
      </c>
      <c r="K190" s="225">
        <v>0</v>
      </c>
      <c r="L190" s="225">
        <v>0</v>
      </c>
      <c r="M190" s="225">
        <v>0</v>
      </c>
      <c r="N190" s="225">
        <v>0</v>
      </c>
      <c r="O190" s="225">
        <v>58362.088036496199</v>
      </c>
      <c r="P190" s="225">
        <v>58362.088036496199</v>
      </c>
      <c r="Q190" s="225">
        <v>58362.088036496199</v>
      </c>
      <c r="R190" s="225">
        <v>58362.088036496199</v>
      </c>
      <c r="S190" s="225">
        <v>58362.088036496199</v>
      </c>
      <c r="T190" s="225">
        <v>58362.088036496199</v>
      </c>
      <c r="U190" s="225">
        <v>58362.088036496199</v>
      </c>
      <c r="V190" s="225">
        <v>58362.088036496199</v>
      </c>
      <c r="W190" s="225">
        <v>58362.088036496199</v>
      </c>
      <c r="X190" s="225">
        <v>58362.088036496199</v>
      </c>
      <c r="Y190" s="225">
        <v>58362.088036496199</v>
      </c>
      <c r="Z190" s="225">
        <v>58362.088036496199</v>
      </c>
      <c r="AA190" s="225">
        <v>700345.05643795396</v>
      </c>
      <c r="AB190" s="225">
        <v>110239.475638163</v>
      </c>
      <c r="AC190" s="225">
        <v>110239.475638163</v>
      </c>
      <c r="AD190" s="225">
        <v>110239.475638163</v>
      </c>
      <c r="AE190" s="225">
        <v>110239.475638163</v>
      </c>
      <c r="AF190" s="225">
        <v>110239.475638163</v>
      </c>
      <c r="AG190" s="225">
        <v>110239.475638163</v>
      </c>
      <c r="AH190" s="225">
        <v>110239.475638163</v>
      </c>
      <c r="AI190" s="225">
        <v>110239.475638163</v>
      </c>
      <c r="AJ190" s="225">
        <v>110239.475638163</v>
      </c>
      <c r="AK190" s="225">
        <v>110239.475638163</v>
      </c>
      <c r="AL190" s="225">
        <v>110239.475638163</v>
      </c>
      <c r="AM190" s="225">
        <v>110239.475638163</v>
      </c>
      <c r="AN190" s="225">
        <v>1322873.70765796</v>
      </c>
      <c r="AO190" s="225">
        <v>167317.95027392599</v>
      </c>
      <c r="AP190" s="225">
        <v>167317.95027392599</v>
      </c>
      <c r="AQ190" s="225">
        <v>167317.95027392599</v>
      </c>
      <c r="AR190" s="225">
        <v>167317.95027392599</v>
      </c>
      <c r="AS190" s="225">
        <v>167317.95027392599</v>
      </c>
      <c r="AT190" s="225">
        <v>167317.95027392599</v>
      </c>
      <c r="AU190" s="225">
        <v>167317.95027392599</v>
      </c>
      <c r="AV190" s="225">
        <v>167317.95027392599</v>
      </c>
      <c r="AW190" s="225">
        <v>167317.95027392599</v>
      </c>
      <c r="AX190" s="225">
        <v>167317.95027392599</v>
      </c>
      <c r="AY190" s="225">
        <v>167317.95027392599</v>
      </c>
      <c r="AZ190" s="225">
        <v>167317.95027392599</v>
      </c>
      <c r="BA190" s="225">
        <v>2007815.4032871099</v>
      </c>
      <c r="BB190" s="225">
        <v>225015.626601011</v>
      </c>
      <c r="BC190" s="225">
        <v>225015.626601011</v>
      </c>
      <c r="BD190" s="225">
        <v>225015.626601011</v>
      </c>
      <c r="BE190" s="225">
        <v>225015.626601011</v>
      </c>
      <c r="BF190" s="225">
        <v>225015.626601011</v>
      </c>
      <c r="BG190" s="225">
        <v>225015.626601011</v>
      </c>
      <c r="BH190" s="225">
        <v>225015.626601011</v>
      </c>
      <c r="BI190" s="225">
        <v>225015.626601011</v>
      </c>
      <c r="BJ190" s="225">
        <v>225015.626601011</v>
      </c>
      <c r="BK190" s="225">
        <v>225015.626601011</v>
      </c>
      <c r="BL190" s="225">
        <v>225015.626601011</v>
      </c>
      <c r="BM190" s="225">
        <v>225015.626601011</v>
      </c>
      <c r="BN190" s="225">
        <v>2700187.51921213</v>
      </c>
    </row>
    <row r="191" spans="1:66">
      <c r="A191" s="245" t="s">
        <v>430</v>
      </c>
      <c r="B191" s="225">
        <v>104178.55</v>
      </c>
      <c r="C191" s="225">
        <v>96501.81</v>
      </c>
      <c r="D191" s="225">
        <v>1206970.8299999901</v>
      </c>
      <c r="E191" s="225">
        <v>106698.5</v>
      </c>
      <c r="F191" s="225">
        <v>98250.99</v>
      </c>
      <c r="G191" s="225">
        <v>1220284.1299999999</v>
      </c>
      <c r="H191" s="225">
        <v>104912.65</v>
      </c>
      <c r="I191" s="225">
        <v>101307.14</v>
      </c>
      <c r="J191" s="225">
        <v>1197171.74999999</v>
      </c>
      <c r="K191" s="225">
        <v>105685.39</v>
      </c>
      <c r="L191" s="225">
        <v>101582.92</v>
      </c>
      <c r="M191" s="225">
        <v>1236074.05999999</v>
      </c>
      <c r="N191" s="225">
        <v>5679618.7199999904</v>
      </c>
      <c r="O191" s="225">
        <v>104565.45</v>
      </c>
      <c r="P191" s="225">
        <v>96882.97</v>
      </c>
      <c r="Q191" s="225">
        <v>1207968.55999999</v>
      </c>
      <c r="R191" s="225">
        <v>107773.67</v>
      </c>
      <c r="S191" s="225">
        <v>99326.71</v>
      </c>
      <c r="T191" s="225">
        <v>1221359.5999999901</v>
      </c>
      <c r="U191" s="225">
        <v>105988.47</v>
      </c>
      <c r="V191" s="225">
        <v>102383.2</v>
      </c>
      <c r="W191" s="225">
        <v>1198247.6099999901</v>
      </c>
      <c r="X191" s="225">
        <v>106761.62</v>
      </c>
      <c r="Y191" s="225">
        <v>102658.69</v>
      </c>
      <c r="Z191" s="225">
        <v>1237150.3799999999</v>
      </c>
      <c r="AA191" s="225">
        <v>5691066.9299999997</v>
      </c>
      <c r="AB191" s="225">
        <v>104565.45</v>
      </c>
      <c r="AC191" s="225">
        <v>96882.97</v>
      </c>
      <c r="AD191" s="225">
        <v>1207968.55999999</v>
      </c>
      <c r="AE191" s="225">
        <v>107773.67</v>
      </c>
      <c r="AF191" s="225">
        <v>99326.71</v>
      </c>
      <c r="AG191" s="225">
        <v>1221359.5999999901</v>
      </c>
      <c r="AH191" s="225">
        <v>105988.47</v>
      </c>
      <c r="AI191" s="225">
        <v>102383.2</v>
      </c>
      <c r="AJ191" s="225">
        <v>1198247.6099999901</v>
      </c>
      <c r="AK191" s="225">
        <v>106761.62</v>
      </c>
      <c r="AL191" s="225">
        <v>102658.69</v>
      </c>
      <c r="AM191" s="225">
        <v>1237150.3799999999</v>
      </c>
      <c r="AN191" s="225">
        <v>5691066.9299999997</v>
      </c>
      <c r="AO191" s="225">
        <v>104565.45</v>
      </c>
      <c r="AP191" s="225">
        <v>96882.97</v>
      </c>
      <c r="AQ191" s="225">
        <v>1207968.55999999</v>
      </c>
      <c r="AR191" s="225">
        <v>107773.67</v>
      </c>
      <c r="AS191" s="225">
        <v>99326.71</v>
      </c>
      <c r="AT191" s="225">
        <v>1221359.5999999901</v>
      </c>
      <c r="AU191" s="225">
        <v>105988.47</v>
      </c>
      <c r="AV191" s="225">
        <v>102383.2</v>
      </c>
      <c r="AW191" s="225">
        <v>1198247.6099999901</v>
      </c>
      <c r="AX191" s="225">
        <v>106761.62</v>
      </c>
      <c r="AY191" s="225">
        <v>102658.69</v>
      </c>
      <c r="AZ191" s="225">
        <v>1237150.3799999999</v>
      </c>
      <c r="BA191" s="225">
        <v>5691066.9299999997</v>
      </c>
      <c r="BB191" s="225">
        <v>104565.45</v>
      </c>
      <c r="BC191" s="225">
        <v>96882.97</v>
      </c>
      <c r="BD191" s="225">
        <v>1207968.55999999</v>
      </c>
      <c r="BE191" s="225">
        <v>107773.67</v>
      </c>
      <c r="BF191" s="225">
        <v>99326.71</v>
      </c>
      <c r="BG191" s="225">
        <v>1221359.5999999901</v>
      </c>
      <c r="BH191" s="225">
        <v>105988.47</v>
      </c>
      <c r="BI191" s="225">
        <v>102383.2</v>
      </c>
      <c r="BJ191" s="225">
        <v>1198247.6099999901</v>
      </c>
      <c r="BK191" s="225">
        <v>106761.62</v>
      </c>
      <c r="BL191" s="225">
        <v>102658.69</v>
      </c>
      <c r="BM191" s="225">
        <v>1237150.3799999999</v>
      </c>
      <c r="BN191" s="225">
        <v>5691066.9299999997</v>
      </c>
    </row>
    <row r="192" spans="1:66">
      <c r="A192" s="245" t="s">
        <v>431</v>
      </c>
      <c r="B192" s="225">
        <v>353648.72</v>
      </c>
      <c r="C192" s="225">
        <v>271968.32</v>
      </c>
      <c r="D192" s="225">
        <v>314846.21999999997</v>
      </c>
      <c r="E192" s="225">
        <v>289976.62</v>
      </c>
      <c r="F192" s="225">
        <v>281995.23</v>
      </c>
      <c r="G192" s="225">
        <v>308080.11</v>
      </c>
      <c r="H192" s="225">
        <v>287387.75</v>
      </c>
      <c r="I192" s="225">
        <v>283686.87</v>
      </c>
      <c r="J192" s="225">
        <v>284659.32</v>
      </c>
      <c r="K192" s="225">
        <v>288343.90999999997</v>
      </c>
      <c r="L192" s="225">
        <v>284057.07</v>
      </c>
      <c r="M192" s="225">
        <v>323350.67</v>
      </c>
      <c r="N192" s="225">
        <v>3572000.8099999898</v>
      </c>
      <c r="O192" s="225">
        <v>354937.69</v>
      </c>
      <c r="P192" s="225">
        <v>273250.34999999998</v>
      </c>
      <c r="Q192" s="225">
        <v>318313.99</v>
      </c>
      <c r="R192" s="225">
        <v>293716.63999999902</v>
      </c>
      <c r="S192" s="225">
        <v>285735.59999999998</v>
      </c>
      <c r="T192" s="225">
        <v>311820.37</v>
      </c>
      <c r="U192" s="225">
        <v>291128.56</v>
      </c>
      <c r="V192" s="225">
        <v>287427.62</v>
      </c>
      <c r="W192" s="225">
        <v>288400.06</v>
      </c>
      <c r="X192" s="225">
        <v>292085.17</v>
      </c>
      <c r="Y192" s="225">
        <v>287797.64999999898</v>
      </c>
      <c r="Z192" s="225">
        <v>327091.86</v>
      </c>
      <c r="AA192" s="225">
        <v>3611705.5599999898</v>
      </c>
      <c r="AB192" s="225">
        <v>354937.69</v>
      </c>
      <c r="AC192" s="225">
        <v>273250.34999999998</v>
      </c>
      <c r="AD192" s="225">
        <v>318313.99</v>
      </c>
      <c r="AE192" s="225">
        <v>293716.63999999902</v>
      </c>
      <c r="AF192" s="225">
        <v>285735.59999999998</v>
      </c>
      <c r="AG192" s="225">
        <v>311820.37</v>
      </c>
      <c r="AH192" s="225">
        <v>291128.56</v>
      </c>
      <c r="AI192" s="225">
        <v>287427.62</v>
      </c>
      <c r="AJ192" s="225">
        <v>288400.06</v>
      </c>
      <c r="AK192" s="225">
        <v>292085.17</v>
      </c>
      <c r="AL192" s="225">
        <v>287797.64999999898</v>
      </c>
      <c r="AM192" s="225">
        <v>327091.86</v>
      </c>
      <c r="AN192" s="225">
        <v>3611705.5599999898</v>
      </c>
      <c r="AO192" s="225">
        <v>354937.69</v>
      </c>
      <c r="AP192" s="225">
        <v>273250.34999999998</v>
      </c>
      <c r="AQ192" s="225">
        <v>318313.99</v>
      </c>
      <c r="AR192" s="225">
        <v>293716.63999999902</v>
      </c>
      <c r="AS192" s="225">
        <v>285735.59999999998</v>
      </c>
      <c r="AT192" s="225">
        <v>311820.37</v>
      </c>
      <c r="AU192" s="225">
        <v>291128.56</v>
      </c>
      <c r="AV192" s="225">
        <v>287427.62</v>
      </c>
      <c r="AW192" s="225">
        <v>288400.06</v>
      </c>
      <c r="AX192" s="225">
        <v>292085.17</v>
      </c>
      <c r="AY192" s="225">
        <v>287797.64999999898</v>
      </c>
      <c r="AZ192" s="225">
        <v>327091.86</v>
      </c>
      <c r="BA192" s="225">
        <v>3611705.5599999898</v>
      </c>
      <c r="BB192" s="225">
        <v>354937.69</v>
      </c>
      <c r="BC192" s="225">
        <v>273250.34999999998</v>
      </c>
      <c r="BD192" s="225">
        <v>318313.99</v>
      </c>
      <c r="BE192" s="225">
        <v>293716.63999999902</v>
      </c>
      <c r="BF192" s="225">
        <v>285735.59999999998</v>
      </c>
      <c r="BG192" s="225">
        <v>311820.37</v>
      </c>
      <c r="BH192" s="225">
        <v>291128.56</v>
      </c>
      <c r="BI192" s="225">
        <v>287427.62</v>
      </c>
      <c r="BJ192" s="225">
        <v>288400.06</v>
      </c>
      <c r="BK192" s="225">
        <v>292085.17</v>
      </c>
      <c r="BL192" s="225">
        <v>287797.64999999898</v>
      </c>
      <c r="BM192" s="225">
        <v>327091.86</v>
      </c>
      <c r="BN192" s="225">
        <v>3611705.5599999898</v>
      </c>
    </row>
    <row r="193" spans="1:66">
      <c r="A193" s="245" t="s">
        <v>432</v>
      </c>
      <c r="B193" s="225">
        <v>113466.389999999</v>
      </c>
      <c r="C193" s="225">
        <v>105721.39</v>
      </c>
      <c r="D193" s="225">
        <v>117545.579999999</v>
      </c>
      <c r="E193" s="225">
        <v>116293.44</v>
      </c>
      <c r="F193" s="225">
        <v>107752.67</v>
      </c>
      <c r="G193" s="225">
        <v>134874.82999999999</v>
      </c>
      <c r="H193" s="225">
        <v>114668.22</v>
      </c>
      <c r="I193" s="225">
        <v>111081.739999999</v>
      </c>
      <c r="J193" s="225">
        <v>111824.12</v>
      </c>
      <c r="K193" s="225">
        <v>115404.249999999</v>
      </c>
      <c r="L193" s="225">
        <v>111338.63</v>
      </c>
      <c r="M193" s="225">
        <v>150768.649999999</v>
      </c>
      <c r="N193" s="225">
        <v>1410739.91</v>
      </c>
      <c r="O193" s="225">
        <v>113688.54</v>
      </c>
      <c r="P193" s="225">
        <v>105938.05</v>
      </c>
      <c r="Q193" s="225">
        <v>118078.269999999</v>
      </c>
      <c r="R193" s="225">
        <v>116864.62</v>
      </c>
      <c r="S193" s="225">
        <v>108324.46</v>
      </c>
      <c r="T193" s="225">
        <v>135446.32</v>
      </c>
      <c r="U193" s="225">
        <v>115239.99</v>
      </c>
      <c r="V193" s="225">
        <v>111653.85</v>
      </c>
      <c r="W193" s="225">
        <v>112395.96</v>
      </c>
      <c r="X193" s="225">
        <v>115976.45</v>
      </c>
      <c r="Y193" s="225">
        <v>111910.439999999</v>
      </c>
      <c r="Z193" s="225">
        <v>151340.97999999899</v>
      </c>
      <c r="AA193" s="225">
        <v>1416857.93</v>
      </c>
      <c r="AB193" s="225">
        <v>113688.54</v>
      </c>
      <c r="AC193" s="225">
        <v>105938.05</v>
      </c>
      <c r="AD193" s="225">
        <v>118078.269999999</v>
      </c>
      <c r="AE193" s="225">
        <v>116864.62</v>
      </c>
      <c r="AF193" s="225">
        <v>108324.46</v>
      </c>
      <c r="AG193" s="225">
        <v>135446.32</v>
      </c>
      <c r="AH193" s="225">
        <v>115239.99</v>
      </c>
      <c r="AI193" s="225">
        <v>111653.85</v>
      </c>
      <c r="AJ193" s="225">
        <v>112395.96</v>
      </c>
      <c r="AK193" s="225">
        <v>115976.45</v>
      </c>
      <c r="AL193" s="225">
        <v>111910.439999999</v>
      </c>
      <c r="AM193" s="225">
        <v>151340.97999999899</v>
      </c>
      <c r="AN193" s="225">
        <v>1416857.93</v>
      </c>
      <c r="AO193" s="225">
        <v>113688.54</v>
      </c>
      <c r="AP193" s="225">
        <v>105938.05</v>
      </c>
      <c r="AQ193" s="225">
        <v>118078.269999999</v>
      </c>
      <c r="AR193" s="225">
        <v>116864.62</v>
      </c>
      <c r="AS193" s="225">
        <v>108324.46</v>
      </c>
      <c r="AT193" s="225">
        <v>135446.32</v>
      </c>
      <c r="AU193" s="225">
        <v>115239.99</v>
      </c>
      <c r="AV193" s="225">
        <v>111653.85</v>
      </c>
      <c r="AW193" s="225">
        <v>112395.96</v>
      </c>
      <c r="AX193" s="225">
        <v>115976.45</v>
      </c>
      <c r="AY193" s="225">
        <v>111910.439999999</v>
      </c>
      <c r="AZ193" s="225">
        <v>151340.97999999899</v>
      </c>
      <c r="BA193" s="225">
        <v>1416857.93</v>
      </c>
      <c r="BB193" s="225">
        <v>113688.54</v>
      </c>
      <c r="BC193" s="225">
        <v>105938.05</v>
      </c>
      <c r="BD193" s="225">
        <v>118078.269999999</v>
      </c>
      <c r="BE193" s="225">
        <v>116864.62</v>
      </c>
      <c r="BF193" s="225">
        <v>108324.46</v>
      </c>
      <c r="BG193" s="225">
        <v>135446.32</v>
      </c>
      <c r="BH193" s="225">
        <v>115239.99</v>
      </c>
      <c r="BI193" s="225">
        <v>111653.85</v>
      </c>
      <c r="BJ193" s="225">
        <v>112395.96</v>
      </c>
      <c r="BK193" s="225">
        <v>115976.45</v>
      </c>
      <c r="BL193" s="225">
        <v>111910.439999999</v>
      </c>
      <c r="BM193" s="225">
        <v>151340.97999999899</v>
      </c>
      <c r="BN193" s="225">
        <v>1416857.93</v>
      </c>
    </row>
    <row r="194" spans="1:66">
      <c r="A194" s="245" t="s">
        <v>433</v>
      </c>
      <c r="B194" s="225">
        <v>24220.91</v>
      </c>
      <c r="C194" s="225">
        <v>24220.91</v>
      </c>
      <c r="D194" s="225">
        <v>25068.6499999999</v>
      </c>
      <c r="E194" s="225">
        <v>25068.6499999999</v>
      </c>
      <c r="F194" s="225">
        <v>25068.6499999999</v>
      </c>
      <c r="G194" s="225">
        <v>25068.6499999999</v>
      </c>
      <c r="H194" s="225">
        <v>25068.6499999999</v>
      </c>
      <c r="I194" s="225">
        <v>25068.6499999999</v>
      </c>
      <c r="J194" s="225">
        <v>25068.6499999999</v>
      </c>
      <c r="K194" s="225">
        <v>25068.6499999999</v>
      </c>
      <c r="L194" s="225">
        <v>25068.6499999999</v>
      </c>
      <c r="M194" s="225">
        <v>25068.6499999999</v>
      </c>
      <c r="N194" s="225">
        <v>299128.31999999902</v>
      </c>
      <c r="O194" s="225">
        <v>25068.6499999999</v>
      </c>
      <c r="P194" s="225">
        <v>25068.6499999999</v>
      </c>
      <c r="Q194" s="225">
        <v>25946.05</v>
      </c>
      <c r="R194" s="225">
        <v>25946.05</v>
      </c>
      <c r="S194" s="225">
        <v>25946.05</v>
      </c>
      <c r="T194" s="225">
        <v>25946.05</v>
      </c>
      <c r="U194" s="225">
        <v>25946.05</v>
      </c>
      <c r="V194" s="225">
        <v>25946.05</v>
      </c>
      <c r="W194" s="225">
        <v>25946.05</v>
      </c>
      <c r="X194" s="225">
        <v>25946.05</v>
      </c>
      <c r="Y194" s="225">
        <v>25946.05</v>
      </c>
      <c r="Z194" s="225">
        <v>25946.05</v>
      </c>
      <c r="AA194" s="225">
        <v>309597.8</v>
      </c>
      <c r="AB194" s="225">
        <v>25068.6499999999</v>
      </c>
      <c r="AC194" s="225">
        <v>25068.6499999999</v>
      </c>
      <c r="AD194" s="225">
        <v>25946.05</v>
      </c>
      <c r="AE194" s="225">
        <v>25946.05</v>
      </c>
      <c r="AF194" s="225">
        <v>25946.05</v>
      </c>
      <c r="AG194" s="225">
        <v>25946.05</v>
      </c>
      <c r="AH194" s="225">
        <v>25946.05</v>
      </c>
      <c r="AI194" s="225">
        <v>25946.05</v>
      </c>
      <c r="AJ194" s="225">
        <v>25946.05</v>
      </c>
      <c r="AK194" s="225">
        <v>25946.05</v>
      </c>
      <c r="AL194" s="225">
        <v>25946.05</v>
      </c>
      <c r="AM194" s="225">
        <v>25946.05</v>
      </c>
      <c r="AN194" s="225">
        <v>309597.8</v>
      </c>
      <c r="AO194" s="225">
        <v>25068.6499999999</v>
      </c>
      <c r="AP194" s="225">
        <v>25068.6499999999</v>
      </c>
      <c r="AQ194" s="225">
        <v>25946.05</v>
      </c>
      <c r="AR194" s="225">
        <v>25946.05</v>
      </c>
      <c r="AS194" s="225">
        <v>25946.05</v>
      </c>
      <c r="AT194" s="225">
        <v>25946.05</v>
      </c>
      <c r="AU194" s="225">
        <v>25946.05</v>
      </c>
      <c r="AV194" s="225">
        <v>25946.05</v>
      </c>
      <c r="AW194" s="225">
        <v>25946.05</v>
      </c>
      <c r="AX194" s="225">
        <v>25946.05</v>
      </c>
      <c r="AY194" s="225">
        <v>25946.05</v>
      </c>
      <c r="AZ194" s="225">
        <v>25946.05</v>
      </c>
      <c r="BA194" s="225">
        <v>309597.8</v>
      </c>
      <c r="BB194" s="225">
        <v>25068.6499999999</v>
      </c>
      <c r="BC194" s="225">
        <v>25068.6499999999</v>
      </c>
      <c r="BD194" s="225">
        <v>25946.05</v>
      </c>
      <c r="BE194" s="225">
        <v>25946.05</v>
      </c>
      <c r="BF194" s="225">
        <v>25946.05</v>
      </c>
      <c r="BG194" s="225">
        <v>25946.05</v>
      </c>
      <c r="BH194" s="225">
        <v>25946.05</v>
      </c>
      <c r="BI194" s="225">
        <v>25946.05</v>
      </c>
      <c r="BJ194" s="225">
        <v>25946.05</v>
      </c>
      <c r="BK194" s="225">
        <v>25946.05</v>
      </c>
      <c r="BL194" s="225">
        <v>25946.05</v>
      </c>
      <c r="BM194" s="225">
        <v>25946.05</v>
      </c>
      <c r="BN194" s="225">
        <v>309597.8</v>
      </c>
    </row>
    <row r="195" spans="1:66">
      <c r="A195" s="245" t="s">
        <v>434</v>
      </c>
      <c r="B195" s="225">
        <v>0</v>
      </c>
      <c r="C195" s="225">
        <v>0</v>
      </c>
      <c r="D195" s="225">
        <v>0</v>
      </c>
      <c r="E195" s="225">
        <v>0</v>
      </c>
      <c r="F195" s="225">
        <v>0</v>
      </c>
      <c r="G195" s="225">
        <v>0</v>
      </c>
      <c r="H195" s="225">
        <v>0</v>
      </c>
      <c r="I195" s="225">
        <v>0</v>
      </c>
      <c r="J195" s="225">
        <v>0</v>
      </c>
      <c r="K195" s="225">
        <v>0</v>
      </c>
      <c r="L195" s="225">
        <v>0</v>
      </c>
      <c r="M195" s="225">
        <v>0</v>
      </c>
      <c r="N195" s="225">
        <v>0</v>
      </c>
      <c r="O195" s="225">
        <v>0</v>
      </c>
      <c r="P195" s="225">
        <v>0</v>
      </c>
      <c r="Q195" s="225">
        <v>0</v>
      </c>
      <c r="R195" s="225">
        <v>0</v>
      </c>
      <c r="S195" s="225">
        <v>0</v>
      </c>
      <c r="T195" s="225">
        <v>0</v>
      </c>
      <c r="U195" s="225">
        <v>0</v>
      </c>
      <c r="V195" s="225">
        <v>0</v>
      </c>
      <c r="W195" s="225">
        <v>0</v>
      </c>
      <c r="X195" s="225">
        <v>0</v>
      </c>
      <c r="Y195" s="225">
        <v>0</v>
      </c>
      <c r="Z195" s="225">
        <v>0</v>
      </c>
      <c r="AA195" s="225">
        <v>0</v>
      </c>
      <c r="AB195" s="225">
        <v>0</v>
      </c>
      <c r="AC195" s="225">
        <v>0</v>
      </c>
      <c r="AD195" s="225">
        <v>0</v>
      </c>
      <c r="AE195" s="225">
        <v>0</v>
      </c>
      <c r="AF195" s="225">
        <v>0</v>
      </c>
      <c r="AG195" s="225">
        <v>0</v>
      </c>
      <c r="AH195" s="225">
        <v>0</v>
      </c>
      <c r="AI195" s="225">
        <v>0</v>
      </c>
      <c r="AJ195" s="225">
        <v>0</v>
      </c>
      <c r="AK195" s="225">
        <v>0</v>
      </c>
      <c r="AL195" s="225">
        <v>0</v>
      </c>
      <c r="AM195" s="225">
        <v>0</v>
      </c>
      <c r="AN195" s="225">
        <v>0</v>
      </c>
      <c r="AO195" s="225">
        <v>0</v>
      </c>
      <c r="AP195" s="225">
        <v>0</v>
      </c>
      <c r="AQ195" s="225">
        <v>0</v>
      </c>
      <c r="AR195" s="225">
        <v>0</v>
      </c>
      <c r="AS195" s="225">
        <v>0</v>
      </c>
      <c r="AT195" s="225">
        <v>0</v>
      </c>
      <c r="AU195" s="225">
        <v>0</v>
      </c>
      <c r="AV195" s="225">
        <v>0</v>
      </c>
      <c r="AW195" s="225">
        <v>0</v>
      </c>
      <c r="AX195" s="225">
        <v>0</v>
      </c>
      <c r="AY195" s="225">
        <v>0</v>
      </c>
      <c r="AZ195" s="225">
        <v>0</v>
      </c>
      <c r="BA195" s="225">
        <v>0</v>
      </c>
      <c r="BB195" s="225">
        <v>0</v>
      </c>
      <c r="BC195" s="225">
        <v>0</v>
      </c>
      <c r="BD195" s="225">
        <v>0</v>
      </c>
      <c r="BE195" s="225">
        <v>0</v>
      </c>
      <c r="BF195" s="225">
        <v>0</v>
      </c>
      <c r="BG195" s="225">
        <v>0</v>
      </c>
      <c r="BH195" s="225">
        <v>0</v>
      </c>
      <c r="BI195" s="225">
        <v>0</v>
      </c>
      <c r="BJ195" s="225">
        <v>0</v>
      </c>
      <c r="BK195" s="225">
        <v>0</v>
      </c>
      <c r="BL195" s="225">
        <v>0</v>
      </c>
      <c r="BM195" s="225">
        <v>0</v>
      </c>
      <c r="BN195" s="225">
        <v>0</v>
      </c>
    </row>
    <row r="196" spans="1:66">
      <c r="A196" s="245" t="s">
        <v>435</v>
      </c>
      <c r="B196" s="225">
        <v>0</v>
      </c>
      <c r="C196" s="225">
        <v>0</v>
      </c>
      <c r="D196" s="225">
        <v>0</v>
      </c>
      <c r="E196" s="225">
        <v>0</v>
      </c>
      <c r="F196" s="225">
        <v>0</v>
      </c>
      <c r="G196" s="225">
        <v>0</v>
      </c>
      <c r="H196" s="225">
        <v>0</v>
      </c>
      <c r="I196" s="225">
        <v>0</v>
      </c>
      <c r="J196" s="225">
        <v>0</v>
      </c>
      <c r="K196" s="225">
        <v>0</v>
      </c>
      <c r="L196" s="225">
        <v>0</v>
      </c>
      <c r="M196" s="225">
        <v>0</v>
      </c>
      <c r="N196" s="225">
        <v>0</v>
      </c>
      <c r="O196" s="225">
        <v>0</v>
      </c>
      <c r="P196" s="225">
        <v>0</v>
      </c>
      <c r="Q196" s="225">
        <v>0</v>
      </c>
      <c r="R196" s="225">
        <v>0</v>
      </c>
      <c r="S196" s="225">
        <v>0</v>
      </c>
      <c r="T196" s="225">
        <v>0</v>
      </c>
      <c r="U196" s="225">
        <v>0</v>
      </c>
      <c r="V196" s="225">
        <v>0</v>
      </c>
      <c r="W196" s="225">
        <v>0</v>
      </c>
      <c r="X196" s="225">
        <v>0</v>
      </c>
      <c r="Y196" s="225">
        <v>0</v>
      </c>
      <c r="Z196" s="225">
        <v>0</v>
      </c>
      <c r="AA196" s="225">
        <v>0</v>
      </c>
      <c r="AB196" s="225">
        <v>0</v>
      </c>
      <c r="AC196" s="225">
        <v>0</v>
      </c>
      <c r="AD196" s="225">
        <v>0</v>
      </c>
      <c r="AE196" s="225">
        <v>0</v>
      </c>
      <c r="AF196" s="225">
        <v>0</v>
      </c>
      <c r="AG196" s="225">
        <v>0</v>
      </c>
      <c r="AH196" s="225">
        <v>0</v>
      </c>
      <c r="AI196" s="225">
        <v>0</v>
      </c>
      <c r="AJ196" s="225">
        <v>0</v>
      </c>
      <c r="AK196" s="225">
        <v>0</v>
      </c>
      <c r="AL196" s="225">
        <v>0</v>
      </c>
      <c r="AM196" s="225">
        <v>0</v>
      </c>
      <c r="AN196" s="225">
        <v>0</v>
      </c>
      <c r="AO196" s="225">
        <v>0</v>
      </c>
      <c r="AP196" s="225">
        <v>0</v>
      </c>
      <c r="AQ196" s="225">
        <v>0</v>
      </c>
      <c r="AR196" s="225">
        <v>0</v>
      </c>
      <c r="AS196" s="225">
        <v>0</v>
      </c>
      <c r="AT196" s="225">
        <v>0</v>
      </c>
      <c r="AU196" s="225">
        <v>0</v>
      </c>
      <c r="AV196" s="225">
        <v>0</v>
      </c>
      <c r="AW196" s="225">
        <v>0</v>
      </c>
      <c r="AX196" s="225">
        <v>0</v>
      </c>
      <c r="AY196" s="225">
        <v>0</v>
      </c>
      <c r="AZ196" s="225">
        <v>0</v>
      </c>
      <c r="BA196" s="225">
        <v>0</v>
      </c>
      <c r="BB196" s="225">
        <v>0</v>
      </c>
      <c r="BC196" s="225">
        <v>0</v>
      </c>
      <c r="BD196" s="225">
        <v>0</v>
      </c>
      <c r="BE196" s="225">
        <v>0</v>
      </c>
      <c r="BF196" s="225">
        <v>0</v>
      </c>
      <c r="BG196" s="225">
        <v>0</v>
      </c>
      <c r="BH196" s="225">
        <v>0</v>
      </c>
      <c r="BI196" s="225">
        <v>0</v>
      </c>
      <c r="BJ196" s="225">
        <v>0</v>
      </c>
      <c r="BK196" s="225">
        <v>0</v>
      </c>
      <c r="BL196" s="225">
        <v>0</v>
      </c>
      <c r="BM196" s="225">
        <v>0</v>
      </c>
      <c r="BN196" s="225">
        <v>0</v>
      </c>
    </row>
    <row r="197" spans="1:66">
      <c r="A197" s="245" t="s">
        <v>436</v>
      </c>
      <c r="B197" s="225">
        <v>27396.18</v>
      </c>
      <c r="C197" s="225">
        <v>27396.18</v>
      </c>
      <c r="D197" s="225">
        <v>27396.18</v>
      </c>
      <c r="E197" s="225">
        <v>27396.18</v>
      </c>
      <c r="F197" s="225">
        <v>27396.18</v>
      </c>
      <c r="G197" s="225">
        <v>27396.18</v>
      </c>
      <c r="H197" s="225">
        <v>27396.18</v>
      </c>
      <c r="I197" s="225">
        <v>27396.18</v>
      </c>
      <c r="J197" s="225">
        <v>27396.18</v>
      </c>
      <c r="K197" s="225">
        <v>27396.18</v>
      </c>
      <c r="L197" s="225">
        <v>27396.18</v>
      </c>
      <c r="M197" s="225">
        <v>27396.18</v>
      </c>
      <c r="N197" s="225">
        <v>328754.15999999997</v>
      </c>
      <c r="O197" s="225">
        <v>27396.18</v>
      </c>
      <c r="P197" s="225">
        <v>27396.18</v>
      </c>
      <c r="Q197" s="225">
        <v>27396.18</v>
      </c>
      <c r="R197" s="225">
        <v>27396.18</v>
      </c>
      <c r="S197" s="225">
        <v>27396.18</v>
      </c>
      <c r="T197" s="225">
        <v>27396.18</v>
      </c>
      <c r="U197" s="225">
        <v>27396.18</v>
      </c>
      <c r="V197" s="225">
        <v>27396.18</v>
      </c>
      <c r="W197" s="225">
        <v>27396.18</v>
      </c>
      <c r="X197" s="225">
        <v>27396.18</v>
      </c>
      <c r="Y197" s="225">
        <v>27396.18</v>
      </c>
      <c r="Z197" s="225">
        <v>27396.18</v>
      </c>
      <c r="AA197" s="225">
        <v>328754.15999999997</v>
      </c>
      <c r="AB197" s="225">
        <v>27396.18</v>
      </c>
      <c r="AC197" s="225">
        <v>27396.18</v>
      </c>
      <c r="AD197" s="225">
        <v>27396.18</v>
      </c>
      <c r="AE197" s="225">
        <v>27396.18</v>
      </c>
      <c r="AF197" s="225">
        <v>27396.18</v>
      </c>
      <c r="AG197" s="225">
        <v>27396.18</v>
      </c>
      <c r="AH197" s="225">
        <v>27396.18</v>
      </c>
      <c r="AI197" s="225">
        <v>27396.18</v>
      </c>
      <c r="AJ197" s="225">
        <v>27396.18</v>
      </c>
      <c r="AK197" s="225">
        <v>27396.18</v>
      </c>
      <c r="AL197" s="225">
        <v>27396.18</v>
      </c>
      <c r="AM197" s="225">
        <v>27396.18</v>
      </c>
      <c r="AN197" s="225">
        <v>328754.15999999997</v>
      </c>
      <c r="AO197" s="225">
        <v>27396.18</v>
      </c>
      <c r="AP197" s="225">
        <v>27396.18</v>
      </c>
      <c r="AQ197" s="225">
        <v>27396.18</v>
      </c>
      <c r="AR197" s="225">
        <v>27396.18</v>
      </c>
      <c r="AS197" s="225">
        <v>27396.18</v>
      </c>
      <c r="AT197" s="225">
        <v>27396.18</v>
      </c>
      <c r="AU197" s="225">
        <v>27396.18</v>
      </c>
      <c r="AV197" s="225">
        <v>27396.18</v>
      </c>
      <c r="AW197" s="225">
        <v>27396.18</v>
      </c>
      <c r="AX197" s="225">
        <v>27396.18</v>
      </c>
      <c r="AY197" s="225">
        <v>27396.18</v>
      </c>
      <c r="AZ197" s="225">
        <v>27396.18</v>
      </c>
      <c r="BA197" s="225">
        <v>328754.15999999997</v>
      </c>
      <c r="BB197" s="225">
        <v>27396.18</v>
      </c>
      <c r="BC197" s="225">
        <v>27396.18</v>
      </c>
      <c r="BD197" s="225">
        <v>27396.18</v>
      </c>
      <c r="BE197" s="225">
        <v>27396.18</v>
      </c>
      <c r="BF197" s="225">
        <v>27396.18</v>
      </c>
      <c r="BG197" s="225">
        <v>27396.18</v>
      </c>
      <c r="BH197" s="225">
        <v>27396.18</v>
      </c>
      <c r="BI197" s="225">
        <v>27396.18</v>
      </c>
      <c r="BJ197" s="225">
        <v>27396.18</v>
      </c>
      <c r="BK197" s="225">
        <v>27396.18</v>
      </c>
      <c r="BL197" s="225">
        <v>27396.18</v>
      </c>
      <c r="BM197" s="225">
        <v>27396.18</v>
      </c>
      <c r="BN197" s="225">
        <v>328754.15999999997</v>
      </c>
    </row>
    <row r="198" spans="1:66">
      <c r="A198" s="245" t="s">
        <v>437</v>
      </c>
      <c r="B198" s="225">
        <v>0</v>
      </c>
      <c r="C198" s="225">
        <v>0</v>
      </c>
      <c r="D198" s="225">
        <v>0</v>
      </c>
      <c r="E198" s="225">
        <v>0</v>
      </c>
      <c r="F198" s="225">
        <v>0</v>
      </c>
      <c r="G198" s="225">
        <v>0</v>
      </c>
      <c r="H198" s="225">
        <v>0</v>
      </c>
      <c r="I198" s="225">
        <v>0</v>
      </c>
      <c r="J198" s="225">
        <v>0</v>
      </c>
      <c r="K198" s="225">
        <v>0</v>
      </c>
      <c r="L198" s="225">
        <v>0</v>
      </c>
      <c r="M198" s="225">
        <v>0</v>
      </c>
      <c r="N198" s="225">
        <v>0</v>
      </c>
      <c r="O198" s="225">
        <v>0</v>
      </c>
      <c r="P198" s="225">
        <v>0</v>
      </c>
      <c r="Q198" s="225">
        <v>0</v>
      </c>
      <c r="R198" s="225">
        <v>0</v>
      </c>
      <c r="S198" s="225">
        <v>0</v>
      </c>
      <c r="T198" s="225">
        <v>0</v>
      </c>
      <c r="U198" s="225">
        <v>0</v>
      </c>
      <c r="V198" s="225">
        <v>0</v>
      </c>
      <c r="W198" s="225">
        <v>0</v>
      </c>
      <c r="X198" s="225">
        <v>0</v>
      </c>
      <c r="Y198" s="225">
        <v>0</v>
      </c>
      <c r="Z198" s="225">
        <v>0</v>
      </c>
      <c r="AA198" s="225">
        <v>0</v>
      </c>
      <c r="AB198" s="225">
        <v>0</v>
      </c>
      <c r="AC198" s="225">
        <v>0</v>
      </c>
      <c r="AD198" s="225">
        <v>0</v>
      </c>
      <c r="AE198" s="225">
        <v>0</v>
      </c>
      <c r="AF198" s="225">
        <v>0</v>
      </c>
      <c r="AG198" s="225">
        <v>0</v>
      </c>
      <c r="AH198" s="225">
        <v>0</v>
      </c>
      <c r="AI198" s="225">
        <v>0</v>
      </c>
      <c r="AJ198" s="225">
        <v>0</v>
      </c>
      <c r="AK198" s="225">
        <v>0</v>
      </c>
      <c r="AL198" s="225">
        <v>0</v>
      </c>
      <c r="AM198" s="225">
        <v>0</v>
      </c>
      <c r="AN198" s="225">
        <v>0</v>
      </c>
      <c r="AO198" s="225">
        <v>0</v>
      </c>
      <c r="AP198" s="225">
        <v>0</v>
      </c>
      <c r="AQ198" s="225">
        <v>0</v>
      </c>
      <c r="AR198" s="225">
        <v>0</v>
      </c>
      <c r="AS198" s="225">
        <v>0</v>
      </c>
      <c r="AT198" s="225">
        <v>0</v>
      </c>
      <c r="AU198" s="225">
        <v>0</v>
      </c>
      <c r="AV198" s="225">
        <v>0</v>
      </c>
      <c r="AW198" s="225">
        <v>0</v>
      </c>
      <c r="AX198" s="225">
        <v>0</v>
      </c>
      <c r="AY198" s="225">
        <v>0</v>
      </c>
      <c r="AZ198" s="225">
        <v>0</v>
      </c>
      <c r="BA198" s="225">
        <v>0</v>
      </c>
      <c r="BB198" s="225">
        <v>0</v>
      </c>
      <c r="BC198" s="225">
        <v>0</v>
      </c>
      <c r="BD198" s="225">
        <v>0</v>
      </c>
      <c r="BE198" s="225">
        <v>0</v>
      </c>
      <c r="BF198" s="225">
        <v>0</v>
      </c>
      <c r="BG198" s="225">
        <v>0</v>
      </c>
      <c r="BH198" s="225">
        <v>0</v>
      </c>
      <c r="BI198" s="225">
        <v>0</v>
      </c>
      <c r="BJ198" s="225">
        <v>0</v>
      </c>
      <c r="BK198" s="225">
        <v>0</v>
      </c>
      <c r="BL198" s="225">
        <v>0</v>
      </c>
      <c r="BM198" s="225">
        <v>0</v>
      </c>
      <c r="BN198" s="225">
        <v>0</v>
      </c>
    </row>
    <row r="199" spans="1:66">
      <c r="A199" s="245" t="s">
        <v>438</v>
      </c>
      <c r="B199" s="225">
        <v>622910.75</v>
      </c>
      <c r="C199" s="225">
        <v>525808.61</v>
      </c>
      <c r="D199" s="225">
        <v>1691827.45999999</v>
      </c>
      <c r="E199" s="225">
        <v>565433.39</v>
      </c>
      <c r="F199" s="225">
        <v>540463.72</v>
      </c>
      <c r="G199" s="225">
        <v>1715703.8999999899</v>
      </c>
      <c r="H199" s="225">
        <v>559433.44999999995</v>
      </c>
      <c r="I199" s="225">
        <v>548540.57999999996</v>
      </c>
      <c r="J199" s="225">
        <v>1646120.01999999</v>
      </c>
      <c r="K199" s="225">
        <v>561898.38</v>
      </c>
      <c r="L199" s="225">
        <v>549443.44999999995</v>
      </c>
      <c r="M199" s="225">
        <v>1762658.20999999</v>
      </c>
      <c r="N199" s="225">
        <v>11290241.919999899</v>
      </c>
      <c r="O199" s="225">
        <v>684018.59803649597</v>
      </c>
      <c r="P199" s="225">
        <v>586898.28803649603</v>
      </c>
      <c r="Q199" s="225">
        <v>1756065.13803649</v>
      </c>
      <c r="R199" s="225">
        <v>630059.24803649599</v>
      </c>
      <c r="S199" s="225">
        <v>605091.08803649596</v>
      </c>
      <c r="T199" s="225">
        <v>1780330.6080364899</v>
      </c>
      <c r="U199" s="225">
        <v>624061.33803649596</v>
      </c>
      <c r="V199" s="225">
        <v>613168.98803649598</v>
      </c>
      <c r="W199" s="225">
        <v>1710747.94803649</v>
      </c>
      <c r="X199" s="225">
        <v>626527.55803649605</v>
      </c>
      <c r="Y199" s="225">
        <v>614071.09803649597</v>
      </c>
      <c r="Z199" s="225">
        <v>1827287.5380364901</v>
      </c>
      <c r="AA199" s="225">
        <v>12058327.436437899</v>
      </c>
      <c r="AB199" s="225">
        <v>735895.98563816305</v>
      </c>
      <c r="AC199" s="225">
        <v>638775.67563816404</v>
      </c>
      <c r="AD199" s="225">
        <v>1807942.5256381601</v>
      </c>
      <c r="AE199" s="225">
        <v>681936.63563816401</v>
      </c>
      <c r="AF199" s="225">
        <v>656968.47563816397</v>
      </c>
      <c r="AG199" s="225">
        <v>1832207.99563816</v>
      </c>
      <c r="AH199" s="225">
        <v>675938.72563816397</v>
      </c>
      <c r="AI199" s="225">
        <v>665046.375638164</v>
      </c>
      <c r="AJ199" s="225">
        <v>1762625.3356381599</v>
      </c>
      <c r="AK199" s="225">
        <v>678404.94563816395</v>
      </c>
      <c r="AL199" s="225">
        <v>665948.48563816305</v>
      </c>
      <c r="AM199" s="225">
        <v>1879164.92563816</v>
      </c>
      <c r="AN199" s="225">
        <v>12680856.087657901</v>
      </c>
      <c r="AO199" s="225">
        <v>792974.46027392498</v>
      </c>
      <c r="AP199" s="225">
        <v>695854.15027392597</v>
      </c>
      <c r="AQ199" s="225">
        <v>1865021.0002739199</v>
      </c>
      <c r="AR199" s="225">
        <v>739015.11027392501</v>
      </c>
      <c r="AS199" s="225">
        <v>714046.95027392602</v>
      </c>
      <c r="AT199" s="225">
        <v>1889286.4702739201</v>
      </c>
      <c r="AU199" s="225">
        <v>733017.20027392497</v>
      </c>
      <c r="AV199" s="225">
        <v>722124.850273925</v>
      </c>
      <c r="AW199" s="225">
        <v>1819703.81027392</v>
      </c>
      <c r="AX199" s="225">
        <v>735483.42027392599</v>
      </c>
      <c r="AY199" s="225">
        <v>723026.96027392498</v>
      </c>
      <c r="AZ199" s="225">
        <v>1936243.40027392</v>
      </c>
      <c r="BA199" s="225">
        <v>13365797.7832871</v>
      </c>
      <c r="BB199" s="225">
        <v>850672.13660100999</v>
      </c>
      <c r="BC199" s="225">
        <v>753551.82660101098</v>
      </c>
      <c r="BD199" s="225">
        <v>1922718.6766010099</v>
      </c>
      <c r="BE199" s="225">
        <v>796712.78660101094</v>
      </c>
      <c r="BF199" s="225">
        <v>771744.62660101103</v>
      </c>
      <c r="BG199" s="225">
        <v>1946984.1466010101</v>
      </c>
      <c r="BH199" s="225">
        <v>790714.87660101103</v>
      </c>
      <c r="BI199" s="225">
        <v>779822.52660101</v>
      </c>
      <c r="BJ199" s="225">
        <v>1877401.48660101</v>
      </c>
      <c r="BK199" s="225">
        <v>793181.096601011</v>
      </c>
      <c r="BL199" s="225">
        <v>780724.63660100999</v>
      </c>
      <c r="BM199" s="225">
        <v>1993941.07660101</v>
      </c>
      <c r="BN199" s="225">
        <v>14058169.8992121</v>
      </c>
    </row>
    <row r="200" spans="1:66">
      <c r="A200" s="245" t="s">
        <v>439</v>
      </c>
    </row>
    <row r="201" spans="1:66">
      <c r="A201" s="245" t="s">
        <v>440</v>
      </c>
      <c r="B201" s="225">
        <v>41369.799999999901</v>
      </c>
      <c r="C201" s="225">
        <v>24585.13</v>
      </c>
      <c r="D201" s="225">
        <v>59268.7599999999</v>
      </c>
      <c r="E201" s="225">
        <v>105699.99</v>
      </c>
      <c r="F201" s="225">
        <v>312099.46999999997</v>
      </c>
      <c r="G201" s="225">
        <v>178736.74</v>
      </c>
      <c r="H201" s="225">
        <v>32588.35</v>
      </c>
      <c r="I201" s="225">
        <v>22790.720000000001</v>
      </c>
      <c r="J201" s="225">
        <v>45394.7599999999</v>
      </c>
      <c r="K201" s="225">
        <v>31434.76</v>
      </c>
      <c r="L201" s="225">
        <v>32920.589999999997</v>
      </c>
      <c r="M201" s="225">
        <v>41082.53</v>
      </c>
      <c r="N201" s="225">
        <v>927971.6</v>
      </c>
      <c r="O201" s="225">
        <v>40848.11</v>
      </c>
      <c r="P201" s="225">
        <v>23876.289999999899</v>
      </c>
      <c r="Q201" s="225">
        <v>58348.18</v>
      </c>
      <c r="R201" s="225">
        <v>105338.06</v>
      </c>
      <c r="S201" s="225">
        <v>311581.24</v>
      </c>
      <c r="T201" s="225">
        <v>178592.44</v>
      </c>
      <c r="U201" s="225">
        <v>90890.709999999905</v>
      </c>
      <c r="V201" s="225">
        <v>22215.75</v>
      </c>
      <c r="W201" s="225">
        <v>45007.27</v>
      </c>
      <c r="X201" s="225">
        <v>31440.21</v>
      </c>
      <c r="Y201" s="225">
        <v>33166.33</v>
      </c>
      <c r="Z201" s="225">
        <v>41729.279999999999</v>
      </c>
      <c r="AA201" s="225">
        <v>983033.87</v>
      </c>
      <c r="AB201" s="225">
        <v>40848.11</v>
      </c>
      <c r="AC201" s="225">
        <v>23876.289999999899</v>
      </c>
      <c r="AD201" s="225">
        <v>58348.18</v>
      </c>
      <c r="AE201" s="225">
        <v>105338.06</v>
      </c>
      <c r="AF201" s="225">
        <v>311581.24</v>
      </c>
      <c r="AG201" s="225">
        <v>178592.44</v>
      </c>
      <c r="AH201" s="225">
        <v>90890.709999999905</v>
      </c>
      <c r="AI201" s="225">
        <v>22215.75</v>
      </c>
      <c r="AJ201" s="225">
        <v>45007.27</v>
      </c>
      <c r="AK201" s="225">
        <v>31440.21</v>
      </c>
      <c r="AL201" s="225">
        <v>33166.33</v>
      </c>
      <c r="AM201" s="225">
        <v>41729.279999999999</v>
      </c>
      <c r="AN201" s="225">
        <v>983033.87</v>
      </c>
      <c r="AO201" s="225">
        <v>40848.11</v>
      </c>
      <c r="AP201" s="225">
        <v>23876.289999999899</v>
      </c>
      <c r="AQ201" s="225">
        <v>58348.18</v>
      </c>
      <c r="AR201" s="225">
        <v>105338.06</v>
      </c>
      <c r="AS201" s="225">
        <v>311581.24</v>
      </c>
      <c r="AT201" s="225">
        <v>178592.44</v>
      </c>
      <c r="AU201" s="225">
        <v>90890.709999999905</v>
      </c>
      <c r="AV201" s="225">
        <v>22215.75</v>
      </c>
      <c r="AW201" s="225">
        <v>45007.27</v>
      </c>
      <c r="AX201" s="225">
        <v>31440.21</v>
      </c>
      <c r="AY201" s="225">
        <v>33166.33</v>
      </c>
      <c r="AZ201" s="225">
        <v>41729.279999999999</v>
      </c>
      <c r="BA201" s="225">
        <v>983033.87</v>
      </c>
      <c r="BB201" s="225">
        <v>40848.11</v>
      </c>
      <c r="BC201" s="225">
        <v>23876.289999999899</v>
      </c>
      <c r="BD201" s="225">
        <v>58348.18</v>
      </c>
      <c r="BE201" s="225">
        <v>105338.06</v>
      </c>
      <c r="BF201" s="225">
        <v>311581.24</v>
      </c>
      <c r="BG201" s="225">
        <v>178592.44</v>
      </c>
      <c r="BH201" s="225">
        <v>90890.709999999905</v>
      </c>
      <c r="BI201" s="225">
        <v>22215.75</v>
      </c>
      <c r="BJ201" s="225">
        <v>45007.27</v>
      </c>
      <c r="BK201" s="225">
        <v>31440.21</v>
      </c>
      <c r="BL201" s="225">
        <v>33166.33</v>
      </c>
      <c r="BM201" s="225">
        <v>41729.279999999999</v>
      </c>
      <c r="BN201" s="225">
        <v>983033.87</v>
      </c>
    </row>
    <row r="202" spans="1:66">
      <c r="A202" s="245" t="s">
        <v>441</v>
      </c>
      <c r="B202" s="225">
        <v>41369.799999999901</v>
      </c>
      <c r="C202" s="225">
        <v>24585.13</v>
      </c>
      <c r="D202" s="225">
        <v>59268.7599999999</v>
      </c>
      <c r="E202" s="225">
        <v>105699.99</v>
      </c>
      <c r="F202" s="225">
        <v>312099.46999999997</v>
      </c>
      <c r="G202" s="225">
        <v>178736.74</v>
      </c>
      <c r="H202" s="225">
        <v>32588.35</v>
      </c>
      <c r="I202" s="225">
        <v>22790.720000000001</v>
      </c>
      <c r="J202" s="225">
        <v>45394.7599999999</v>
      </c>
      <c r="K202" s="225">
        <v>31434.76</v>
      </c>
      <c r="L202" s="225">
        <v>32920.589999999997</v>
      </c>
      <c r="M202" s="225">
        <v>41082.53</v>
      </c>
      <c r="N202" s="225">
        <v>927971.6</v>
      </c>
      <c r="O202" s="225">
        <v>40848.11</v>
      </c>
      <c r="P202" s="225">
        <v>23876.289999999899</v>
      </c>
      <c r="Q202" s="225">
        <v>58348.18</v>
      </c>
      <c r="R202" s="225">
        <v>105338.06</v>
      </c>
      <c r="S202" s="225">
        <v>311581.24</v>
      </c>
      <c r="T202" s="225">
        <v>178592.44</v>
      </c>
      <c r="U202" s="225">
        <v>90890.709999999905</v>
      </c>
      <c r="V202" s="225">
        <v>22215.75</v>
      </c>
      <c r="W202" s="225">
        <v>45007.27</v>
      </c>
      <c r="X202" s="225">
        <v>31440.21</v>
      </c>
      <c r="Y202" s="225">
        <v>33166.33</v>
      </c>
      <c r="Z202" s="225">
        <v>41729.279999999999</v>
      </c>
      <c r="AA202" s="225">
        <v>983033.87</v>
      </c>
      <c r="AB202" s="225">
        <v>40848.11</v>
      </c>
      <c r="AC202" s="225">
        <v>23876.289999999899</v>
      </c>
      <c r="AD202" s="225">
        <v>58348.18</v>
      </c>
      <c r="AE202" s="225">
        <v>105338.06</v>
      </c>
      <c r="AF202" s="225">
        <v>311581.24</v>
      </c>
      <c r="AG202" s="225">
        <v>178592.44</v>
      </c>
      <c r="AH202" s="225">
        <v>90890.709999999905</v>
      </c>
      <c r="AI202" s="225">
        <v>22215.75</v>
      </c>
      <c r="AJ202" s="225">
        <v>45007.27</v>
      </c>
      <c r="AK202" s="225">
        <v>31440.21</v>
      </c>
      <c r="AL202" s="225">
        <v>33166.33</v>
      </c>
      <c r="AM202" s="225">
        <v>41729.279999999999</v>
      </c>
      <c r="AN202" s="225">
        <v>983033.87</v>
      </c>
      <c r="AO202" s="225">
        <v>40848.11</v>
      </c>
      <c r="AP202" s="225">
        <v>23876.289999999899</v>
      </c>
      <c r="AQ202" s="225">
        <v>58348.18</v>
      </c>
      <c r="AR202" s="225">
        <v>105338.06</v>
      </c>
      <c r="AS202" s="225">
        <v>311581.24</v>
      </c>
      <c r="AT202" s="225">
        <v>178592.44</v>
      </c>
      <c r="AU202" s="225">
        <v>90890.709999999905</v>
      </c>
      <c r="AV202" s="225">
        <v>22215.75</v>
      </c>
      <c r="AW202" s="225">
        <v>45007.27</v>
      </c>
      <c r="AX202" s="225">
        <v>31440.21</v>
      </c>
      <c r="AY202" s="225">
        <v>33166.33</v>
      </c>
      <c r="AZ202" s="225">
        <v>41729.279999999999</v>
      </c>
      <c r="BA202" s="225">
        <v>983033.87</v>
      </c>
      <c r="BB202" s="225">
        <v>40848.11</v>
      </c>
      <c r="BC202" s="225">
        <v>23876.289999999899</v>
      </c>
      <c r="BD202" s="225">
        <v>58348.18</v>
      </c>
      <c r="BE202" s="225">
        <v>105338.06</v>
      </c>
      <c r="BF202" s="225">
        <v>311581.24</v>
      </c>
      <c r="BG202" s="225">
        <v>178592.44</v>
      </c>
      <c r="BH202" s="225">
        <v>90890.709999999905</v>
      </c>
      <c r="BI202" s="225">
        <v>22215.75</v>
      </c>
      <c r="BJ202" s="225">
        <v>45007.27</v>
      </c>
      <c r="BK202" s="225">
        <v>31440.21</v>
      </c>
      <c r="BL202" s="225">
        <v>33166.33</v>
      </c>
      <c r="BM202" s="225">
        <v>41729.279999999999</v>
      </c>
      <c r="BN202" s="225">
        <v>983033.87</v>
      </c>
    </row>
    <row r="203" spans="1:66">
      <c r="A203" s="245" t="s">
        <v>442</v>
      </c>
    </row>
    <row r="204" spans="1:66">
      <c r="A204" s="245" t="s">
        <v>443</v>
      </c>
      <c r="B204" s="225">
        <v>129155.289999999</v>
      </c>
      <c r="C204" s="225">
        <v>134818.65</v>
      </c>
      <c r="D204" s="225">
        <v>135119.60999999999</v>
      </c>
      <c r="E204" s="225">
        <v>135556.96999999901</v>
      </c>
      <c r="F204" s="225">
        <v>135781.709999999</v>
      </c>
      <c r="G204" s="225">
        <v>135177.04999999999</v>
      </c>
      <c r="H204" s="225">
        <v>135677.66999999899</v>
      </c>
      <c r="I204" s="225">
        <v>135416.71</v>
      </c>
      <c r="J204" s="225">
        <v>135636.28</v>
      </c>
      <c r="K204" s="225">
        <v>134836.50999999899</v>
      </c>
      <c r="L204" s="225">
        <v>134757.60999999999</v>
      </c>
      <c r="M204" s="225">
        <v>134779.28</v>
      </c>
      <c r="N204" s="225">
        <v>1616713.34</v>
      </c>
      <c r="O204" s="225">
        <v>128504.50999999901</v>
      </c>
      <c r="P204" s="225">
        <v>133238.96</v>
      </c>
      <c r="Q204" s="225">
        <v>134184.44</v>
      </c>
      <c r="R204" s="225">
        <v>134886.44999999899</v>
      </c>
      <c r="S204" s="225">
        <v>134958.64000000001</v>
      </c>
      <c r="T204" s="225">
        <v>134894.49</v>
      </c>
      <c r="U204" s="225">
        <v>134821.74</v>
      </c>
      <c r="V204" s="225">
        <v>134033.46</v>
      </c>
      <c r="W204" s="225">
        <v>135129.79999999999</v>
      </c>
      <c r="X204" s="225">
        <v>134846.22</v>
      </c>
      <c r="Y204" s="225">
        <v>135181.09</v>
      </c>
      <c r="Z204" s="225">
        <v>135694.75</v>
      </c>
      <c r="AA204" s="225">
        <v>1610374.54999999</v>
      </c>
      <c r="AB204" s="225">
        <v>128504.50999999901</v>
      </c>
      <c r="AC204" s="225">
        <v>133238.96</v>
      </c>
      <c r="AD204" s="225">
        <v>134184.44</v>
      </c>
      <c r="AE204" s="225">
        <v>134886.44999999899</v>
      </c>
      <c r="AF204" s="225">
        <v>134958.64000000001</v>
      </c>
      <c r="AG204" s="225">
        <v>134894.49</v>
      </c>
      <c r="AH204" s="225">
        <v>134821.74</v>
      </c>
      <c r="AI204" s="225">
        <v>134033.46</v>
      </c>
      <c r="AJ204" s="225">
        <v>135129.79999999999</v>
      </c>
      <c r="AK204" s="225">
        <v>134846.22</v>
      </c>
      <c r="AL204" s="225">
        <v>135181.09</v>
      </c>
      <c r="AM204" s="225">
        <v>135694.75</v>
      </c>
      <c r="AN204" s="225">
        <v>1610374.54999999</v>
      </c>
      <c r="AO204" s="225">
        <v>128504.50999999901</v>
      </c>
      <c r="AP204" s="225">
        <v>133238.96</v>
      </c>
      <c r="AQ204" s="225">
        <v>134184.44</v>
      </c>
      <c r="AR204" s="225">
        <v>134886.44999999899</v>
      </c>
      <c r="AS204" s="225">
        <v>134958.64000000001</v>
      </c>
      <c r="AT204" s="225">
        <v>134894.49</v>
      </c>
      <c r="AU204" s="225">
        <v>134821.74</v>
      </c>
      <c r="AV204" s="225">
        <v>134033.46</v>
      </c>
      <c r="AW204" s="225">
        <v>135129.79999999999</v>
      </c>
      <c r="AX204" s="225">
        <v>134846.22</v>
      </c>
      <c r="AY204" s="225">
        <v>135181.09</v>
      </c>
      <c r="AZ204" s="225">
        <v>135694.75</v>
      </c>
      <c r="BA204" s="225">
        <v>1610374.54999999</v>
      </c>
      <c r="BB204" s="225">
        <v>128504.50999999901</v>
      </c>
      <c r="BC204" s="225">
        <v>133238.96</v>
      </c>
      <c r="BD204" s="225">
        <v>134184.44</v>
      </c>
      <c r="BE204" s="225">
        <v>134886.44999999899</v>
      </c>
      <c r="BF204" s="225">
        <v>134958.64000000001</v>
      </c>
      <c r="BG204" s="225">
        <v>134894.49</v>
      </c>
      <c r="BH204" s="225">
        <v>134821.74</v>
      </c>
      <c r="BI204" s="225">
        <v>134033.46</v>
      </c>
      <c r="BJ204" s="225">
        <v>135129.79999999999</v>
      </c>
      <c r="BK204" s="225">
        <v>134846.22</v>
      </c>
      <c r="BL204" s="225">
        <v>135181.09</v>
      </c>
      <c r="BM204" s="225">
        <v>135694.75</v>
      </c>
      <c r="BN204" s="225">
        <v>1610374.54999999</v>
      </c>
    </row>
    <row r="205" spans="1:66">
      <c r="A205" s="245" t="s">
        <v>444</v>
      </c>
      <c r="B205" s="225">
        <v>129155.289999999</v>
      </c>
      <c r="C205" s="225">
        <v>134818.65</v>
      </c>
      <c r="D205" s="225">
        <v>135119.60999999999</v>
      </c>
      <c r="E205" s="225">
        <v>135556.96999999901</v>
      </c>
      <c r="F205" s="225">
        <v>135781.709999999</v>
      </c>
      <c r="G205" s="225">
        <v>135177.04999999999</v>
      </c>
      <c r="H205" s="225">
        <v>135677.66999999899</v>
      </c>
      <c r="I205" s="225">
        <v>135416.71</v>
      </c>
      <c r="J205" s="225">
        <v>135636.28</v>
      </c>
      <c r="K205" s="225">
        <v>134836.50999999899</v>
      </c>
      <c r="L205" s="225">
        <v>134757.60999999999</v>
      </c>
      <c r="M205" s="225">
        <v>134779.28</v>
      </c>
      <c r="N205" s="225">
        <v>1616713.34</v>
      </c>
      <c r="O205" s="225">
        <v>128504.50999999901</v>
      </c>
      <c r="P205" s="225">
        <v>133238.96</v>
      </c>
      <c r="Q205" s="225">
        <v>134184.44</v>
      </c>
      <c r="R205" s="225">
        <v>134886.44999999899</v>
      </c>
      <c r="S205" s="225">
        <v>134958.64000000001</v>
      </c>
      <c r="T205" s="225">
        <v>134894.49</v>
      </c>
      <c r="U205" s="225">
        <v>134821.74</v>
      </c>
      <c r="V205" s="225">
        <v>134033.46</v>
      </c>
      <c r="W205" s="225">
        <v>135129.79999999999</v>
      </c>
      <c r="X205" s="225">
        <v>134846.22</v>
      </c>
      <c r="Y205" s="225">
        <v>135181.09</v>
      </c>
      <c r="Z205" s="225">
        <v>135694.75</v>
      </c>
      <c r="AA205" s="225">
        <v>1610374.54999999</v>
      </c>
      <c r="AB205" s="225">
        <v>128504.50999999901</v>
      </c>
      <c r="AC205" s="225">
        <v>133238.96</v>
      </c>
      <c r="AD205" s="225">
        <v>134184.44</v>
      </c>
      <c r="AE205" s="225">
        <v>134886.44999999899</v>
      </c>
      <c r="AF205" s="225">
        <v>134958.64000000001</v>
      </c>
      <c r="AG205" s="225">
        <v>134894.49</v>
      </c>
      <c r="AH205" s="225">
        <v>134821.74</v>
      </c>
      <c r="AI205" s="225">
        <v>134033.46</v>
      </c>
      <c r="AJ205" s="225">
        <v>135129.79999999999</v>
      </c>
      <c r="AK205" s="225">
        <v>134846.22</v>
      </c>
      <c r="AL205" s="225">
        <v>135181.09</v>
      </c>
      <c r="AM205" s="225">
        <v>135694.75</v>
      </c>
      <c r="AN205" s="225">
        <v>1610374.54999999</v>
      </c>
      <c r="AO205" s="225">
        <v>128504.50999999901</v>
      </c>
      <c r="AP205" s="225">
        <v>133238.96</v>
      </c>
      <c r="AQ205" s="225">
        <v>134184.44</v>
      </c>
      <c r="AR205" s="225">
        <v>134886.44999999899</v>
      </c>
      <c r="AS205" s="225">
        <v>134958.64000000001</v>
      </c>
      <c r="AT205" s="225">
        <v>134894.49</v>
      </c>
      <c r="AU205" s="225">
        <v>134821.74</v>
      </c>
      <c r="AV205" s="225">
        <v>134033.46</v>
      </c>
      <c r="AW205" s="225">
        <v>135129.79999999999</v>
      </c>
      <c r="AX205" s="225">
        <v>134846.22</v>
      </c>
      <c r="AY205" s="225">
        <v>135181.09</v>
      </c>
      <c r="AZ205" s="225">
        <v>135694.75</v>
      </c>
      <c r="BA205" s="225">
        <v>1610374.54999999</v>
      </c>
      <c r="BB205" s="225">
        <v>128504.50999999901</v>
      </c>
      <c r="BC205" s="225">
        <v>133238.96</v>
      </c>
      <c r="BD205" s="225">
        <v>134184.44</v>
      </c>
      <c r="BE205" s="225">
        <v>134886.44999999899</v>
      </c>
      <c r="BF205" s="225">
        <v>134958.64000000001</v>
      </c>
      <c r="BG205" s="225">
        <v>134894.49</v>
      </c>
      <c r="BH205" s="225">
        <v>134821.74</v>
      </c>
      <c r="BI205" s="225">
        <v>134033.46</v>
      </c>
      <c r="BJ205" s="225">
        <v>135129.79999999999</v>
      </c>
      <c r="BK205" s="225">
        <v>134846.22</v>
      </c>
      <c r="BL205" s="225">
        <v>135181.09</v>
      </c>
      <c r="BM205" s="225">
        <v>135694.75</v>
      </c>
      <c r="BN205" s="225">
        <v>1610374.54999999</v>
      </c>
    </row>
    <row r="206" spans="1:66">
      <c r="A206" s="245" t="s">
        <v>445</v>
      </c>
    </row>
    <row r="207" spans="1:66">
      <c r="A207" s="245" t="s">
        <v>446</v>
      </c>
      <c r="B207" s="225">
        <v>689815.58</v>
      </c>
      <c r="C207" s="225">
        <v>689815.58</v>
      </c>
      <c r="D207" s="225">
        <v>689815.58</v>
      </c>
      <c r="E207" s="225">
        <v>689815.58</v>
      </c>
      <c r="F207" s="225">
        <v>689815.58</v>
      </c>
      <c r="G207" s="225">
        <v>689815.58</v>
      </c>
      <c r="H207" s="225">
        <v>689815.58</v>
      </c>
      <c r="I207" s="225">
        <v>689815.58</v>
      </c>
      <c r="J207" s="225">
        <v>689815.58</v>
      </c>
      <c r="K207" s="225">
        <v>689815.58</v>
      </c>
      <c r="L207" s="225">
        <v>689815.58</v>
      </c>
      <c r="M207" s="225">
        <v>689815.58</v>
      </c>
      <c r="N207" s="225">
        <v>8277786.96</v>
      </c>
      <c r="O207" s="225">
        <v>689815.58</v>
      </c>
      <c r="P207" s="225">
        <v>689815.58</v>
      </c>
      <c r="Q207" s="225">
        <v>689815.58</v>
      </c>
      <c r="R207" s="225">
        <v>689815.58</v>
      </c>
      <c r="S207" s="225">
        <v>689815.58</v>
      </c>
      <c r="T207" s="225">
        <v>689815.58</v>
      </c>
      <c r="U207" s="225">
        <v>689815.58</v>
      </c>
      <c r="V207" s="225">
        <v>689815.58</v>
      </c>
      <c r="W207" s="225">
        <v>689815.58</v>
      </c>
      <c r="X207" s="225">
        <v>689815.58</v>
      </c>
      <c r="Y207" s="225">
        <v>689815.58</v>
      </c>
      <c r="Z207" s="225">
        <v>689815.58</v>
      </c>
      <c r="AA207" s="225">
        <v>8277786.96</v>
      </c>
      <c r="AB207" s="225">
        <v>-0.42000000007646998</v>
      </c>
      <c r="AC207" s="225">
        <v>-0.42000000007646998</v>
      </c>
      <c r="AD207" s="225">
        <v>-0.42000000007646998</v>
      </c>
      <c r="AE207" s="225">
        <v>-0.42000000007646998</v>
      </c>
      <c r="AF207" s="225">
        <v>-0.42000000007646998</v>
      </c>
      <c r="AG207" s="225">
        <v>-0.42000000007646998</v>
      </c>
      <c r="AH207" s="225">
        <v>-0.42000000007646998</v>
      </c>
      <c r="AI207" s="225">
        <v>-0.42000000007646998</v>
      </c>
      <c r="AJ207" s="225">
        <v>-0.42000000007646998</v>
      </c>
      <c r="AK207" s="225">
        <v>-0.42000000007646998</v>
      </c>
      <c r="AL207" s="225">
        <v>-0.42000000007646998</v>
      </c>
      <c r="AM207" s="225">
        <v>-0.42000000007646998</v>
      </c>
      <c r="AN207" s="225">
        <v>-5.0400000009176402</v>
      </c>
      <c r="AO207" s="225">
        <v>-0.42000000007646998</v>
      </c>
      <c r="AP207" s="225">
        <v>-0.42000000007646998</v>
      </c>
      <c r="AQ207" s="225">
        <v>-0.42000000007646998</v>
      </c>
      <c r="AR207" s="225">
        <v>-0.42000000007646998</v>
      </c>
      <c r="AS207" s="225">
        <v>-0.42000000007646998</v>
      </c>
      <c r="AT207" s="225">
        <v>-0.42000000007646998</v>
      </c>
      <c r="AU207" s="225">
        <v>-0.42000000007646998</v>
      </c>
      <c r="AV207" s="225">
        <v>-0.42000000007646998</v>
      </c>
      <c r="AW207" s="225">
        <v>-0.42000000007646998</v>
      </c>
      <c r="AX207" s="225">
        <v>-0.42000000007646998</v>
      </c>
      <c r="AY207" s="225">
        <v>-0.42000000007646998</v>
      </c>
      <c r="AZ207" s="225">
        <v>-0.42000000007646998</v>
      </c>
      <c r="BA207" s="225">
        <v>-5.0400000009176402</v>
      </c>
      <c r="BB207" s="225">
        <v>-0.42000000007646998</v>
      </c>
      <c r="BC207" s="225">
        <v>-0.42000000007646998</v>
      </c>
      <c r="BD207" s="225">
        <v>-0.42000000007646998</v>
      </c>
      <c r="BE207" s="225">
        <v>-0.42000000007646998</v>
      </c>
      <c r="BF207" s="225">
        <v>-0.42000000007646998</v>
      </c>
      <c r="BG207" s="225">
        <v>-0.42000000007646998</v>
      </c>
      <c r="BH207" s="225">
        <v>-0.42000000007646998</v>
      </c>
      <c r="BI207" s="225">
        <v>-0.42000000007646998</v>
      </c>
      <c r="BJ207" s="225">
        <v>-0.42000000007646998</v>
      </c>
      <c r="BK207" s="225">
        <v>-0.42000000007646998</v>
      </c>
      <c r="BL207" s="225">
        <v>-0.42000000007646998</v>
      </c>
      <c r="BM207" s="225">
        <v>-0.42000000007646998</v>
      </c>
      <c r="BN207" s="225">
        <v>-5.0400000009176402</v>
      </c>
    </row>
    <row r="208" spans="1:66">
      <c r="A208" s="245" t="s">
        <v>447</v>
      </c>
      <c r="B208" s="225">
        <v>0</v>
      </c>
      <c r="C208" s="225">
        <v>0</v>
      </c>
      <c r="D208" s="225">
        <v>0</v>
      </c>
      <c r="E208" s="225">
        <v>0</v>
      </c>
      <c r="F208" s="225">
        <v>0</v>
      </c>
      <c r="G208" s="225">
        <v>0</v>
      </c>
      <c r="H208" s="225">
        <v>0</v>
      </c>
      <c r="I208" s="225">
        <v>0</v>
      </c>
      <c r="J208" s="225">
        <v>0</v>
      </c>
      <c r="K208" s="225">
        <v>0</v>
      </c>
      <c r="L208" s="225">
        <v>0</v>
      </c>
      <c r="M208" s="225">
        <v>0</v>
      </c>
      <c r="N208" s="225">
        <v>0</v>
      </c>
      <c r="O208" s="225">
        <v>0</v>
      </c>
      <c r="P208" s="225">
        <v>0</v>
      </c>
      <c r="Q208" s="225">
        <v>0</v>
      </c>
      <c r="R208" s="225">
        <v>0</v>
      </c>
      <c r="S208" s="225">
        <v>0</v>
      </c>
      <c r="T208" s="225">
        <v>0</v>
      </c>
      <c r="U208" s="225">
        <v>0</v>
      </c>
      <c r="V208" s="225">
        <v>0</v>
      </c>
      <c r="W208" s="225">
        <v>0</v>
      </c>
      <c r="X208" s="225">
        <v>0</v>
      </c>
      <c r="Y208" s="225">
        <v>0</v>
      </c>
      <c r="Z208" s="225">
        <v>0</v>
      </c>
      <c r="AA208" s="225">
        <v>0</v>
      </c>
      <c r="AB208" s="225">
        <v>0</v>
      </c>
      <c r="AC208" s="225">
        <v>0</v>
      </c>
      <c r="AD208" s="225">
        <v>0</v>
      </c>
      <c r="AE208" s="225">
        <v>0</v>
      </c>
      <c r="AF208" s="225">
        <v>0</v>
      </c>
      <c r="AG208" s="225">
        <v>0</v>
      </c>
      <c r="AH208" s="225">
        <v>0</v>
      </c>
      <c r="AI208" s="225">
        <v>0</v>
      </c>
      <c r="AJ208" s="225">
        <v>0</v>
      </c>
      <c r="AK208" s="225">
        <v>0</v>
      </c>
      <c r="AL208" s="225">
        <v>0</v>
      </c>
      <c r="AM208" s="225">
        <v>0</v>
      </c>
      <c r="AN208" s="225">
        <v>0</v>
      </c>
      <c r="AO208" s="225">
        <v>0</v>
      </c>
      <c r="AP208" s="225">
        <v>0</v>
      </c>
      <c r="AQ208" s="225">
        <v>0</v>
      </c>
      <c r="AR208" s="225">
        <v>0</v>
      </c>
      <c r="AS208" s="225">
        <v>0</v>
      </c>
      <c r="AT208" s="225">
        <v>0</v>
      </c>
      <c r="AU208" s="225">
        <v>0</v>
      </c>
      <c r="AV208" s="225">
        <v>0</v>
      </c>
      <c r="AW208" s="225">
        <v>0</v>
      </c>
      <c r="AX208" s="225">
        <v>0</v>
      </c>
      <c r="AY208" s="225">
        <v>0</v>
      </c>
      <c r="AZ208" s="225">
        <v>0</v>
      </c>
      <c r="BA208" s="225">
        <v>0</v>
      </c>
      <c r="BB208" s="225">
        <v>0</v>
      </c>
      <c r="BC208" s="225">
        <v>0</v>
      </c>
      <c r="BD208" s="225">
        <v>0</v>
      </c>
      <c r="BE208" s="225">
        <v>0</v>
      </c>
      <c r="BF208" s="225">
        <v>0</v>
      </c>
      <c r="BG208" s="225">
        <v>0</v>
      </c>
      <c r="BH208" s="225">
        <v>0</v>
      </c>
      <c r="BI208" s="225">
        <v>0</v>
      </c>
      <c r="BJ208" s="225">
        <v>0</v>
      </c>
      <c r="BK208" s="225">
        <v>0</v>
      </c>
      <c r="BL208" s="225">
        <v>0</v>
      </c>
      <c r="BM208" s="225">
        <v>0</v>
      </c>
      <c r="BN208" s="225">
        <v>0</v>
      </c>
    </row>
    <row r="209" spans="1:66">
      <c r="A209" s="245" t="s">
        <v>448</v>
      </c>
      <c r="B209" s="225">
        <v>689815.58</v>
      </c>
      <c r="C209" s="225">
        <v>689815.58</v>
      </c>
      <c r="D209" s="225">
        <v>689815.58</v>
      </c>
      <c r="E209" s="225">
        <v>689815.58</v>
      </c>
      <c r="F209" s="225">
        <v>689815.58</v>
      </c>
      <c r="G209" s="225">
        <v>689815.58</v>
      </c>
      <c r="H209" s="225">
        <v>689815.58</v>
      </c>
      <c r="I209" s="225">
        <v>689815.58</v>
      </c>
      <c r="J209" s="225">
        <v>689815.58</v>
      </c>
      <c r="K209" s="225">
        <v>689815.58</v>
      </c>
      <c r="L209" s="225">
        <v>689815.58</v>
      </c>
      <c r="M209" s="225">
        <v>689815.58</v>
      </c>
      <c r="N209" s="225">
        <v>8277786.96</v>
      </c>
      <c r="O209" s="225">
        <v>689815.58</v>
      </c>
      <c r="P209" s="225">
        <v>689815.58</v>
      </c>
      <c r="Q209" s="225">
        <v>689815.58</v>
      </c>
      <c r="R209" s="225">
        <v>689815.58</v>
      </c>
      <c r="S209" s="225">
        <v>689815.58</v>
      </c>
      <c r="T209" s="225">
        <v>689815.58</v>
      </c>
      <c r="U209" s="225">
        <v>689815.58</v>
      </c>
      <c r="V209" s="225">
        <v>689815.58</v>
      </c>
      <c r="W209" s="225">
        <v>689815.58</v>
      </c>
      <c r="X209" s="225">
        <v>689815.58</v>
      </c>
      <c r="Y209" s="225">
        <v>689815.58</v>
      </c>
      <c r="Z209" s="225">
        <v>689815.58</v>
      </c>
      <c r="AA209" s="225">
        <v>8277786.96</v>
      </c>
      <c r="AB209" s="225">
        <v>-0.42000000007646998</v>
      </c>
      <c r="AC209" s="225">
        <v>-0.42000000007646998</v>
      </c>
      <c r="AD209" s="225">
        <v>-0.42000000007646998</v>
      </c>
      <c r="AE209" s="225">
        <v>-0.42000000007646998</v>
      </c>
      <c r="AF209" s="225">
        <v>-0.42000000007646998</v>
      </c>
      <c r="AG209" s="225">
        <v>-0.42000000007646998</v>
      </c>
      <c r="AH209" s="225">
        <v>-0.42000000007646998</v>
      </c>
      <c r="AI209" s="225">
        <v>-0.42000000007646998</v>
      </c>
      <c r="AJ209" s="225">
        <v>-0.42000000007646998</v>
      </c>
      <c r="AK209" s="225">
        <v>-0.42000000007646998</v>
      </c>
      <c r="AL209" s="225">
        <v>-0.42000000007646998</v>
      </c>
      <c r="AM209" s="225">
        <v>-0.42000000007646998</v>
      </c>
      <c r="AN209" s="225">
        <v>-5.0400000009176402</v>
      </c>
      <c r="AO209" s="225">
        <v>-0.42000000007646998</v>
      </c>
      <c r="AP209" s="225">
        <v>-0.42000000007646998</v>
      </c>
      <c r="AQ209" s="225">
        <v>-0.42000000007646998</v>
      </c>
      <c r="AR209" s="225">
        <v>-0.42000000007646998</v>
      </c>
      <c r="AS209" s="225">
        <v>-0.42000000007646998</v>
      </c>
      <c r="AT209" s="225">
        <v>-0.42000000007646998</v>
      </c>
      <c r="AU209" s="225">
        <v>-0.42000000007646998</v>
      </c>
      <c r="AV209" s="225">
        <v>-0.42000000007646998</v>
      </c>
      <c r="AW209" s="225">
        <v>-0.42000000007646998</v>
      </c>
      <c r="AX209" s="225">
        <v>-0.42000000007646998</v>
      </c>
      <c r="AY209" s="225">
        <v>-0.42000000007646998</v>
      </c>
      <c r="AZ209" s="225">
        <v>-0.42000000007646998</v>
      </c>
      <c r="BA209" s="225">
        <v>-5.0400000009176402</v>
      </c>
      <c r="BB209" s="225">
        <v>-0.42000000007646998</v>
      </c>
      <c r="BC209" s="225">
        <v>-0.42000000007646998</v>
      </c>
      <c r="BD209" s="225">
        <v>-0.42000000007646998</v>
      </c>
      <c r="BE209" s="225">
        <v>-0.42000000007646998</v>
      </c>
      <c r="BF209" s="225">
        <v>-0.42000000007646998</v>
      </c>
      <c r="BG209" s="225">
        <v>-0.42000000007646998</v>
      </c>
      <c r="BH209" s="225">
        <v>-0.42000000007646998</v>
      </c>
      <c r="BI209" s="225">
        <v>-0.42000000007646998</v>
      </c>
      <c r="BJ209" s="225">
        <v>-0.42000000007646998</v>
      </c>
      <c r="BK209" s="225">
        <v>-0.42000000007646998</v>
      </c>
      <c r="BL209" s="225">
        <v>-0.42000000007646998</v>
      </c>
      <c r="BM209" s="225">
        <v>-0.42000000007646998</v>
      </c>
      <c r="BN209" s="225">
        <v>-5.0400000009176402</v>
      </c>
    </row>
    <row r="210" spans="1:66">
      <c r="A210" s="245" t="s">
        <v>449</v>
      </c>
    </row>
    <row r="211" spans="1:66">
      <c r="A211" s="245" t="s">
        <v>450</v>
      </c>
      <c r="B211" s="225">
        <v>568514.23666666599</v>
      </c>
      <c r="C211" s="225">
        <v>580047.56666666595</v>
      </c>
      <c r="D211" s="225">
        <v>384163.676666666</v>
      </c>
      <c r="E211" s="225">
        <v>491735.056666666</v>
      </c>
      <c r="F211" s="225">
        <v>516016.28666666598</v>
      </c>
      <c r="G211" s="225">
        <v>400118.48666666599</v>
      </c>
      <c r="H211" s="225">
        <v>466235.04666666599</v>
      </c>
      <c r="I211" s="225">
        <v>325667.07666666602</v>
      </c>
      <c r="J211" s="225">
        <v>241843.03666666601</v>
      </c>
      <c r="K211" s="225">
        <v>537144.10666666599</v>
      </c>
      <c r="L211" s="225">
        <v>299010.35666666599</v>
      </c>
      <c r="M211" s="225">
        <v>381422.39666666603</v>
      </c>
      <c r="N211" s="225">
        <v>5191917.33</v>
      </c>
      <c r="O211" s="225">
        <v>720405.58333333302</v>
      </c>
      <c r="P211" s="225">
        <v>740326.28333333298</v>
      </c>
      <c r="Q211" s="225">
        <v>528320.87333333294</v>
      </c>
      <c r="R211" s="225">
        <v>636309.91333333298</v>
      </c>
      <c r="S211" s="225">
        <v>665678.16333333298</v>
      </c>
      <c r="T211" s="225">
        <v>532785.55333333299</v>
      </c>
      <c r="U211" s="225">
        <v>649454.29333333299</v>
      </c>
      <c r="V211" s="225">
        <v>525744.83333333302</v>
      </c>
      <c r="W211" s="225">
        <v>464175.39333333197</v>
      </c>
      <c r="X211" s="225">
        <v>772464.46333333198</v>
      </c>
      <c r="Y211" s="225">
        <v>548315.683333333</v>
      </c>
      <c r="Z211" s="225">
        <v>608146.33333333302</v>
      </c>
      <c r="AA211" s="225">
        <v>7392127.3699999899</v>
      </c>
      <c r="AB211" s="225">
        <v>720405.58333333302</v>
      </c>
      <c r="AC211" s="225">
        <v>740326.28333333298</v>
      </c>
      <c r="AD211" s="225">
        <v>528320.87333333294</v>
      </c>
      <c r="AE211" s="225">
        <v>636309.91333333298</v>
      </c>
      <c r="AF211" s="225">
        <v>665678.16333333298</v>
      </c>
      <c r="AG211" s="225">
        <v>532785.55333333299</v>
      </c>
      <c r="AH211" s="225">
        <v>649454.29333333299</v>
      </c>
      <c r="AI211" s="225">
        <v>525744.83333333302</v>
      </c>
      <c r="AJ211" s="225">
        <v>464175.39333333197</v>
      </c>
      <c r="AK211" s="225">
        <v>772464.46333333198</v>
      </c>
      <c r="AL211" s="225">
        <v>548315.683333333</v>
      </c>
      <c r="AM211" s="225">
        <v>608146.33333333302</v>
      </c>
      <c r="AN211" s="225">
        <v>7392127.3699999899</v>
      </c>
      <c r="AO211" s="225">
        <v>720405.58333333302</v>
      </c>
      <c r="AP211" s="225">
        <v>740326.28333333298</v>
      </c>
      <c r="AQ211" s="225">
        <v>528320.87333333294</v>
      </c>
      <c r="AR211" s="225">
        <v>636309.91333333298</v>
      </c>
      <c r="AS211" s="225">
        <v>665678.16333333298</v>
      </c>
      <c r="AT211" s="225">
        <v>532785.55333333299</v>
      </c>
      <c r="AU211" s="225">
        <v>649454.29333333299</v>
      </c>
      <c r="AV211" s="225">
        <v>525744.83333333302</v>
      </c>
      <c r="AW211" s="225">
        <v>464175.39333333197</v>
      </c>
      <c r="AX211" s="225">
        <v>772464.46333333198</v>
      </c>
      <c r="AY211" s="225">
        <v>548315.683333333</v>
      </c>
      <c r="AZ211" s="225">
        <v>608146.33333333302</v>
      </c>
      <c r="BA211" s="225">
        <v>7392127.3699999899</v>
      </c>
      <c r="BB211" s="225">
        <v>720405.58333333302</v>
      </c>
      <c r="BC211" s="225">
        <v>740326.28333333298</v>
      </c>
      <c r="BD211" s="225">
        <v>528320.87333333294</v>
      </c>
      <c r="BE211" s="225">
        <v>636309.91333333298</v>
      </c>
      <c r="BF211" s="225">
        <v>665678.16333333298</v>
      </c>
      <c r="BG211" s="225">
        <v>532785.55333333299</v>
      </c>
      <c r="BH211" s="225">
        <v>649454.29333333299</v>
      </c>
      <c r="BI211" s="225">
        <v>525744.83333333302</v>
      </c>
      <c r="BJ211" s="225">
        <v>464175.39333333197</v>
      </c>
      <c r="BK211" s="225">
        <v>772464.46333333198</v>
      </c>
      <c r="BL211" s="225">
        <v>548315.683333333</v>
      </c>
      <c r="BM211" s="225">
        <v>608146.33333333302</v>
      </c>
      <c r="BN211" s="225">
        <v>7392127.3699999899</v>
      </c>
    </row>
    <row r="212" spans="1:66">
      <c r="A212" s="245" t="s">
        <v>451</v>
      </c>
      <c r="B212" s="225">
        <v>-268035.28000000003</v>
      </c>
      <c r="C212" s="225">
        <v>-290130.28000000003</v>
      </c>
      <c r="D212" s="225">
        <v>-291777.02</v>
      </c>
      <c r="E212" s="225">
        <v>-294516.01999999897</v>
      </c>
      <c r="F212" s="225">
        <v>-295997.01999999897</v>
      </c>
      <c r="G212" s="225">
        <v>-291911.01999999897</v>
      </c>
      <c r="H212" s="225">
        <v>-295274.02</v>
      </c>
      <c r="I212" s="225">
        <v>-293834.02</v>
      </c>
      <c r="J212" s="225">
        <v>-294915.02</v>
      </c>
      <c r="K212" s="225">
        <v>-290044.01999999897</v>
      </c>
      <c r="L212" s="225">
        <v>-289453.01999999897</v>
      </c>
      <c r="M212" s="225">
        <v>-290432.01999999897</v>
      </c>
      <c r="N212" s="225">
        <v>-3486318.76</v>
      </c>
      <c r="O212" s="225">
        <v>-150984.01999999999</v>
      </c>
      <c r="P212" s="225">
        <v>-157629.01999999999</v>
      </c>
      <c r="Q212" s="225">
        <v>-205754.84</v>
      </c>
      <c r="R212" s="225">
        <v>-282727.83999999898</v>
      </c>
      <c r="S212" s="225">
        <v>-582957.84</v>
      </c>
      <c r="T212" s="225">
        <v>-442381.84</v>
      </c>
      <c r="U212" s="225">
        <v>-370950.83999999898</v>
      </c>
      <c r="V212" s="225">
        <v>-290040.84000000003</v>
      </c>
      <c r="W212" s="225">
        <v>-292991.83999999898</v>
      </c>
      <c r="X212" s="225">
        <v>-267828.83999999898</v>
      </c>
      <c r="Y212" s="225">
        <v>-201435.84</v>
      </c>
      <c r="Z212" s="225">
        <v>-160118.84</v>
      </c>
      <c r="AA212" s="225">
        <v>-3405802.44</v>
      </c>
      <c r="AB212" s="225">
        <v>-285895.01999999897</v>
      </c>
      <c r="AC212" s="225">
        <v>-285895.01999999897</v>
      </c>
      <c r="AD212" s="225">
        <v>-285837.83999999898</v>
      </c>
      <c r="AE212" s="225">
        <v>-285837.83999999898</v>
      </c>
      <c r="AF212" s="225">
        <v>-285837.83999999898</v>
      </c>
      <c r="AG212" s="225">
        <v>-285837.83999999898</v>
      </c>
      <c r="AH212" s="225">
        <v>-285837.83999999898</v>
      </c>
      <c r="AI212" s="225">
        <v>-285837.83999999898</v>
      </c>
      <c r="AJ212" s="225">
        <v>-285837.83999999898</v>
      </c>
      <c r="AK212" s="225">
        <v>-285837.83999999898</v>
      </c>
      <c r="AL212" s="225">
        <v>-285837.83999999898</v>
      </c>
      <c r="AM212" s="225">
        <v>-285837.83999999898</v>
      </c>
      <c r="AN212" s="225">
        <v>-3430168.44</v>
      </c>
      <c r="AO212" s="225">
        <v>-284903.01999999897</v>
      </c>
      <c r="AP212" s="225">
        <v>-284903.01999999897</v>
      </c>
      <c r="AQ212" s="225">
        <v>-284845.83999999898</v>
      </c>
      <c r="AR212" s="225">
        <v>-284845.83999999898</v>
      </c>
      <c r="AS212" s="225">
        <v>-284845.83999999898</v>
      </c>
      <c r="AT212" s="225">
        <v>-284845.83999999898</v>
      </c>
      <c r="AU212" s="225">
        <v>-284845.83999999898</v>
      </c>
      <c r="AV212" s="225">
        <v>-284845.83999999898</v>
      </c>
      <c r="AW212" s="225">
        <v>-284845.83999999898</v>
      </c>
      <c r="AX212" s="225">
        <v>-284845.83999999898</v>
      </c>
      <c r="AY212" s="225">
        <v>-284845.83999999898</v>
      </c>
      <c r="AZ212" s="225">
        <v>-284845.83999999898</v>
      </c>
      <c r="BA212" s="225">
        <v>-3418264.4399999902</v>
      </c>
      <c r="BB212" s="225">
        <v>-284903.01999999897</v>
      </c>
      <c r="BC212" s="225">
        <v>-284903.01999999897</v>
      </c>
      <c r="BD212" s="225">
        <v>-284845.83999999898</v>
      </c>
      <c r="BE212" s="225">
        <v>-284845.83999999898</v>
      </c>
      <c r="BF212" s="225">
        <v>-284845.83999999898</v>
      </c>
      <c r="BG212" s="225">
        <v>-284845.83999999898</v>
      </c>
      <c r="BH212" s="225">
        <v>-284845.83999999898</v>
      </c>
      <c r="BI212" s="225">
        <v>-284845.83999999898</v>
      </c>
      <c r="BJ212" s="225">
        <v>-284845.83999999898</v>
      </c>
      <c r="BK212" s="225">
        <v>-284845.83999999898</v>
      </c>
      <c r="BL212" s="225">
        <v>-284845.83999999898</v>
      </c>
      <c r="BM212" s="225">
        <v>-284845.83999999898</v>
      </c>
      <c r="BN212" s="225">
        <v>-3418264.4399999902</v>
      </c>
    </row>
    <row r="213" spans="1:66">
      <c r="A213" s="245" t="s">
        <v>452</v>
      </c>
      <c r="B213" s="225">
        <v>300478.95666666602</v>
      </c>
      <c r="C213" s="225">
        <v>289917.28666666598</v>
      </c>
      <c r="D213" s="225">
        <v>92386.656666666604</v>
      </c>
      <c r="E213" s="225">
        <v>197219.03666666601</v>
      </c>
      <c r="F213" s="225">
        <v>220019.26666666599</v>
      </c>
      <c r="G213" s="225">
        <v>108207.46666666601</v>
      </c>
      <c r="H213" s="225">
        <v>170961.026666666</v>
      </c>
      <c r="I213" s="225">
        <v>31833.0566666667</v>
      </c>
      <c r="J213" s="225">
        <v>-53071.983333333199</v>
      </c>
      <c r="K213" s="225">
        <v>247100.086666666</v>
      </c>
      <c r="L213" s="225">
        <v>9557.3366666666807</v>
      </c>
      <c r="M213" s="225">
        <v>90990.376666666503</v>
      </c>
      <c r="N213" s="225">
        <v>1705598.57</v>
      </c>
      <c r="O213" s="225">
        <v>569421.56333333196</v>
      </c>
      <c r="P213" s="225">
        <v>582697.26333333296</v>
      </c>
      <c r="Q213" s="225">
        <v>322566.03333333298</v>
      </c>
      <c r="R213" s="225">
        <v>353582.07333333301</v>
      </c>
      <c r="S213" s="225">
        <v>82720.323333332999</v>
      </c>
      <c r="T213" s="225">
        <v>90403.713333332897</v>
      </c>
      <c r="U213" s="225">
        <v>278503.45333333302</v>
      </c>
      <c r="V213" s="225">
        <v>235703.993333333</v>
      </c>
      <c r="W213" s="225">
        <v>171183.55333333299</v>
      </c>
      <c r="X213" s="225">
        <v>504635.62333333201</v>
      </c>
      <c r="Y213" s="225">
        <v>346879.84333333297</v>
      </c>
      <c r="Z213" s="225">
        <v>448027.493333333</v>
      </c>
      <c r="AA213" s="225">
        <v>3986324.9299999899</v>
      </c>
      <c r="AB213" s="225">
        <v>434510.56333333201</v>
      </c>
      <c r="AC213" s="225">
        <v>454431.26333333302</v>
      </c>
      <c r="AD213" s="225">
        <v>242483.03333333301</v>
      </c>
      <c r="AE213" s="225">
        <v>350472.07333333301</v>
      </c>
      <c r="AF213" s="225">
        <v>379840.32333333301</v>
      </c>
      <c r="AG213" s="225">
        <v>246947.713333333</v>
      </c>
      <c r="AH213" s="225">
        <v>363616.45333333203</v>
      </c>
      <c r="AI213" s="225">
        <v>239906.993333333</v>
      </c>
      <c r="AJ213" s="225">
        <v>178337.55333333201</v>
      </c>
      <c r="AK213" s="225">
        <v>486626.62333333201</v>
      </c>
      <c r="AL213" s="225">
        <v>262477.84333333297</v>
      </c>
      <c r="AM213" s="225">
        <v>322308.493333333</v>
      </c>
      <c r="AN213" s="225">
        <v>3961958.9299999899</v>
      </c>
      <c r="AO213" s="225">
        <v>435502.56333333201</v>
      </c>
      <c r="AP213" s="225">
        <v>455423.26333333302</v>
      </c>
      <c r="AQ213" s="225">
        <v>243475.03333333301</v>
      </c>
      <c r="AR213" s="225">
        <v>351464.07333333301</v>
      </c>
      <c r="AS213" s="225">
        <v>380832.32333333301</v>
      </c>
      <c r="AT213" s="225">
        <v>247939.713333333</v>
      </c>
      <c r="AU213" s="225">
        <v>364608.45333333302</v>
      </c>
      <c r="AV213" s="225">
        <v>240898.993333333</v>
      </c>
      <c r="AW213" s="225">
        <v>179329.55333333299</v>
      </c>
      <c r="AX213" s="225">
        <v>487618.62333333201</v>
      </c>
      <c r="AY213" s="225">
        <v>263469.84333333297</v>
      </c>
      <c r="AZ213" s="225">
        <v>323300.493333333</v>
      </c>
      <c r="BA213" s="225">
        <v>3973862.9299999899</v>
      </c>
      <c r="BB213" s="225">
        <v>435502.56333333201</v>
      </c>
      <c r="BC213" s="225">
        <v>455423.26333333302</v>
      </c>
      <c r="BD213" s="225">
        <v>243475.03333333301</v>
      </c>
      <c r="BE213" s="225">
        <v>351464.07333333301</v>
      </c>
      <c r="BF213" s="225">
        <v>380832.32333333301</v>
      </c>
      <c r="BG213" s="225">
        <v>247939.713333333</v>
      </c>
      <c r="BH213" s="225">
        <v>364608.45333333302</v>
      </c>
      <c r="BI213" s="225">
        <v>240898.993333333</v>
      </c>
      <c r="BJ213" s="225">
        <v>179329.55333333299</v>
      </c>
      <c r="BK213" s="225">
        <v>487618.62333333201</v>
      </c>
      <c r="BL213" s="225">
        <v>263469.84333333297</v>
      </c>
      <c r="BM213" s="225">
        <v>323300.493333333</v>
      </c>
      <c r="BN213" s="225">
        <v>3973862.9299999899</v>
      </c>
    </row>
    <row r="214" spans="1:66">
      <c r="A214" s="245" t="s">
        <v>453</v>
      </c>
    </row>
    <row r="215" spans="1:66">
      <c r="A215" s="245" t="s">
        <v>454</v>
      </c>
      <c r="B215" s="225">
        <v>332347.08</v>
      </c>
      <c r="C215" s="225">
        <v>10277.699999999901</v>
      </c>
      <c r="D215" s="225">
        <v>10292.370000000001</v>
      </c>
      <c r="E215" s="225">
        <v>10329.029999999901</v>
      </c>
      <c r="F215" s="225">
        <v>10323.359999999901</v>
      </c>
      <c r="G215" s="225">
        <v>10274.209999999999</v>
      </c>
      <c r="H215" s="225">
        <v>10277.34</v>
      </c>
      <c r="I215" s="225">
        <v>10257.279999999901</v>
      </c>
      <c r="J215" s="225">
        <v>10265.33</v>
      </c>
      <c r="K215" s="225">
        <v>10242.67</v>
      </c>
      <c r="L215" s="225">
        <v>10207.129999999999</v>
      </c>
      <c r="M215" s="225">
        <v>10183.93</v>
      </c>
      <c r="N215" s="225">
        <v>445277.429999999</v>
      </c>
      <c r="O215" s="225">
        <v>329967.42</v>
      </c>
      <c r="P215" s="225">
        <v>10123.950000000001</v>
      </c>
      <c r="Q215" s="225">
        <v>10195.869999999901</v>
      </c>
      <c r="R215" s="225">
        <v>10258.719999999999</v>
      </c>
      <c r="S215" s="225">
        <v>10240.32</v>
      </c>
      <c r="T215" s="225">
        <v>10242.01</v>
      </c>
      <c r="U215" s="225">
        <v>10192.799999999999</v>
      </c>
      <c r="V215" s="225">
        <v>10128.75</v>
      </c>
      <c r="W215" s="225">
        <v>10213.530000000001</v>
      </c>
      <c r="X215" s="225">
        <v>10241.64</v>
      </c>
      <c r="Y215" s="225">
        <v>10246.64</v>
      </c>
      <c r="Z215" s="225">
        <v>10270.299999999999</v>
      </c>
      <c r="AA215" s="225">
        <v>442321.95</v>
      </c>
      <c r="AB215" s="225">
        <v>329967.42</v>
      </c>
      <c r="AC215" s="225">
        <v>10123.950000000001</v>
      </c>
      <c r="AD215" s="225">
        <v>10195.869999999901</v>
      </c>
      <c r="AE215" s="225">
        <v>10258.719999999999</v>
      </c>
      <c r="AF215" s="225">
        <v>10240.32</v>
      </c>
      <c r="AG215" s="225">
        <v>10242.01</v>
      </c>
      <c r="AH215" s="225">
        <v>10192.799999999999</v>
      </c>
      <c r="AI215" s="225">
        <v>10128.75</v>
      </c>
      <c r="AJ215" s="225">
        <v>10213.530000000001</v>
      </c>
      <c r="AK215" s="225">
        <v>10241.64</v>
      </c>
      <c r="AL215" s="225">
        <v>10246.64</v>
      </c>
      <c r="AM215" s="225">
        <v>10270.299999999999</v>
      </c>
      <c r="AN215" s="225">
        <v>442321.95</v>
      </c>
      <c r="AO215" s="225">
        <v>329967.42</v>
      </c>
      <c r="AP215" s="225">
        <v>10123.950000000001</v>
      </c>
      <c r="AQ215" s="225">
        <v>10195.869999999901</v>
      </c>
      <c r="AR215" s="225">
        <v>10258.719999999999</v>
      </c>
      <c r="AS215" s="225">
        <v>10240.32</v>
      </c>
      <c r="AT215" s="225">
        <v>10242.01</v>
      </c>
      <c r="AU215" s="225">
        <v>10192.799999999999</v>
      </c>
      <c r="AV215" s="225">
        <v>10128.75</v>
      </c>
      <c r="AW215" s="225">
        <v>10213.530000000001</v>
      </c>
      <c r="AX215" s="225">
        <v>10241.64</v>
      </c>
      <c r="AY215" s="225">
        <v>10246.64</v>
      </c>
      <c r="AZ215" s="225">
        <v>10270.299999999999</v>
      </c>
      <c r="BA215" s="225">
        <v>442321.95</v>
      </c>
      <c r="BB215" s="225">
        <v>329967.42</v>
      </c>
      <c r="BC215" s="225">
        <v>10123.950000000001</v>
      </c>
      <c r="BD215" s="225">
        <v>10195.869999999901</v>
      </c>
      <c r="BE215" s="225">
        <v>10258.719999999999</v>
      </c>
      <c r="BF215" s="225">
        <v>10240.32</v>
      </c>
      <c r="BG215" s="225">
        <v>10242.01</v>
      </c>
      <c r="BH215" s="225">
        <v>10192.799999999999</v>
      </c>
      <c r="BI215" s="225">
        <v>10128.75</v>
      </c>
      <c r="BJ215" s="225">
        <v>10213.530000000001</v>
      </c>
      <c r="BK215" s="225">
        <v>10241.64</v>
      </c>
      <c r="BL215" s="225">
        <v>10246.64</v>
      </c>
      <c r="BM215" s="225">
        <v>10270.299999999999</v>
      </c>
      <c r="BN215" s="225">
        <v>442321.95</v>
      </c>
    </row>
    <row r="216" spans="1:66">
      <c r="A216" s="245" t="s">
        <v>455</v>
      </c>
      <c r="B216" s="225">
        <v>332347.08</v>
      </c>
      <c r="C216" s="225">
        <v>10277.699999999901</v>
      </c>
      <c r="D216" s="225">
        <v>10292.370000000001</v>
      </c>
      <c r="E216" s="225">
        <v>10329.029999999901</v>
      </c>
      <c r="F216" s="225">
        <v>10323.359999999901</v>
      </c>
      <c r="G216" s="225">
        <v>10274.209999999999</v>
      </c>
      <c r="H216" s="225">
        <v>10277.34</v>
      </c>
      <c r="I216" s="225">
        <v>10257.279999999901</v>
      </c>
      <c r="J216" s="225">
        <v>10265.33</v>
      </c>
      <c r="K216" s="225">
        <v>10242.67</v>
      </c>
      <c r="L216" s="225">
        <v>10207.129999999999</v>
      </c>
      <c r="M216" s="225">
        <v>10183.93</v>
      </c>
      <c r="N216" s="225">
        <v>445277.429999999</v>
      </c>
      <c r="O216" s="225">
        <v>329967.42</v>
      </c>
      <c r="P216" s="225">
        <v>10123.950000000001</v>
      </c>
      <c r="Q216" s="225">
        <v>10195.869999999901</v>
      </c>
      <c r="R216" s="225">
        <v>10258.719999999999</v>
      </c>
      <c r="S216" s="225">
        <v>10240.32</v>
      </c>
      <c r="T216" s="225">
        <v>10242.01</v>
      </c>
      <c r="U216" s="225">
        <v>10192.799999999999</v>
      </c>
      <c r="V216" s="225">
        <v>10128.75</v>
      </c>
      <c r="W216" s="225">
        <v>10213.530000000001</v>
      </c>
      <c r="X216" s="225">
        <v>10241.64</v>
      </c>
      <c r="Y216" s="225">
        <v>10246.64</v>
      </c>
      <c r="Z216" s="225">
        <v>10270.299999999999</v>
      </c>
      <c r="AA216" s="225">
        <v>442321.95</v>
      </c>
      <c r="AB216" s="225">
        <v>329967.42</v>
      </c>
      <c r="AC216" s="225">
        <v>10123.950000000001</v>
      </c>
      <c r="AD216" s="225">
        <v>10195.869999999901</v>
      </c>
      <c r="AE216" s="225">
        <v>10258.719999999999</v>
      </c>
      <c r="AF216" s="225">
        <v>10240.32</v>
      </c>
      <c r="AG216" s="225">
        <v>10242.01</v>
      </c>
      <c r="AH216" s="225">
        <v>10192.799999999999</v>
      </c>
      <c r="AI216" s="225">
        <v>10128.75</v>
      </c>
      <c r="AJ216" s="225">
        <v>10213.530000000001</v>
      </c>
      <c r="AK216" s="225">
        <v>10241.64</v>
      </c>
      <c r="AL216" s="225">
        <v>10246.64</v>
      </c>
      <c r="AM216" s="225">
        <v>10270.299999999999</v>
      </c>
      <c r="AN216" s="225">
        <v>442321.95</v>
      </c>
      <c r="AO216" s="225">
        <v>329967.42</v>
      </c>
      <c r="AP216" s="225">
        <v>10123.950000000001</v>
      </c>
      <c r="AQ216" s="225">
        <v>10195.869999999901</v>
      </c>
      <c r="AR216" s="225">
        <v>10258.719999999999</v>
      </c>
      <c r="AS216" s="225">
        <v>10240.32</v>
      </c>
      <c r="AT216" s="225">
        <v>10242.01</v>
      </c>
      <c r="AU216" s="225">
        <v>10192.799999999999</v>
      </c>
      <c r="AV216" s="225">
        <v>10128.75</v>
      </c>
      <c r="AW216" s="225">
        <v>10213.530000000001</v>
      </c>
      <c r="AX216" s="225">
        <v>10241.64</v>
      </c>
      <c r="AY216" s="225">
        <v>10246.64</v>
      </c>
      <c r="AZ216" s="225">
        <v>10270.299999999999</v>
      </c>
      <c r="BA216" s="225">
        <v>442321.95</v>
      </c>
      <c r="BB216" s="225">
        <v>329967.42</v>
      </c>
      <c r="BC216" s="225">
        <v>10123.950000000001</v>
      </c>
      <c r="BD216" s="225">
        <v>10195.869999999901</v>
      </c>
      <c r="BE216" s="225">
        <v>10258.719999999999</v>
      </c>
      <c r="BF216" s="225">
        <v>10240.32</v>
      </c>
      <c r="BG216" s="225">
        <v>10242.01</v>
      </c>
      <c r="BH216" s="225">
        <v>10192.799999999999</v>
      </c>
      <c r="BI216" s="225">
        <v>10128.75</v>
      </c>
      <c r="BJ216" s="225">
        <v>10213.530000000001</v>
      </c>
      <c r="BK216" s="225">
        <v>10241.64</v>
      </c>
      <c r="BL216" s="225">
        <v>10246.64</v>
      </c>
      <c r="BM216" s="225">
        <v>10270.299999999999</v>
      </c>
      <c r="BN216" s="225">
        <v>442321.95</v>
      </c>
    </row>
    <row r="217" spans="1:66">
      <c r="A217" s="245" t="s">
        <v>456</v>
      </c>
      <c r="B217" s="225">
        <v>2119273.1066666599</v>
      </c>
      <c r="C217" s="225">
        <v>1678418.6066666599</v>
      </c>
      <c r="D217" s="225">
        <v>2682017.9466666598</v>
      </c>
      <c r="E217" s="225">
        <v>1707361.5066666601</v>
      </c>
      <c r="F217" s="225">
        <v>1911810.6166666599</v>
      </c>
      <c r="G217" s="225">
        <v>2841222.45666666</v>
      </c>
      <c r="H217" s="225">
        <v>1602060.92666666</v>
      </c>
      <c r="I217" s="225">
        <v>1441961.43666666</v>
      </c>
      <c r="J217" s="225">
        <v>2477467.4966666601</v>
      </c>
      <c r="K217" s="225">
        <v>1678635.4966666601</v>
      </c>
      <c r="L217" s="225">
        <v>1430009.20666666</v>
      </c>
      <c r="M217" s="225">
        <v>2732817.41666666</v>
      </c>
      <c r="N217" s="225">
        <v>24303056.219999898</v>
      </c>
      <c r="O217" s="225">
        <v>2445883.29136982</v>
      </c>
      <c r="P217" s="225">
        <v>2029957.8413698201</v>
      </c>
      <c r="Q217" s="225">
        <v>2974598.50136982</v>
      </c>
      <c r="R217" s="225">
        <v>1927363.3913698201</v>
      </c>
      <c r="S217" s="225">
        <v>1837830.4513698199</v>
      </c>
      <c r="T217" s="225">
        <v>2887702.1013698201</v>
      </c>
      <c r="U217" s="225">
        <v>1831708.8813698201</v>
      </c>
      <c r="V217" s="225">
        <v>1708489.78136982</v>
      </c>
      <c r="W217" s="225">
        <v>2765520.9413698199</v>
      </c>
      <c r="X217" s="225">
        <v>2000930.0913698201</v>
      </c>
      <c r="Y217" s="225">
        <v>1832783.8413698201</v>
      </c>
      <c r="Z217" s="225">
        <v>3156248.2013698202</v>
      </c>
      <c r="AA217" s="225">
        <v>27399017.3164379</v>
      </c>
      <c r="AB217" s="225">
        <v>1673033.6789714899</v>
      </c>
      <c r="AC217" s="225">
        <v>1263753.2289714899</v>
      </c>
      <c r="AD217" s="225">
        <v>2256576.8889714899</v>
      </c>
      <c r="AE217" s="225">
        <v>1286314.77897149</v>
      </c>
      <c r="AF217" s="225">
        <v>1497011.83897149</v>
      </c>
      <c r="AG217" s="225">
        <v>2406307.4889714899</v>
      </c>
      <c r="AH217" s="225">
        <v>1278883.26897149</v>
      </c>
      <c r="AI217" s="225">
        <v>1074754.1689714901</v>
      </c>
      <c r="AJ217" s="225">
        <v>2134736.3289714898</v>
      </c>
      <c r="AK217" s="225">
        <v>1344982.4789714899</v>
      </c>
      <c r="AL217" s="225">
        <v>1110443.2289714899</v>
      </c>
      <c r="AM217" s="225">
        <v>2392590.58897149</v>
      </c>
      <c r="AN217" s="225">
        <v>19719387.967657901</v>
      </c>
      <c r="AO217" s="225">
        <v>1731104.15360725</v>
      </c>
      <c r="AP217" s="225">
        <v>1321823.70360725</v>
      </c>
      <c r="AQ217" s="225">
        <v>2314647.3636072502</v>
      </c>
      <c r="AR217" s="225">
        <v>1344385.2536072501</v>
      </c>
      <c r="AS217" s="225">
        <v>1555082.3136072501</v>
      </c>
      <c r="AT217" s="225">
        <v>2464377.9636072498</v>
      </c>
      <c r="AU217" s="225">
        <v>1336953.74360725</v>
      </c>
      <c r="AV217" s="225">
        <v>1132824.6436072499</v>
      </c>
      <c r="AW217" s="225">
        <v>2192806.8036072501</v>
      </c>
      <c r="AX217" s="225">
        <v>1403052.95360725</v>
      </c>
      <c r="AY217" s="225">
        <v>1168513.70360725</v>
      </c>
      <c r="AZ217" s="225">
        <v>2450661.0636072499</v>
      </c>
      <c r="BA217" s="225">
        <v>20416233.663287099</v>
      </c>
      <c r="BB217" s="225">
        <v>1788801.82993434</v>
      </c>
      <c r="BC217" s="225">
        <v>1379521.37993434</v>
      </c>
      <c r="BD217" s="225">
        <v>2372345.0399343399</v>
      </c>
      <c r="BE217" s="225">
        <v>1402082.9299343401</v>
      </c>
      <c r="BF217" s="225">
        <v>1612779.9899343399</v>
      </c>
      <c r="BG217" s="225">
        <v>2522075.63993434</v>
      </c>
      <c r="BH217" s="225">
        <v>1394651.4199343401</v>
      </c>
      <c r="BI217" s="225">
        <v>1190522.31993434</v>
      </c>
      <c r="BJ217" s="225">
        <v>2250504.4799343399</v>
      </c>
      <c r="BK217" s="225">
        <v>1460750.62993434</v>
      </c>
      <c r="BL217" s="225">
        <v>1226211.37993434</v>
      </c>
      <c r="BM217" s="225">
        <v>2508358.7399343401</v>
      </c>
      <c r="BN217" s="225">
        <v>21108605.779212099</v>
      </c>
    </row>
    <row r="218" spans="1:66">
      <c r="A218" s="247" t="s">
        <v>457</v>
      </c>
    </row>
    <row r="219" spans="1:66">
      <c r="A219" s="245" t="s">
        <v>458</v>
      </c>
    </row>
    <row r="220" spans="1:66">
      <c r="A220" s="245" t="s">
        <v>459</v>
      </c>
      <c r="B220" s="225">
        <v>0</v>
      </c>
      <c r="C220" s="225">
        <v>0</v>
      </c>
      <c r="D220" s="225">
        <v>0</v>
      </c>
      <c r="E220" s="225">
        <v>0</v>
      </c>
      <c r="F220" s="225">
        <v>0</v>
      </c>
      <c r="G220" s="225">
        <v>0</v>
      </c>
      <c r="H220" s="225">
        <v>0</v>
      </c>
      <c r="I220" s="225">
        <v>0</v>
      </c>
      <c r="J220" s="225">
        <v>0</v>
      </c>
      <c r="K220" s="225">
        <v>0</v>
      </c>
      <c r="L220" s="225">
        <v>0</v>
      </c>
      <c r="M220" s="225">
        <v>0</v>
      </c>
      <c r="N220" s="225">
        <v>0</v>
      </c>
      <c r="O220" s="225">
        <v>0</v>
      </c>
      <c r="P220" s="225">
        <v>0</v>
      </c>
      <c r="Q220" s="225">
        <v>0</v>
      </c>
      <c r="R220" s="225">
        <v>0</v>
      </c>
      <c r="S220" s="225">
        <v>0</v>
      </c>
      <c r="T220" s="225">
        <v>0</v>
      </c>
      <c r="U220" s="225">
        <v>0</v>
      </c>
      <c r="V220" s="225">
        <v>0</v>
      </c>
      <c r="W220" s="225">
        <v>0</v>
      </c>
      <c r="X220" s="225">
        <v>0</v>
      </c>
      <c r="Y220" s="225">
        <v>0</v>
      </c>
      <c r="Z220" s="225">
        <v>0</v>
      </c>
      <c r="AA220" s="225">
        <v>0</v>
      </c>
      <c r="AB220" s="225">
        <v>0</v>
      </c>
      <c r="AC220" s="225">
        <v>0</v>
      </c>
      <c r="AD220" s="225">
        <v>0</v>
      </c>
      <c r="AE220" s="225">
        <v>0</v>
      </c>
      <c r="AF220" s="225">
        <v>0</v>
      </c>
      <c r="AG220" s="225">
        <v>0</v>
      </c>
      <c r="AH220" s="225">
        <v>0</v>
      </c>
      <c r="AI220" s="225">
        <v>0</v>
      </c>
      <c r="AJ220" s="225">
        <v>0</v>
      </c>
      <c r="AK220" s="225">
        <v>0</v>
      </c>
      <c r="AL220" s="225">
        <v>0</v>
      </c>
      <c r="AM220" s="225">
        <v>0</v>
      </c>
      <c r="AN220" s="225">
        <v>0</v>
      </c>
      <c r="AO220" s="225">
        <v>0</v>
      </c>
      <c r="AP220" s="225">
        <v>0</v>
      </c>
      <c r="AQ220" s="225">
        <v>0</v>
      </c>
      <c r="AR220" s="225">
        <v>0</v>
      </c>
      <c r="AS220" s="225">
        <v>0</v>
      </c>
      <c r="AT220" s="225">
        <v>0</v>
      </c>
      <c r="AU220" s="225">
        <v>0</v>
      </c>
      <c r="AV220" s="225">
        <v>0</v>
      </c>
      <c r="AW220" s="225">
        <v>0</v>
      </c>
      <c r="AX220" s="225">
        <v>0</v>
      </c>
      <c r="AY220" s="225">
        <v>0</v>
      </c>
      <c r="AZ220" s="225">
        <v>0</v>
      </c>
      <c r="BA220" s="225">
        <v>0</v>
      </c>
      <c r="BB220" s="225">
        <v>0</v>
      </c>
      <c r="BC220" s="225">
        <v>0</v>
      </c>
      <c r="BD220" s="225">
        <v>0</v>
      </c>
      <c r="BE220" s="225">
        <v>0</v>
      </c>
      <c r="BF220" s="225">
        <v>0</v>
      </c>
      <c r="BG220" s="225">
        <v>0</v>
      </c>
      <c r="BH220" s="225">
        <v>0</v>
      </c>
      <c r="BI220" s="225">
        <v>0</v>
      </c>
      <c r="BJ220" s="225">
        <v>0</v>
      </c>
      <c r="BK220" s="225">
        <v>0</v>
      </c>
      <c r="BL220" s="225">
        <v>0</v>
      </c>
      <c r="BM220" s="225">
        <v>0</v>
      </c>
      <c r="BN220" s="225">
        <v>0</v>
      </c>
    </row>
    <row r="221" spans="1:66">
      <c r="A221" s="245" t="s">
        <v>460</v>
      </c>
      <c r="B221" s="225">
        <v>0</v>
      </c>
      <c r="C221" s="225">
        <v>0</v>
      </c>
      <c r="D221" s="225">
        <v>0</v>
      </c>
      <c r="E221" s="225">
        <v>0</v>
      </c>
      <c r="F221" s="225">
        <v>0</v>
      </c>
      <c r="G221" s="225">
        <v>0</v>
      </c>
      <c r="H221" s="225">
        <v>0</v>
      </c>
      <c r="I221" s="225">
        <v>0</v>
      </c>
      <c r="J221" s="225">
        <v>0</v>
      </c>
      <c r="K221" s="225">
        <v>0</v>
      </c>
      <c r="L221" s="225">
        <v>0</v>
      </c>
      <c r="M221" s="225">
        <v>0</v>
      </c>
      <c r="N221" s="225">
        <v>0</v>
      </c>
      <c r="O221" s="225">
        <v>0</v>
      </c>
      <c r="P221" s="225">
        <v>0</v>
      </c>
      <c r="Q221" s="225">
        <v>0</v>
      </c>
      <c r="R221" s="225">
        <v>0</v>
      </c>
      <c r="S221" s="225">
        <v>0</v>
      </c>
      <c r="T221" s="225">
        <v>0</v>
      </c>
      <c r="U221" s="225">
        <v>0</v>
      </c>
      <c r="V221" s="225">
        <v>0</v>
      </c>
      <c r="W221" s="225">
        <v>0</v>
      </c>
      <c r="X221" s="225">
        <v>0</v>
      </c>
      <c r="Y221" s="225">
        <v>0</v>
      </c>
      <c r="Z221" s="225">
        <v>0</v>
      </c>
      <c r="AA221" s="225">
        <v>0</v>
      </c>
      <c r="AB221" s="225">
        <v>0</v>
      </c>
      <c r="AC221" s="225">
        <v>0</v>
      </c>
      <c r="AD221" s="225">
        <v>0</v>
      </c>
      <c r="AE221" s="225">
        <v>0</v>
      </c>
      <c r="AF221" s="225">
        <v>0</v>
      </c>
      <c r="AG221" s="225">
        <v>0</v>
      </c>
      <c r="AH221" s="225">
        <v>0</v>
      </c>
      <c r="AI221" s="225">
        <v>0</v>
      </c>
      <c r="AJ221" s="225">
        <v>0</v>
      </c>
      <c r="AK221" s="225">
        <v>0</v>
      </c>
      <c r="AL221" s="225">
        <v>0</v>
      </c>
      <c r="AM221" s="225">
        <v>0</v>
      </c>
      <c r="AN221" s="225">
        <v>0</v>
      </c>
      <c r="AO221" s="225">
        <v>0</v>
      </c>
      <c r="AP221" s="225">
        <v>0</v>
      </c>
      <c r="AQ221" s="225">
        <v>0</v>
      </c>
      <c r="AR221" s="225">
        <v>0</v>
      </c>
      <c r="AS221" s="225">
        <v>0</v>
      </c>
      <c r="AT221" s="225">
        <v>0</v>
      </c>
      <c r="AU221" s="225">
        <v>0</v>
      </c>
      <c r="AV221" s="225">
        <v>0</v>
      </c>
      <c r="AW221" s="225">
        <v>0</v>
      </c>
      <c r="AX221" s="225">
        <v>0</v>
      </c>
      <c r="AY221" s="225">
        <v>0</v>
      </c>
      <c r="AZ221" s="225">
        <v>0</v>
      </c>
      <c r="BA221" s="225">
        <v>0</v>
      </c>
      <c r="BB221" s="225">
        <v>0</v>
      </c>
      <c r="BC221" s="225">
        <v>0</v>
      </c>
      <c r="BD221" s="225">
        <v>0</v>
      </c>
      <c r="BE221" s="225">
        <v>0</v>
      </c>
      <c r="BF221" s="225">
        <v>0</v>
      </c>
      <c r="BG221" s="225">
        <v>0</v>
      </c>
      <c r="BH221" s="225">
        <v>0</v>
      </c>
      <c r="BI221" s="225">
        <v>0</v>
      </c>
      <c r="BJ221" s="225">
        <v>0</v>
      </c>
      <c r="BK221" s="225">
        <v>0</v>
      </c>
      <c r="BL221" s="225">
        <v>0</v>
      </c>
      <c r="BM221" s="225">
        <v>0</v>
      </c>
      <c r="BN221" s="225">
        <v>0</v>
      </c>
    </row>
    <row r="222" spans="1:66">
      <c r="A222" s="245" t="s">
        <v>461</v>
      </c>
    </row>
    <row r="223" spans="1:66">
      <c r="A223" s="245" t="s">
        <v>462</v>
      </c>
      <c r="B223" s="225">
        <v>22627.73</v>
      </c>
      <c r="C223" s="225">
        <v>28181.95</v>
      </c>
      <c r="D223" s="225">
        <v>21800.959999999999</v>
      </c>
      <c r="E223" s="225">
        <v>44901.120000000003</v>
      </c>
      <c r="F223" s="225">
        <v>31027.95</v>
      </c>
      <c r="G223" s="225">
        <v>85891.92</v>
      </c>
      <c r="H223" s="225">
        <v>40113.929999999898</v>
      </c>
      <c r="I223" s="225">
        <v>31549.25</v>
      </c>
      <c r="J223" s="225">
        <v>38671.99</v>
      </c>
      <c r="K223" s="225">
        <v>32189.42</v>
      </c>
      <c r="L223" s="225">
        <v>30612.43</v>
      </c>
      <c r="M223" s="225">
        <v>35910.959999999999</v>
      </c>
      <c r="N223" s="225">
        <v>443479.61</v>
      </c>
      <c r="O223" s="225">
        <v>22355.55</v>
      </c>
      <c r="P223" s="225">
        <v>27447.139999999901</v>
      </c>
      <c r="Q223" s="225">
        <v>21467.759999999998</v>
      </c>
      <c r="R223" s="225">
        <v>44412.27</v>
      </c>
      <c r="S223" s="225">
        <v>30614.74</v>
      </c>
      <c r="T223" s="225">
        <v>85501.54</v>
      </c>
      <c r="U223" s="225">
        <v>39557.69</v>
      </c>
      <c r="V223" s="225">
        <v>30840.339999999898</v>
      </c>
      <c r="W223" s="225">
        <v>38355.279999999999</v>
      </c>
      <c r="X223" s="225">
        <v>32194.539999999899</v>
      </c>
      <c r="Y223" s="225">
        <v>30825.21</v>
      </c>
      <c r="Z223" s="225">
        <v>36448.31</v>
      </c>
      <c r="AA223" s="225">
        <v>440020.37</v>
      </c>
      <c r="AB223" s="225">
        <v>22355.55</v>
      </c>
      <c r="AC223" s="225">
        <v>27447.139999999901</v>
      </c>
      <c r="AD223" s="225">
        <v>21467.759999999998</v>
      </c>
      <c r="AE223" s="225">
        <v>44412.27</v>
      </c>
      <c r="AF223" s="225">
        <v>30614.74</v>
      </c>
      <c r="AG223" s="225">
        <v>85501.54</v>
      </c>
      <c r="AH223" s="225">
        <v>39557.69</v>
      </c>
      <c r="AI223" s="225">
        <v>30840.339999999898</v>
      </c>
      <c r="AJ223" s="225">
        <v>38355.279999999999</v>
      </c>
      <c r="AK223" s="225">
        <v>32194.539999999899</v>
      </c>
      <c r="AL223" s="225">
        <v>30825.21</v>
      </c>
      <c r="AM223" s="225">
        <v>36448.31</v>
      </c>
      <c r="AN223" s="225">
        <v>440020.37</v>
      </c>
      <c r="AO223" s="225">
        <v>22355.55</v>
      </c>
      <c r="AP223" s="225">
        <v>27447.139999999901</v>
      </c>
      <c r="AQ223" s="225">
        <v>21467.759999999998</v>
      </c>
      <c r="AR223" s="225">
        <v>44412.27</v>
      </c>
      <c r="AS223" s="225">
        <v>30614.74</v>
      </c>
      <c r="AT223" s="225">
        <v>85501.54</v>
      </c>
      <c r="AU223" s="225">
        <v>39557.69</v>
      </c>
      <c r="AV223" s="225">
        <v>30840.339999999898</v>
      </c>
      <c r="AW223" s="225">
        <v>38355.279999999999</v>
      </c>
      <c r="AX223" s="225">
        <v>32194.539999999899</v>
      </c>
      <c r="AY223" s="225">
        <v>30825.21</v>
      </c>
      <c r="AZ223" s="225">
        <v>36448.31</v>
      </c>
      <c r="BA223" s="225">
        <v>440020.37</v>
      </c>
      <c r="BB223" s="225">
        <v>22355.55</v>
      </c>
      <c r="BC223" s="225">
        <v>27447.139999999901</v>
      </c>
      <c r="BD223" s="225">
        <v>21467.759999999998</v>
      </c>
      <c r="BE223" s="225">
        <v>44412.27</v>
      </c>
      <c r="BF223" s="225">
        <v>30614.74</v>
      </c>
      <c r="BG223" s="225">
        <v>85501.54</v>
      </c>
      <c r="BH223" s="225">
        <v>39557.69</v>
      </c>
      <c r="BI223" s="225">
        <v>30840.339999999898</v>
      </c>
      <c r="BJ223" s="225">
        <v>38355.279999999999</v>
      </c>
      <c r="BK223" s="225">
        <v>32194.539999999899</v>
      </c>
      <c r="BL223" s="225">
        <v>30825.21</v>
      </c>
      <c r="BM223" s="225">
        <v>36448.31</v>
      </c>
      <c r="BN223" s="225">
        <v>440020.37</v>
      </c>
    </row>
    <row r="224" spans="1:66">
      <c r="A224" s="245" t="s">
        <v>463</v>
      </c>
      <c r="B224" s="225">
        <v>0</v>
      </c>
      <c r="C224" s="225">
        <v>0</v>
      </c>
      <c r="D224" s="225">
        <v>0</v>
      </c>
      <c r="E224" s="225">
        <v>0</v>
      </c>
      <c r="F224" s="225">
        <v>0</v>
      </c>
      <c r="G224" s="225">
        <v>0</v>
      </c>
      <c r="H224" s="225">
        <v>0</v>
      </c>
      <c r="I224" s="225">
        <v>0</v>
      </c>
      <c r="J224" s="225">
        <v>0</v>
      </c>
      <c r="K224" s="225">
        <v>0</v>
      </c>
      <c r="L224" s="225">
        <v>0</v>
      </c>
      <c r="M224" s="225">
        <v>0</v>
      </c>
      <c r="N224" s="225">
        <v>0</v>
      </c>
      <c r="O224" s="225">
        <v>0</v>
      </c>
      <c r="P224" s="225">
        <v>0</v>
      </c>
      <c r="Q224" s="225">
        <v>0</v>
      </c>
      <c r="R224" s="225">
        <v>0</v>
      </c>
      <c r="S224" s="225">
        <v>0</v>
      </c>
      <c r="T224" s="225">
        <v>0</v>
      </c>
      <c r="U224" s="225">
        <v>0</v>
      </c>
      <c r="V224" s="225">
        <v>0</v>
      </c>
      <c r="W224" s="225">
        <v>0</v>
      </c>
      <c r="X224" s="225">
        <v>0</v>
      </c>
      <c r="Y224" s="225">
        <v>0</v>
      </c>
      <c r="Z224" s="225">
        <v>0</v>
      </c>
      <c r="AA224" s="225">
        <v>0</v>
      </c>
      <c r="AB224" s="225">
        <v>0</v>
      </c>
      <c r="AC224" s="225">
        <v>0</v>
      </c>
      <c r="AD224" s="225">
        <v>0</v>
      </c>
      <c r="AE224" s="225">
        <v>0</v>
      </c>
      <c r="AF224" s="225">
        <v>0</v>
      </c>
      <c r="AG224" s="225">
        <v>0</v>
      </c>
      <c r="AH224" s="225">
        <v>0</v>
      </c>
      <c r="AI224" s="225">
        <v>0</v>
      </c>
      <c r="AJ224" s="225">
        <v>0</v>
      </c>
      <c r="AK224" s="225">
        <v>0</v>
      </c>
      <c r="AL224" s="225">
        <v>0</v>
      </c>
      <c r="AM224" s="225">
        <v>0</v>
      </c>
      <c r="AN224" s="225">
        <v>0</v>
      </c>
      <c r="AO224" s="225">
        <v>0</v>
      </c>
      <c r="AP224" s="225">
        <v>0</v>
      </c>
      <c r="AQ224" s="225">
        <v>0</v>
      </c>
      <c r="AR224" s="225">
        <v>0</v>
      </c>
      <c r="AS224" s="225">
        <v>0</v>
      </c>
      <c r="AT224" s="225">
        <v>0</v>
      </c>
      <c r="AU224" s="225">
        <v>0</v>
      </c>
      <c r="AV224" s="225">
        <v>0</v>
      </c>
      <c r="AW224" s="225">
        <v>0</v>
      </c>
      <c r="AX224" s="225">
        <v>0</v>
      </c>
      <c r="AY224" s="225">
        <v>0</v>
      </c>
      <c r="AZ224" s="225">
        <v>0</v>
      </c>
      <c r="BA224" s="225">
        <v>0</v>
      </c>
      <c r="BB224" s="225">
        <v>0</v>
      </c>
      <c r="BC224" s="225">
        <v>0</v>
      </c>
      <c r="BD224" s="225">
        <v>0</v>
      </c>
      <c r="BE224" s="225">
        <v>0</v>
      </c>
      <c r="BF224" s="225">
        <v>0</v>
      </c>
      <c r="BG224" s="225">
        <v>0</v>
      </c>
      <c r="BH224" s="225">
        <v>0</v>
      </c>
      <c r="BI224" s="225">
        <v>0</v>
      </c>
      <c r="BJ224" s="225">
        <v>0</v>
      </c>
      <c r="BK224" s="225">
        <v>0</v>
      </c>
      <c r="BL224" s="225">
        <v>0</v>
      </c>
      <c r="BM224" s="225">
        <v>0</v>
      </c>
      <c r="BN224" s="225">
        <v>0</v>
      </c>
    </row>
    <row r="225" spans="1:66">
      <c r="A225" s="245" t="s">
        <v>464</v>
      </c>
      <c r="B225" s="225">
        <v>592970.89</v>
      </c>
      <c r="C225" s="225">
        <v>201574.33</v>
      </c>
      <c r="D225" s="225">
        <v>209489.22999999899</v>
      </c>
      <c r="E225" s="225">
        <v>223731.549999999</v>
      </c>
      <c r="F225" s="225">
        <v>220414.99</v>
      </c>
      <c r="G225" s="225">
        <v>250376.32000000001</v>
      </c>
      <c r="H225" s="225">
        <v>212927.81</v>
      </c>
      <c r="I225" s="225">
        <v>234693.81</v>
      </c>
      <c r="J225" s="225">
        <v>233230.04</v>
      </c>
      <c r="K225" s="225">
        <v>241133.49</v>
      </c>
      <c r="L225" s="225">
        <v>202713.55</v>
      </c>
      <c r="M225" s="225">
        <v>207960.769999999</v>
      </c>
      <c r="N225" s="225">
        <v>3031216.78</v>
      </c>
      <c r="O225" s="225">
        <v>594628.48</v>
      </c>
      <c r="P225" s="225">
        <v>205515.11</v>
      </c>
      <c r="Q225" s="225">
        <v>213541.83999999901</v>
      </c>
      <c r="R225" s="225">
        <v>227797.68</v>
      </c>
      <c r="S225" s="225">
        <v>224474.53999999899</v>
      </c>
      <c r="T225" s="225">
        <v>244341.399999999</v>
      </c>
      <c r="U225" s="225">
        <v>206986.56999999899</v>
      </c>
      <c r="V225" s="225">
        <v>228729.94</v>
      </c>
      <c r="W225" s="225">
        <v>227305.63</v>
      </c>
      <c r="X225" s="225">
        <v>245231.49999999901</v>
      </c>
      <c r="Y225" s="225">
        <v>206836.13</v>
      </c>
      <c r="Z225" s="225">
        <v>212107.35</v>
      </c>
      <c r="AA225" s="225">
        <v>3037496.17</v>
      </c>
      <c r="AB225" s="225">
        <v>594628.48</v>
      </c>
      <c r="AC225" s="225">
        <v>205515.11</v>
      </c>
      <c r="AD225" s="225">
        <v>213541.83999999901</v>
      </c>
      <c r="AE225" s="225">
        <v>227797.68</v>
      </c>
      <c r="AF225" s="225">
        <v>224474.53999999899</v>
      </c>
      <c r="AG225" s="225">
        <v>244341.399999999</v>
      </c>
      <c r="AH225" s="225">
        <v>206986.56999999899</v>
      </c>
      <c r="AI225" s="225">
        <v>228729.94</v>
      </c>
      <c r="AJ225" s="225">
        <v>227305.63</v>
      </c>
      <c r="AK225" s="225">
        <v>245231.49999999901</v>
      </c>
      <c r="AL225" s="225">
        <v>206836.13</v>
      </c>
      <c r="AM225" s="225">
        <v>212107.35</v>
      </c>
      <c r="AN225" s="225">
        <v>3037496.17</v>
      </c>
      <c r="AO225" s="225">
        <v>594628.48</v>
      </c>
      <c r="AP225" s="225">
        <v>205515.11</v>
      </c>
      <c r="AQ225" s="225">
        <v>213541.83999999901</v>
      </c>
      <c r="AR225" s="225">
        <v>227797.68</v>
      </c>
      <c r="AS225" s="225">
        <v>224474.53999999899</v>
      </c>
      <c r="AT225" s="225">
        <v>244341.399999999</v>
      </c>
      <c r="AU225" s="225">
        <v>206986.56999999899</v>
      </c>
      <c r="AV225" s="225">
        <v>228729.94</v>
      </c>
      <c r="AW225" s="225">
        <v>227305.63</v>
      </c>
      <c r="AX225" s="225">
        <v>245231.49999999901</v>
      </c>
      <c r="AY225" s="225">
        <v>206836.13</v>
      </c>
      <c r="AZ225" s="225">
        <v>212107.35</v>
      </c>
      <c r="BA225" s="225">
        <v>3037496.17</v>
      </c>
      <c r="BB225" s="225">
        <v>594628.48</v>
      </c>
      <c r="BC225" s="225">
        <v>205515.11</v>
      </c>
      <c r="BD225" s="225">
        <v>213541.83999999901</v>
      </c>
      <c r="BE225" s="225">
        <v>227797.68</v>
      </c>
      <c r="BF225" s="225">
        <v>224474.53999999899</v>
      </c>
      <c r="BG225" s="225">
        <v>244341.399999999</v>
      </c>
      <c r="BH225" s="225">
        <v>206986.56999999899</v>
      </c>
      <c r="BI225" s="225">
        <v>228729.94</v>
      </c>
      <c r="BJ225" s="225">
        <v>227305.63</v>
      </c>
      <c r="BK225" s="225">
        <v>245231.49999999901</v>
      </c>
      <c r="BL225" s="225">
        <v>206836.13</v>
      </c>
      <c r="BM225" s="225">
        <v>212107.35</v>
      </c>
      <c r="BN225" s="225">
        <v>3037496.17</v>
      </c>
    </row>
    <row r="226" spans="1:66">
      <c r="A226" s="245" t="s">
        <v>465</v>
      </c>
      <c r="B226" s="225">
        <v>0</v>
      </c>
      <c r="C226" s="225">
        <v>0</v>
      </c>
      <c r="D226" s="225">
        <v>0</v>
      </c>
      <c r="E226" s="225">
        <v>0</v>
      </c>
      <c r="F226" s="225">
        <v>0</v>
      </c>
      <c r="G226" s="225">
        <v>0</v>
      </c>
      <c r="H226" s="225">
        <v>0</v>
      </c>
      <c r="I226" s="225">
        <v>0</v>
      </c>
      <c r="J226" s="225">
        <v>0</v>
      </c>
      <c r="K226" s="225">
        <v>0</v>
      </c>
      <c r="L226" s="225">
        <v>0</v>
      </c>
      <c r="M226" s="225">
        <v>0</v>
      </c>
      <c r="N226" s="225">
        <v>0</v>
      </c>
      <c r="O226" s="225">
        <v>0</v>
      </c>
      <c r="P226" s="225">
        <v>0</v>
      </c>
      <c r="Q226" s="225">
        <v>0</v>
      </c>
      <c r="R226" s="225">
        <v>0</v>
      </c>
      <c r="S226" s="225">
        <v>0</v>
      </c>
      <c r="T226" s="225">
        <v>0</v>
      </c>
      <c r="U226" s="225">
        <v>0</v>
      </c>
      <c r="V226" s="225">
        <v>0</v>
      </c>
      <c r="W226" s="225">
        <v>0</v>
      </c>
      <c r="X226" s="225">
        <v>0</v>
      </c>
      <c r="Y226" s="225">
        <v>0</v>
      </c>
      <c r="Z226" s="225">
        <v>0</v>
      </c>
      <c r="AA226" s="225">
        <v>0</v>
      </c>
      <c r="AB226" s="225">
        <v>0</v>
      </c>
      <c r="AC226" s="225">
        <v>0</v>
      </c>
      <c r="AD226" s="225">
        <v>0</v>
      </c>
      <c r="AE226" s="225">
        <v>0</v>
      </c>
      <c r="AF226" s="225">
        <v>0</v>
      </c>
      <c r="AG226" s="225">
        <v>0</v>
      </c>
      <c r="AH226" s="225">
        <v>0</v>
      </c>
      <c r="AI226" s="225">
        <v>0</v>
      </c>
      <c r="AJ226" s="225">
        <v>0</v>
      </c>
      <c r="AK226" s="225">
        <v>0</v>
      </c>
      <c r="AL226" s="225">
        <v>0</v>
      </c>
      <c r="AM226" s="225">
        <v>0</v>
      </c>
      <c r="AN226" s="225">
        <v>0</v>
      </c>
      <c r="AO226" s="225">
        <v>0</v>
      </c>
      <c r="AP226" s="225">
        <v>0</v>
      </c>
      <c r="AQ226" s="225">
        <v>0</v>
      </c>
      <c r="AR226" s="225">
        <v>0</v>
      </c>
      <c r="AS226" s="225">
        <v>0</v>
      </c>
      <c r="AT226" s="225">
        <v>0</v>
      </c>
      <c r="AU226" s="225">
        <v>0</v>
      </c>
      <c r="AV226" s="225">
        <v>0</v>
      </c>
      <c r="AW226" s="225">
        <v>0</v>
      </c>
      <c r="AX226" s="225">
        <v>0</v>
      </c>
      <c r="AY226" s="225">
        <v>0</v>
      </c>
      <c r="AZ226" s="225">
        <v>0</v>
      </c>
      <c r="BA226" s="225">
        <v>0</v>
      </c>
      <c r="BB226" s="225">
        <v>0</v>
      </c>
      <c r="BC226" s="225">
        <v>0</v>
      </c>
      <c r="BD226" s="225">
        <v>0</v>
      </c>
      <c r="BE226" s="225">
        <v>0</v>
      </c>
      <c r="BF226" s="225">
        <v>0</v>
      </c>
      <c r="BG226" s="225">
        <v>0</v>
      </c>
      <c r="BH226" s="225">
        <v>0</v>
      </c>
      <c r="BI226" s="225">
        <v>0</v>
      </c>
      <c r="BJ226" s="225">
        <v>0</v>
      </c>
      <c r="BK226" s="225">
        <v>0</v>
      </c>
      <c r="BL226" s="225">
        <v>0</v>
      </c>
      <c r="BM226" s="225">
        <v>0</v>
      </c>
      <c r="BN226" s="225">
        <v>0</v>
      </c>
    </row>
    <row r="227" spans="1:66">
      <c r="A227" s="245" t="s">
        <v>466</v>
      </c>
      <c r="B227" s="225">
        <v>615598.62</v>
      </c>
      <c r="C227" s="225">
        <v>229756.28</v>
      </c>
      <c r="D227" s="225">
        <v>231290.19</v>
      </c>
      <c r="E227" s="225">
        <v>268632.67</v>
      </c>
      <c r="F227" s="225">
        <v>251442.94</v>
      </c>
      <c r="G227" s="225">
        <v>336268.24</v>
      </c>
      <c r="H227" s="225">
        <v>253041.74</v>
      </c>
      <c r="I227" s="225">
        <v>266243.06</v>
      </c>
      <c r="J227" s="225">
        <v>271902.03000000003</v>
      </c>
      <c r="K227" s="225">
        <v>273322.90999999997</v>
      </c>
      <c r="L227" s="225">
        <v>233325.98</v>
      </c>
      <c r="M227" s="225">
        <v>243871.72999999899</v>
      </c>
      <c r="N227" s="225">
        <v>3474696.3899999899</v>
      </c>
      <c r="O227" s="225">
        <v>616984.03</v>
      </c>
      <c r="P227" s="225">
        <v>232962.24999999901</v>
      </c>
      <c r="Q227" s="225">
        <v>235009.59999999899</v>
      </c>
      <c r="R227" s="225">
        <v>272209.95</v>
      </c>
      <c r="S227" s="225">
        <v>255089.28</v>
      </c>
      <c r="T227" s="225">
        <v>329842.94</v>
      </c>
      <c r="U227" s="225">
        <v>246544.25999999899</v>
      </c>
      <c r="V227" s="225">
        <v>259570.28</v>
      </c>
      <c r="W227" s="225">
        <v>265660.90999999997</v>
      </c>
      <c r="X227" s="225">
        <v>277426.03999999998</v>
      </c>
      <c r="Y227" s="225">
        <v>237661.34</v>
      </c>
      <c r="Z227" s="225">
        <v>248555.65999999901</v>
      </c>
      <c r="AA227" s="225">
        <v>3477516.5399999898</v>
      </c>
      <c r="AB227" s="225">
        <v>616984.03</v>
      </c>
      <c r="AC227" s="225">
        <v>232962.24999999901</v>
      </c>
      <c r="AD227" s="225">
        <v>235009.59999999899</v>
      </c>
      <c r="AE227" s="225">
        <v>272209.95</v>
      </c>
      <c r="AF227" s="225">
        <v>255089.28</v>
      </c>
      <c r="AG227" s="225">
        <v>329842.94</v>
      </c>
      <c r="AH227" s="225">
        <v>246544.25999999899</v>
      </c>
      <c r="AI227" s="225">
        <v>259570.28</v>
      </c>
      <c r="AJ227" s="225">
        <v>265660.90999999997</v>
      </c>
      <c r="AK227" s="225">
        <v>277426.03999999998</v>
      </c>
      <c r="AL227" s="225">
        <v>237661.34</v>
      </c>
      <c r="AM227" s="225">
        <v>248555.65999999901</v>
      </c>
      <c r="AN227" s="225">
        <v>3477516.5399999898</v>
      </c>
      <c r="AO227" s="225">
        <v>616984.03</v>
      </c>
      <c r="AP227" s="225">
        <v>232962.24999999901</v>
      </c>
      <c r="AQ227" s="225">
        <v>235009.59999999899</v>
      </c>
      <c r="AR227" s="225">
        <v>272209.95</v>
      </c>
      <c r="AS227" s="225">
        <v>255089.28</v>
      </c>
      <c r="AT227" s="225">
        <v>329842.94</v>
      </c>
      <c r="AU227" s="225">
        <v>246544.25999999899</v>
      </c>
      <c r="AV227" s="225">
        <v>259570.28</v>
      </c>
      <c r="AW227" s="225">
        <v>265660.90999999997</v>
      </c>
      <c r="AX227" s="225">
        <v>277426.03999999998</v>
      </c>
      <c r="AY227" s="225">
        <v>237661.34</v>
      </c>
      <c r="AZ227" s="225">
        <v>248555.65999999901</v>
      </c>
      <c r="BA227" s="225">
        <v>3477516.5399999898</v>
      </c>
      <c r="BB227" s="225">
        <v>616984.03</v>
      </c>
      <c r="BC227" s="225">
        <v>232962.24999999901</v>
      </c>
      <c r="BD227" s="225">
        <v>235009.59999999899</v>
      </c>
      <c r="BE227" s="225">
        <v>272209.95</v>
      </c>
      <c r="BF227" s="225">
        <v>255089.28</v>
      </c>
      <c r="BG227" s="225">
        <v>329842.94</v>
      </c>
      <c r="BH227" s="225">
        <v>246544.25999999899</v>
      </c>
      <c r="BI227" s="225">
        <v>259570.28</v>
      </c>
      <c r="BJ227" s="225">
        <v>265660.90999999997</v>
      </c>
      <c r="BK227" s="225">
        <v>277426.03999999998</v>
      </c>
      <c r="BL227" s="225">
        <v>237661.34</v>
      </c>
      <c r="BM227" s="225">
        <v>248555.65999999901</v>
      </c>
      <c r="BN227" s="225">
        <v>3477516.5399999898</v>
      </c>
    </row>
    <row r="228" spans="1:66">
      <c r="A228" s="245" t="s">
        <v>467</v>
      </c>
    </row>
    <row r="229" spans="1:66">
      <c r="A229" s="245" t="s">
        <v>468</v>
      </c>
      <c r="B229" s="225">
        <v>0</v>
      </c>
      <c r="C229" s="225">
        <v>0</v>
      </c>
      <c r="D229" s="225">
        <v>0</v>
      </c>
      <c r="E229" s="225">
        <v>0</v>
      </c>
      <c r="F229" s="225">
        <v>0</v>
      </c>
      <c r="G229" s="225">
        <v>0</v>
      </c>
      <c r="H229" s="225">
        <v>0</v>
      </c>
      <c r="I229" s="225">
        <v>0</v>
      </c>
      <c r="J229" s="225">
        <v>0</v>
      </c>
      <c r="K229" s="225">
        <v>0</v>
      </c>
      <c r="L229" s="225">
        <v>0</v>
      </c>
      <c r="M229" s="225">
        <v>0</v>
      </c>
      <c r="N229" s="225">
        <v>0</v>
      </c>
      <c r="O229" s="225">
        <v>26246.1062635038</v>
      </c>
      <c r="P229" s="225">
        <v>26246.1062635038</v>
      </c>
      <c r="Q229" s="225">
        <v>26246.1062635038</v>
      </c>
      <c r="R229" s="225">
        <v>26246.1062635038</v>
      </c>
      <c r="S229" s="225">
        <v>26246.1062635038</v>
      </c>
      <c r="T229" s="225">
        <v>26246.1062635038</v>
      </c>
      <c r="U229" s="225">
        <v>26246.1062635038</v>
      </c>
      <c r="V229" s="225">
        <v>26246.1062635038</v>
      </c>
      <c r="W229" s="225">
        <v>26246.1062635038</v>
      </c>
      <c r="X229" s="225">
        <v>26246.1062635038</v>
      </c>
      <c r="Y229" s="225">
        <v>26246.1062635038</v>
      </c>
      <c r="Z229" s="225">
        <v>26246.1062635038</v>
      </c>
      <c r="AA229" s="225">
        <v>314953.27516204503</v>
      </c>
      <c r="AB229" s="225">
        <v>66127.885036836306</v>
      </c>
      <c r="AC229" s="225">
        <v>66127.885036836306</v>
      </c>
      <c r="AD229" s="225">
        <v>66127.885036836306</v>
      </c>
      <c r="AE229" s="225">
        <v>66127.885036836306</v>
      </c>
      <c r="AF229" s="225">
        <v>66127.885036836306</v>
      </c>
      <c r="AG229" s="225">
        <v>66127.885036836306</v>
      </c>
      <c r="AH229" s="225">
        <v>66127.885036836306</v>
      </c>
      <c r="AI229" s="225">
        <v>66127.885036836306</v>
      </c>
      <c r="AJ229" s="225">
        <v>66127.885036836306</v>
      </c>
      <c r="AK229" s="225">
        <v>66127.885036836306</v>
      </c>
      <c r="AL229" s="225">
        <v>66127.885036836306</v>
      </c>
      <c r="AM229" s="225">
        <v>66127.885036836306</v>
      </c>
      <c r="AN229" s="225">
        <v>793534.62044203503</v>
      </c>
      <c r="AO229" s="225">
        <v>100261.856776074</v>
      </c>
      <c r="AP229" s="225">
        <v>100261.856776074</v>
      </c>
      <c r="AQ229" s="225">
        <v>100261.856776074</v>
      </c>
      <c r="AR229" s="225">
        <v>100261.856776074</v>
      </c>
      <c r="AS229" s="225">
        <v>100261.856776074</v>
      </c>
      <c r="AT229" s="225">
        <v>100261.856776074</v>
      </c>
      <c r="AU229" s="225">
        <v>100261.856776074</v>
      </c>
      <c r="AV229" s="225">
        <v>100261.856776074</v>
      </c>
      <c r="AW229" s="225">
        <v>100261.856776074</v>
      </c>
      <c r="AX229" s="225">
        <v>100261.856776074</v>
      </c>
      <c r="AY229" s="225">
        <v>100261.856776074</v>
      </c>
      <c r="AZ229" s="225">
        <v>100261.856776074</v>
      </c>
      <c r="BA229" s="225">
        <v>1203142.2813128801</v>
      </c>
      <c r="BB229" s="225">
        <v>135042.53682398901</v>
      </c>
      <c r="BC229" s="225">
        <v>135042.53682398901</v>
      </c>
      <c r="BD229" s="225">
        <v>135042.53682398901</v>
      </c>
      <c r="BE229" s="225">
        <v>135042.53682398901</v>
      </c>
      <c r="BF229" s="225">
        <v>135042.53682398901</v>
      </c>
      <c r="BG229" s="225">
        <v>135042.53682398901</v>
      </c>
      <c r="BH229" s="225">
        <v>135042.53682398901</v>
      </c>
      <c r="BI229" s="225">
        <v>135042.53682398901</v>
      </c>
      <c r="BJ229" s="225">
        <v>135042.53682398901</v>
      </c>
      <c r="BK229" s="225">
        <v>135042.53682398901</v>
      </c>
      <c r="BL229" s="225">
        <v>135042.53682398901</v>
      </c>
      <c r="BM229" s="225">
        <v>135042.53682398901</v>
      </c>
      <c r="BN229" s="225">
        <v>1620510.44188786</v>
      </c>
    </row>
    <row r="230" spans="1:66">
      <c r="A230" s="245" t="s">
        <v>469</v>
      </c>
      <c r="B230" s="225">
        <v>26456.026666666701</v>
      </c>
      <c r="C230" s="225">
        <v>28323.086666666601</v>
      </c>
      <c r="D230" s="225">
        <v>87273.976666666596</v>
      </c>
      <c r="E230" s="225">
        <v>120369.37666666599</v>
      </c>
      <c r="F230" s="225">
        <v>203839.836666666</v>
      </c>
      <c r="G230" s="225">
        <v>11270.4066666667</v>
      </c>
      <c r="H230" s="225">
        <v>-14068.7933333333</v>
      </c>
      <c r="I230" s="225">
        <v>12500.026666666699</v>
      </c>
      <c r="J230" s="225">
        <v>56478.786666666601</v>
      </c>
      <c r="K230" s="225">
        <v>-4293.4233333333004</v>
      </c>
      <c r="L230" s="225">
        <v>-8615.7833333332892</v>
      </c>
      <c r="M230" s="225">
        <v>50836.016666666699</v>
      </c>
      <c r="N230" s="225">
        <v>570369.54</v>
      </c>
      <c r="O230" s="225">
        <v>226677.183333333</v>
      </c>
      <c r="P230" s="225">
        <v>227524.773333333</v>
      </c>
      <c r="Q230" s="225">
        <v>197473.45333333299</v>
      </c>
      <c r="R230" s="225">
        <v>193965.97333333301</v>
      </c>
      <c r="S230" s="225">
        <v>253694.11333333299</v>
      </c>
      <c r="T230" s="225">
        <v>204748.463333333</v>
      </c>
      <c r="U230" s="225">
        <v>186615.26333333299</v>
      </c>
      <c r="V230" s="225">
        <v>212464.42333333299</v>
      </c>
      <c r="W230" s="225">
        <v>256667.85333333301</v>
      </c>
      <c r="X230" s="225">
        <v>196748.58333333299</v>
      </c>
      <c r="Y230" s="225">
        <v>192605.773333333</v>
      </c>
      <c r="Z230" s="225">
        <v>253283.54333333299</v>
      </c>
      <c r="AA230" s="225">
        <v>2602469.3999999901</v>
      </c>
      <c r="AB230" s="225">
        <v>226677.183333333</v>
      </c>
      <c r="AC230" s="225">
        <v>227524.773333333</v>
      </c>
      <c r="AD230" s="225">
        <v>197473.45333333299</v>
      </c>
      <c r="AE230" s="225">
        <v>193965.97333333301</v>
      </c>
      <c r="AF230" s="225">
        <v>253694.11333333299</v>
      </c>
      <c r="AG230" s="225">
        <v>204748.463333333</v>
      </c>
      <c r="AH230" s="225">
        <v>186615.26333333299</v>
      </c>
      <c r="AI230" s="225">
        <v>212464.42333333299</v>
      </c>
      <c r="AJ230" s="225">
        <v>256667.85333333301</v>
      </c>
      <c r="AK230" s="225">
        <v>196748.58333333299</v>
      </c>
      <c r="AL230" s="225">
        <v>192605.773333333</v>
      </c>
      <c r="AM230" s="225">
        <v>253283.54333333299</v>
      </c>
      <c r="AN230" s="225">
        <v>2602469.3999999901</v>
      </c>
      <c r="AO230" s="225">
        <v>226677.183333333</v>
      </c>
      <c r="AP230" s="225">
        <v>227524.773333333</v>
      </c>
      <c r="AQ230" s="225">
        <v>197473.45333333299</v>
      </c>
      <c r="AR230" s="225">
        <v>193965.97333333301</v>
      </c>
      <c r="AS230" s="225">
        <v>253694.11333333299</v>
      </c>
      <c r="AT230" s="225">
        <v>204748.463333333</v>
      </c>
      <c r="AU230" s="225">
        <v>186615.26333333299</v>
      </c>
      <c r="AV230" s="225">
        <v>212464.42333333299</v>
      </c>
      <c r="AW230" s="225">
        <v>256667.85333333301</v>
      </c>
      <c r="AX230" s="225">
        <v>196748.58333333299</v>
      </c>
      <c r="AY230" s="225">
        <v>192605.773333333</v>
      </c>
      <c r="AZ230" s="225">
        <v>253283.54333333299</v>
      </c>
      <c r="BA230" s="225">
        <v>2602469.3999999901</v>
      </c>
      <c r="BB230" s="225">
        <v>226677.183333333</v>
      </c>
      <c r="BC230" s="225">
        <v>227524.773333333</v>
      </c>
      <c r="BD230" s="225">
        <v>197473.45333333299</v>
      </c>
      <c r="BE230" s="225">
        <v>193965.97333333301</v>
      </c>
      <c r="BF230" s="225">
        <v>253694.11333333299</v>
      </c>
      <c r="BG230" s="225">
        <v>204748.463333333</v>
      </c>
      <c r="BH230" s="225">
        <v>186615.26333333299</v>
      </c>
      <c r="BI230" s="225">
        <v>212464.42333333299</v>
      </c>
      <c r="BJ230" s="225">
        <v>256667.85333333301</v>
      </c>
      <c r="BK230" s="225">
        <v>196748.58333333299</v>
      </c>
      <c r="BL230" s="225">
        <v>192605.773333333</v>
      </c>
      <c r="BM230" s="225">
        <v>253283.54333333299</v>
      </c>
      <c r="BN230" s="225">
        <v>2602469.3999999901</v>
      </c>
    </row>
    <row r="231" spans="1:66">
      <c r="A231" s="245" t="s">
        <v>470</v>
      </c>
      <c r="B231" s="225">
        <v>262563.95999999897</v>
      </c>
      <c r="C231" s="225">
        <v>366609.54</v>
      </c>
      <c r="D231" s="225">
        <v>384517.429999999</v>
      </c>
      <c r="E231" s="225">
        <v>480041.83</v>
      </c>
      <c r="F231" s="225">
        <v>447689.79</v>
      </c>
      <c r="G231" s="225">
        <v>531422.59</v>
      </c>
      <c r="H231" s="225">
        <v>382066.33</v>
      </c>
      <c r="I231" s="225">
        <v>362208.87</v>
      </c>
      <c r="J231" s="225">
        <v>376833.81</v>
      </c>
      <c r="K231" s="225">
        <v>366523.56</v>
      </c>
      <c r="L231" s="225">
        <v>343230.57999999903</v>
      </c>
      <c r="M231" s="225">
        <v>361438.58</v>
      </c>
      <c r="N231" s="225">
        <v>4665146.87</v>
      </c>
      <c r="O231" s="225">
        <v>260007.709999999</v>
      </c>
      <c r="P231" s="225">
        <v>358415.68</v>
      </c>
      <c r="Q231" s="225">
        <v>380162.24</v>
      </c>
      <c r="R231" s="225">
        <v>475825.04</v>
      </c>
      <c r="S231" s="225">
        <v>523629.82999999903</v>
      </c>
      <c r="T231" s="225">
        <v>580971.44999999995</v>
      </c>
      <c r="U231" s="225">
        <v>399223.06</v>
      </c>
      <c r="V231" s="225">
        <v>359535.61</v>
      </c>
      <c r="W231" s="225">
        <v>375183.8</v>
      </c>
      <c r="X231" s="225">
        <v>366638.98</v>
      </c>
      <c r="Y231" s="225">
        <v>348322.07999999903</v>
      </c>
      <c r="Z231" s="225">
        <v>366151.24</v>
      </c>
      <c r="AA231" s="225">
        <v>4794066.72</v>
      </c>
      <c r="AB231" s="225">
        <v>260007.709999999</v>
      </c>
      <c r="AC231" s="225">
        <v>358415.68</v>
      </c>
      <c r="AD231" s="225">
        <v>380162.24</v>
      </c>
      <c r="AE231" s="225">
        <v>475825.04</v>
      </c>
      <c r="AF231" s="225">
        <v>523629.82999999903</v>
      </c>
      <c r="AG231" s="225">
        <v>580971.44999999995</v>
      </c>
      <c r="AH231" s="225">
        <v>399223.06</v>
      </c>
      <c r="AI231" s="225">
        <v>359535.61</v>
      </c>
      <c r="AJ231" s="225">
        <v>375183.8</v>
      </c>
      <c r="AK231" s="225">
        <v>366638.98</v>
      </c>
      <c r="AL231" s="225">
        <v>348322.07999999903</v>
      </c>
      <c r="AM231" s="225">
        <v>366151.24</v>
      </c>
      <c r="AN231" s="225">
        <v>4794066.72</v>
      </c>
      <c r="AO231" s="225">
        <v>260007.709999999</v>
      </c>
      <c r="AP231" s="225">
        <v>358415.68</v>
      </c>
      <c r="AQ231" s="225">
        <v>380162.24</v>
      </c>
      <c r="AR231" s="225">
        <v>475825.04</v>
      </c>
      <c r="AS231" s="225">
        <v>523629.82999999903</v>
      </c>
      <c r="AT231" s="225">
        <v>580971.44999999995</v>
      </c>
      <c r="AU231" s="225">
        <v>399223.06</v>
      </c>
      <c r="AV231" s="225">
        <v>359535.61</v>
      </c>
      <c r="AW231" s="225">
        <v>375183.8</v>
      </c>
      <c r="AX231" s="225">
        <v>366638.98</v>
      </c>
      <c r="AY231" s="225">
        <v>348322.07999999903</v>
      </c>
      <c r="AZ231" s="225">
        <v>366151.24</v>
      </c>
      <c r="BA231" s="225">
        <v>4794066.72</v>
      </c>
      <c r="BB231" s="225">
        <v>260007.709999999</v>
      </c>
      <c r="BC231" s="225">
        <v>358415.68</v>
      </c>
      <c r="BD231" s="225">
        <v>380162.24</v>
      </c>
      <c r="BE231" s="225">
        <v>475825.04</v>
      </c>
      <c r="BF231" s="225">
        <v>523629.82999999903</v>
      </c>
      <c r="BG231" s="225">
        <v>580971.44999999995</v>
      </c>
      <c r="BH231" s="225">
        <v>399223.06</v>
      </c>
      <c r="BI231" s="225">
        <v>359535.61</v>
      </c>
      <c r="BJ231" s="225">
        <v>375183.8</v>
      </c>
      <c r="BK231" s="225">
        <v>366638.98</v>
      </c>
      <c r="BL231" s="225">
        <v>348322.07999999903</v>
      </c>
      <c r="BM231" s="225">
        <v>366151.24</v>
      </c>
      <c r="BN231" s="225">
        <v>4794066.72</v>
      </c>
    </row>
    <row r="232" spans="1:66">
      <c r="A232" s="245" t="s">
        <v>471</v>
      </c>
      <c r="B232" s="225">
        <v>289019.98666666599</v>
      </c>
      <c r="C232" s="225">
        <v>394932.62666666601</v>
      </c>
      <c r="D232" s="225">
        <v>471791.40666666598</v>
      </c>
      <c r="E232" s="225">
        <v>600411.20666666597</v>
      </c>
      <c r="F232" s="225">
        <v>651529.62666666601</v>
      </c>
      <c r="G232" s="225">
        <v>542692.996666666</v>
      </c>
      <c r="H232" s="225">
        <v>367997.53666666598</v>
      </c>
      <c r="I232" s="225">
        <v>374708.89666666603</v>
      </c>
      <c r="J232" s="225">
        <v>433312.59666666598</v>
      </c>
      <c r="K232" s="225">
        <v>362230.13666666602</v>
      </c>
      <c r="L232" s="225">
        <v>334614.79666666599</v>
      </c>
      <c r="M232" s="225">
        <v>412274.59666666598</v>
      </c>
      <c r="N232" s="225">
        <v>5235516.41</v>
      </c>
      <c r="O232" s="225">
        <v>512930.99959683599</v>
      </c>
      <c r="P232" s="225">
        <v>612186.55959683598</v>
      </c>
      <c r="Q232" s="225">
        <v>603881.79959683598</v>
      </c>
      <c r="R232" s="225">
        <v>696037.11959683604</v>
      </c>
      <c r="S232" s="225">
        <v>803570.04959683598</v>
      </c>
      <c r="T232" s="225">
        <v>811966.019596837</v>
      </c>
      <c r="U232" s="225">
        <v>612084.42959683598</v>
      </c>
      <c r="V232" s="225">
        <v>598246.13959683594</v>
      </c>
      <c r="W232" s="225">
        <v>658097.75959683605</v>
      </c>
      <c r="X232" s="225">
        <v>589633.66959683597</v>
      </c>
      <c r="Y232" s="225">
        <v>567173.95959683601</v>
      </c>
      <c r="Z232" s="225">
        <v>645680.88959683594</v>
      </c>
      <c r="AA232" s="225">
        <v>7711489.3951620404</v>
      </c>
      <c r="AB232" s="225">
        <v>552812.77837016899</v>
      </c>
      <c r="AC232" s="225">
        <v>652068.33837016905</v>
      </c>
      <c r="AD232" s="225">
        <v>643763.57837016904</v>
      </c>
      <c r="AE232" s="225">
        <v>735918.89837016899</v>
      </c>
      <c r="AF232" s="225">
        <v>843451.82837016904</v>
      </c>
      <c r="AG232" s="225">
        <v>851847.79837016901</v>
      </c>
      <c r="AH232" s="225">
        <v>651966.20837016904</v>
      </c>
      <c r="AI232" s="225">
        <v>638127.91837016901</v>
      </c>
      <c r="AJ232" s="225">
        <v>697979.538370169</v>
      </c>
      <c r="AK232" s="225">
        <v>629515.44837016903</v>
      </c>
      <c r="AL232" s="225">
        <v>607055.73837016895</v>
      </c>
      <c r="AM232" s="225">
        <v>685562.66837016901</v>
      </c>
      <c r="AN232" s="225">
        <v>8190070.7404420301</v>
      </c>
      <c r="AO232" s="225">
        <v>586946.75010940596</v>
      </c>
      <c r="AP232" s="225">
        <v>686202.31010940694</v>
      </c>
      <c r="AQ232" s="225">
        <v>677897.55010940705</v>
      </c>
      <c r="AR232" s="225">
        <v>770052.870109407</v>
      </c>
      <c r="AS232" s="225">
        <v>877585.80010940705</v>
      </c>
      <c r="AT232" s="225">
        <v>885981.77010940702</v>
      </c>
      <c r="AU232" s="225">
        <v>686100.18010940705</v>
      </c>
      <c r="AV232" s="225">
        <v>672261.89010940702</v>
      </c>
      <c r="AW232" s="225">
        <v>732113.51010940701</v>
      </c>
      <c r="AX232" s="225">
        <v>663649.42010940704</v>
      </c>
      <c r="AY232" s="225">
        <v>641189.71010940697</v>
      </c>
      <c r="AZ232" s="225">
        <v>719696.64010940702</v>
      </c>
      <c r="BA232" s="225">
        <v>8599678.4013128802</v>
      </c>
      <c r="BB232" s="225">
        <v>621727.43015732197</v>
      </c>
      <c r="BC232" s="225">
        <v>720982.99015732203</v>
      </c>
      <c r="BD232" s="225">
        <v>712678.23015732202</v>
      </c>
      <c r="BE232" s="225">
        <v>804833.55015732197</v>
      </c>
      <c r="BF232" s="225">
        <v>912366.48015732202</v>
      </c>
      <c r="BG232" s="225">
        <v>920762.45015732199</v>
      </c>
      <c r="BH232" s="225">
        <v>720880.86015732202</v>
      </c>
      <c r="BI232" s="225">
        <v>707042.57015732198</v>
      </c>
      <c r="BJ232" s="225">
        <v>766894.19015732198</v>
      </c>
      <c r="BK232" s="225">
        <v>698430.10015732201</v>
      </c>
      <c r="BL232" s="225">
        <v>675970.39015732205</v>
      </c>
      <c r="BM232" s="225">
        <v>754477.32015732198</v>
      </c>
      <c r="BN232" s="225">
        <v>9017046.5618878603</v>
      </c>
    </row>
    <row r="233" spans="1:66">
      <c r="A233" s="245" t="s">
        <v>472</v>
      </c>
    </row>
    <row r="234" spans="1:66">
      <c r="A234" s="245" t="s">
        <v>473</v>
      </c>
      <c r="B234" s="225">
        <v>214792.71</v>
      </c>
      <c r="C234" s="225">
        <v>229745.71</v>
      </c>
      <c r="D234" s="225">
        <v>188909.36</v>
      </c>
      <c r="E234" s="225">
        <v>133119.9</v>
      </c>
      <c r="F234" s="225">
        <v>-104249.81</v>
      </c>
      <c r="G234" s="225">
        <v>67977.939999999697</v>
      </c>
      <c r="H234" s="225">
        <v>125749.17</v>
      </c>
      <c r="I234" s="225">
        <v>120970.639999999</v>
      </c>
      <c r="J234" s="225">
        <v>127961.999999999</v>
      </c>
      <c r="K234" s="225">
        <v>129760.26</v>
      </c>
      <c r="L234" s="225">
        <v>203990.81</v>
      </c>
      <c r="M234" s="225">
        <v>263835.179999999</v>
      </c>
      <c r="N234" s="225">
        <v>1702563.87</v>
      </c>
      <c r="O234" s="225">
        <v>80129.6899999999</v>
      </c>
      <c r="P234" s="225">
        <v>80841.98</v>
      </c>
      <c r="Q234" s="225">
        <v>84055.12</v>
      </c>
      <c r="R234" s="225">
        <v>101933.52</v>
      </c>
      <c r="S234" s="225">
        <v>83509.969999999899</v>
      </c>
      <c r="T234" s="225">
        <v>135630.25999999899</v>
      </c>
      <c r="U234" s="225">
        <v>90654.350000000195</v>
      </c>
      <c r="V234" s="225">
        <v>86406.140000000203</v>
      </c>
      <c r="W234" s="225">
        <v>93776.409999999902</v>
      </c>
      <c r="X234" s="225">
        <v>86871.82</v>
      </c>
      <c r="Y234" s="225">
        <v>92106.61</v>
      </c>
      <c r="Z234" s="225">
        <v>116733.3</v>
      </c>
      <c r="AA234" s="225">
        <v>1132649.17</v>
      </c>
      <c r="AB234" s="225">
        <v>132057.68999999901</v>
      </c>
      <c r="AC234" s="225">
        <v>126124.97999999901</v>
      </c>
      <c r="AD234" s="225">
        <v>81155.119999999704</v>
      </c>
      <c r="AE234" s="225">
        <v>22060.5199999998</v>
      </c>
      <c r="AF234" s="225">
        <v>-296593.03000000003</v>
      </c>
      <c r="AG234" s="225">
        <v>-103896.74</v>
      </c>
      <c r="AH234" s="225">
        <v>-77441.649999999805</v>
      </c>
      <c r="AI234" s="225">
        <v>-779.85999999987098</v>
      </c>
      <c r="AJ234" s="225">
        <v>3639.4099999998798</v>
      </c>
      <c r="AK234" s="225">
        <v>21897.82</v>
      </c>
      <c r="AL234" s="225">
        <v>93525.61</v>
      </c>
      <c r="AM234" s="225">
        <v>159469.29999999999</v>
      </c>
      <c r="AN234" s="225">
        <v>161219.16999999899</v>
      </c>
      <c r="AO234" s="225">
        <v>131690.68999999901</v>
      </c>
      <c r="AP234" s="225">
        <v>125757.97999999901</v>
      </c>
      <c r="AQ234" s="225">
        <v>80788.119999999806</v>
      </c>
      <c r="AR234" s="225">
        <v>21693.519999999899</v>
      </c>
      <c r="AS234" s="225">
        <v>-296960.03000000003</v>
      </c>
      <c r="AT234" s="225">
        <v>-104263.74</v>
      </c>
      <c r="AU234" s="225">
        <v>-77808.649999999805</v>
      </c>
      <c r="AV234" s="225">
        <v>-1146.8599999998301</v>
      </c>
      <c r="AW234" s="225">
        <v>3272.4099999999198</v>
      </c>
      <c r="AX234" s="225">
        <v>21530.82</v>
      </c>
      <c r="AY234" s="225">
        <v>93158.61</v>
      </c>
      <c r="AZ234" s="225">
        <v>159102.29999999999</v>
      </c>
      <c r="BA234" s="225">
        <v>156815.16999999899</v>
      </c>
      <c r="BB234" s="225">
        <v>133098.68999999901</v>
      </c>
      <c r="BC234" s="225">
        <v>127165.98</v>
      </c>
      <c r="BD234" s="225">
        <v>82196.12</v>
      </c>
      <c r="BE234" s="225">
        <v>23101.52</v>
      </c>
      <c r="BF234" s="225">
        <v>-295552.02999999898</v>
      </c>
      <c r="BG234" s="225">
        <v>-102855.739999999</v>
      </c>
      <c r="BH234" s="225">
        <v>-76400.649999999805</v>
      </c>
      <c r="BI234" s="225">
        <v>261.140000000295</v>
      </c>
      <c r="BJ234" s="225">
        <v>4680.4100000000499</v>
      </c>
      <c r="BK234" s="225">
        <v>22938.82</v>
      </c>
      <c r="BL234" s="225">
        <v>94566.61</v>
      </c>
      <c r="BM234" s="225">
        <v>160510.29999999999</v>
      </c>
      <c r="BN234" s="225">
        <v>173711.17</v>
      </c>
    </row>
    <row r="235" spans="1:66">
      <c r="A235" s="245" t="s">
        <v>474</v>
      </c>
      <c r="B235" s="225">
        <v>214792.71</v>
      </c>
      <c r="C235" s="225">
        <v>229745.71</v>
      </c>
      <c r="D235" s="225">
        <v>188909.36</v>
      </c>
      <c r="E235" s="225">
        <v>133119.9</v>
      </c>
      <c r="F235" s="225">
        <v>-104249.81</v>
      </c>
      <c r="G235" s="225">
        <v>67977.939999999697</v>
      </c>
      <c r="H235" s="225">
        <v>125749.17</v>
      </c>
      <c r="I235" s="225">
        <v>120970.639999999</v>
      </c>
      <c r="J235" s="225">
        <v>127961.999999999</v>
      </c>
      <c r="K235" s="225">
        <v>129760.26</v>
      </c>
      <c r="L235" s="225">
        <v>203990.81</v>
      </c>
      <c r="M235" s="225">
        <v>263835.179999999</v>
      </c>
      <c r="N235" s="225">
        <v>1702563.87</v>
      </c>
      <c r="O235" s="225">
        <v>80129.6899999999</v>
      </c>
      <c r="P235" s="225">
        <v>80841.98</v>
      </c>
      <c r="Q235" s="225">
        <v>84055.12</v>
      </c>
      <c r="R235" s="225">
        <v>101933.52</v>
      </c>
      <c r="S235" s="225">
        <v>83509.969999999899</v>
      </c>
      <c r="T235" s="225">
        <v>135630.25999999899</v>
      </c>
      <c r="U235" s="225">
        <v>90654.350000000195</v>
      </c>
      <c r="V235" s="225">
        <v>86406.140000000203</v>
      </c>
      <c r="W235" s="225">
        <v>93776.409999999902</v>
      </c>
      <c r="X235" s="225">
        <v>86871.82</v>
      </c>
      <c r="Y235" s="225">
        <v>92106.61</v>
      </c>
      <c r="Z235" s="225">
        <v>116733.3</v>
      </c>
      <c r="AA235" s="225">
        <v>1132649.17</v>
      </c>
      <c r="AB235" s="225">
        <v>132057.68999999901</v>
      </c>
      <c r="AC235" s="225">
        <v>126124.97999999901</v>
      </c>
      <c r="AD235" s="225">
        <v>81155.119999999704</v>
      </c>
      <c r="AE235" s="225">
        <v>22060.5199999998</v>
      </c>
      <c r="AF235" s="225">
        <v>-296593.03000000003</v>
      </c>
      <c r="AG235" s="225">
        <v>-103896.74</v>
      </c>
      <c r="AH235" s="225">
        <v>-77441.649999999805</v>
      </c>
      <c r="AI235" s="225">
        <v>-779.85999999987098</v>
      </c>
      <c r="AJ235" s="225">
        <v>3639.4099999998798</v>
      </c>
      <c r="AK235" s="225">
        <v>21897.82</v>
      </c>
      <c r="AL235" s="225">
        <v>93525.61</v>
      </c>
      <c r="AM235" s="225">
        <v>159469.29999999999</v>
      </c>
      <c r="AN235" s="225">
        <v>161219.16999999899</v>
      </c>
      <c r="AO235" s="225">
        <v>131690.68999999901</v>
      </c>
      <c r="AP235" s="225">
        <v>125757.97999999901</v>
      </c>
      <c r="AQ235" s="225">
        <v>80788.119999999806</v>
      </c>
      <c r="AR235" s="225">
        <v>21693.519999999899</v>
      </c>
      <c r="AS235" s="225">
        <v>-296960.03000000003</v>
      </c>
      <c r="AT235" s="225">
        <v>-104263.74</v>
      </c>
      <c r="AU235" s="225">
        <v>-77808.649999999805</v>
      </c>
      <c r="AV235" s="225">
        <v>-1146.8599999998301</v>
      </c>
      <c r="AW235" s="225">
        <v>3272.4099999999198</v>
      </c>
      <c r="AX235" s="225">
        <v>21530.82</v>
      </c>
      <c r="AY235" s="225">
        <v>93158.61</v>
      </c>
      <c r="AZ235" s="225">
        <v>159102.29999999999</v>
      </c>
      <c r="BA235" s="225">
        <v>156815.16999999899</v>
      </c>
      <c r="BB235" s="225">
        <v>133098.68999999901</v>
      </c>
      <c r="BC235" s="225">
        <v>127165.98</v>
      </c>
      <c r="BD235" s="225">
        <v>82196.12</v>
      </c>
      <c r="BE235" s="225">
        <v>23101.52</v>
      </c>
      <c r="BF235" s="225">
        <v>-295552.02999999898</v>
      </c>
      <c r="BG235" s="225">
        <v>-102855.739999999</v>
      </c>
      <c r="BH235" s="225">
        <v>-76400.649999999805</v>
      </c>
      <c r="BI235" s="225">
        <v>261.140000000295</v>
      </c>
      <c r="BJ235" s="225">
        <v>4680.4100000000499</v>
      </c>
      <c r="BK235" s="225">
        <v>22938.82</v>
      </c>
      <c r="BL235" s="225">
        <v>94566.61</v>
      </c>
      <c r="BM235" s="225">
        <v>160510.29999999999</v>
      </c>
      <c r="BN235" s="225">
        <v>173711.17</v>
      </c>
    </row>
    <row r="236" spans="1:66">
      <c r="A236" s="245" t="s">
        <v>475</v>
      </c>
    </row>
    <row r="237" spans="1:66">
      <c r="A237" s="245" t="s">
        <v>476</v>
      </c>
      <c r="B237" s="225">
        <v>0</v>
      </c>
      <c r="C237" s="225">
        <v>0</v>
      </c>
      <c r="D237" s="225">
        <v>0</v>
      </c>
      <c r="E237" s="225">
        <v>0</v>
      </c>
      <c r="F237" s="225">
        <v>0</v>
      </c>
      <c r="G237" s="225">
        <v>0</v>
      </c>
      <c r="H237" s="225">
        <v>0</v>
      </c>
      <c r="I237" s="225">
        <v>0</v>
      </c>
      <c r="J237" s="225">
        <v>0</v>
      </c>
      <c r="K237" s="225">
        <v>0</v>
      </c>
      <c r="L237" s="225">
        <v>0</v>
      </c>
      <c r="M237" s="225">
        <v>0</v>
      </c>
      <c r="N237" s="225">
        <v>0</v>
      </c>
      <c r="O237" s="225">
        <v>0</v>
      </c>
      <c r="P237" s="225">
        <v>0</v>
      </c>
      <c r="Q237" s="225">
        <v>0</v>
      </c>
      <c r="R237" s="225">
        <v>0</v>
      </c>
      <c r="S237" s="225">
        <v>0</v>
      </c>
      <c r="T237" s="225">
        <v>0</v>
      </c>
      <c r="U237" s="225">
        <v>0</v>
      </c>
      <c r="V237" s="225">
        <v>0</v>
      </c>
      <c r="W237" s="225">
        <v>0</v>
      </c>
      <c r="X237" s="225">
        <v>0</v>
      </c>
      <c r="Y237" s="225">
        <v>0</v>
      </c>
      <c r="Z237" s="225">
        <v>0</v>
      </c>
      <c r="AA237" s="225">
        <v>0</v>
      </c>
      <c r="AB237" s="225">
        <v>0</v>
      </c>
      <c r="AC237" s="225">
        <v>0</v>
      </c>
      <c r="AD237" s="225">
        <v>0</v>
      </c>
      <c r="AE237" s="225">
        <v>0</v>
      </c>
      <c r="AF237" s="225">
        <v>0</v>
      </c>
      <c r="AG237" s="225">
        <v>0</v>
      </c>
      <c r="AH237" s="225">
        <v>0</v>
      </c>
      <c r="AI237" s="225">
        <v>0</v>
      </c>
      <c r="AJ237" s="225">
        <v>0</v>
      </c>
      <c r="AK237" s="225">
        <v>0</v>
      </c>
      <c r="AL237" s="225">
        <v>0</v>
      </c>
      <c r="AM237" s="225">
        <v>0</v>
      </c>
      <c r="AN237" s="225">
        <v>0</v>
      </c>
      <c r="AO237" s="225">
        <v>0</v>
      </c>
      <c r="AP237" s="225">
        <v>0</v>
      </c>
      <c r="AQ237" s="225">
        <v>0</v>
      </c>
      <c r="AR237" s="225">
        <v>0</v>
      </c>
      <c r="AS237" s="225">
        <v>0</v>
      </c>
      <c r="AT237" s="225">
        <v>0</v>
      </c>
      <c r="AU237" s="225">
        <v>0</v>
      </c>
      <c r="AV237" s="225">
        <v>0</v>
      </c>
      <c r="AW237" s="225">
        <v>0</v>
      </c>
      <c r="AX237" s="225">
        <v>0</v>
      </c>
      <c r="AY237" s="225">
        <v>0</v>
      </c>
      <c r="AZ237" s="225">
        <v>0</v>
      </c>
      <c r="BA237" s="225">
        <v>0</v>
      </c>
      <c r="BB237" s="225">
        <v>0</v>
      </c>
      <c r="BC237" s="225">
        <v>0</v>
      </c>
      <c r="BD237" s="225">
        <v>0</v>
      </c>
      <c r="BE237" s="225">
        <v>0</v>
      </c>
      <c r="BF237" s="225">
        <v>0</v>
      </c>
      <c r="BG237" s="225">
        <v>0</v>
      </c>
      <c r="BH237" s="225">
        <v>0</v>
      </c>
      <c r="BI237" s="225">
        <v>0</v>
      </c>
      <c r="BJ237" s="225">
        <v>0</v>
      </c>
      <c r="BK237" s="225">
        <v>0</v>
      </c>
      <c r="BL237" s="225">
        <v>0</v>
      </c>
      <c r="BM237" s="225">
        <v>0</v>
      </c>
      <c r="BN237" s="225">
        <v>0</v>
      </c>
    </row>
    <row r="238" spans="1:66">
      <c r="A238" s="245" t="s">
        <v>477</v>
      </c>
      <c r="B238" s="225">
        <v>0</v>
      </c>
      <c r="C238" s="225">
        <v>0</v>
      </c>
      <c r="D238" s="225">
        <v>0</v>
      </c>
      <c r="E238" s="225">
        <v>0</v>
      </c>
      <c r="F238" s="225">
        <v>0</v>
      </c>
      <c r="G238" s="225">
        <v>0</v>
      </c>
      <c r="H238" s="225">
        <v>0</v>
      </c>
      <c r="I238" s="225">
        <v>0</v>
      </c>
      <c r="J238" s="225">
        <v>0</v>
      </c>
      <c r="K238" s="225">
        <v>0</v>
      </c>
      <c r="L238" s="225">
        <v>0</v>
      </c>
      <c r="M238" s="225">
        <v>0</v>
      </c>
      <c r="N238" s="225">
        <v>0</v>
      </c>
      <c r="O238" s="225">
        <v>0</v>
      </c>
      <c r="P238" s="225">
        <v>0</v>
      </c>
      <c r="Q238" s="225">
        <v>0</v>
      </c>
      <c r="R238" s="225">
        <v>0</v>
      </c>
      <c r="S238" s="225">
        <v>0</v>
      </c>
      <c r="T238" s="225">
        <v>0</v>
      </c>
      <c r="U238" s="225">
        <v>0</v>
      </c>
      <c r="V238" s="225">
        <v>0</v>
      </c>
      <c r="W238" s="225">
        <v>0</v>
      </c>
      <c r="X238" s="225">
        <v>0</v>
      </c>
      <c r="Y238" s="225">
        <v>0</v>
      </c>
      <c r="Z238" s="225">
        <v>0</v>
      </c>
      <c r="AA238" s="225">
        <v>0</v>
      </c>
      <c r="AB238" s="225">
        <v>0</v>
      </c>
      <c r="AC238" s="225">
        <v>0</v>
      </c>
      <c r="AD238" s="225">
        <v>0</v>
      </c>
      <c r="AE238" s="225">
        <v>0</v>
      </c>
      <c r="AF238" s="225">
        <v>0</v>
      </c>
      <c r="AG238" s="225">
        <v>0</v>
      </c>
      <c r="AH238" s="225">
        <v>0</v>
      </c>
      <c r="AI238" s="225">
        <v>0</v>
      </c>
      <c r="AJ238" s="225">
        <v>0</v>
      </c>
      <c r="AK238" s="225">
        <v>0</v>
      </c>
      <c r="AL238" s="225">
        <v>0</v>
      </c>
      <c r="AM238" s="225">
        <v>0</v>
      </c>
      <c r="AN238" s="225">
        <v>0</v>
      </c>
      <c r="AO238" s="225">
        <v>0</v>
      </c>
      <c r="AP238" s="225">
        <v>0</v>
      </c>
      <c r="AQ238" s="225">
        <v>0</v>
      </c>
      <c r="AR238" s="225">
        <v>0</v>
      </c>
      <c r="AS238" s="225">
        <v>0</v>
      </c>
      <c r="AT238" s="225">
        <v>0</v>
      </c>
      <c r="AU238" s="225">
        <v>0</v>
      </c>
      <c r="AV238" s="225">
        <v>0</v>
      </c>
      <c r="AW238" s="225">
        <v>0</v>
      </c>
      <c r="AX238" s="225">
        <v>0</v>
      </c>
      <c r="AY238" s="225">
        <v>0</v>
      </c>
      <c r="AZ238" s="225">
        <v>0</v>
      </c>
      <c r="BA238" s="225">
        <v>0</v>
      </c>
      <c r="BB238" s="225">
        <v>0</v>
      </c>
      <c r="BC238" s="225">
        <v>0</v>
      </c>
      <c r="BD238" s="225">
        <v>0</v>
      </c>
      <c r="BE238" s="225">
        <v>0</v>
      </c>
      <c r="BF238" s="225">
        <v>0</v>
      </c>
      <c r="BG238" s="225">
        <v>0</v>
      </c>
      <c r="BH238" s="225">
        <v>0</v>
      </c>
      <c r="BI238" s="225">
        <v>0</v>
      </c>
      <c r="BJ238" s="225">
        <v>0</v>
      </c>
      <c r="BK238" s="225">
        <v>0</v>
      </c>
      <c r="BL238" s="225">
        <v>0</v>
      </c>
      <c r="BM238" s="225">
        <v>0</v>
      </c>
      <c r="BN238" s="225">
        <v>0</v>
      </c>
    </row>
    <row r="239" spans="1:66">
      <c r="A239" s="245" t="s">
        <v>478</v>
      </c>
    </row>
    <row r="240" spans="1:66">
      <c r="A240" s="245" t="s">
        <v>479</v>
      </c>
      <c r="B240" s="225">
        <v>0</v>
      </c>
      <c r="C240" s="225">
        <v>0</v>
      </c>
      <c r="D240" s="225">
        <v>0</v>
      </c>
      <c r="E240" s="225">
        <v>0</v>
      </c>
      <c r="F240" s="225">
        <v>0</v>
      </c>
      <c r="G240" s="225">
        <v>0</v>
      </c>
      <c r="H240" s="225">
        <v>0</v>
      </c>
      <c r="I240" s="225">
        <v>0</v>
      </c>
      <c r="J240" s="225">
        <v>0</v>
      </c>
      <c r="K240" s="225">
        <v>0</v>
      </c>
      <c r="L240" s="225">
        <v>0</v>
      </c>
      <c r="M240" s="225">
        <v>0</v>
      </c>
      <c r="N240" s="225">
        <v>0</v>
      </c>
      <c r="O240" s="225">
        <v>0</v>
      </c>
      <c r="P240" s="225">
        <v>0</v>
      </c>
      <c r="Q240" s="225">
        <v>0</v>
      </c>
      <c r="R240" s="225">
        <v>0</v>
      </c>
      <c r="S240" s="225">
        <v>0</v>
      </c>
      <c r="T240" s="225">
        <v>0</v>
      </c>
      <c r="U240" s="225">
        <v>0</v>
      </c>
      <c r="V240" s="225">
        <v>0</v>
      </c>
      <c r="W240" s="225">
        <v>0</v>
      </c>
      <c r="X240" s="225">
        <v>0</v>
      </c>
      <c r="Y240" s="225">
        <v>0</v>
      </c>
      <c r="Z240" s="225">
        <v>0</v>
      </c>
      <c r="AA240" s="225">
        <v>0</v>
      </c>
      <c r="AB240" s="225">
        <v>0</v>
      </c>
      <c r="AC240" s="225">
        <v>0</v>
      </c>
      <c r="AD240" s="225">
        <v>0</v>
      </c>
      <c r="AE240" s="225">
        <v>0</v>
      </c>
      <c r="AF240" s="225">
        <v>0</v>
      </c>
      <c r="AG240" s="225">
        <v>0</v>
      </c>
      <c r="AH240" s="225">
        <v>0</v>
      </c>
      <c r="AI240" s="225">
        <v>0</v>
      </c>
      <c r="AJ240" s="225">
        <v>0</v>
      </c>
      <c r="AK240" s="225">
        <v>0</v>
      </c>
      <c r="AL240" s="225">
        <v>0</v>
      </c>
      <c r="AM240" s="225">
        <v>0</v>
      </c>
      <c r="AN240" s="225">
        <v>0</v>
      </c>
      <c r="AO240" s="225">
        <v>0</v>
      </c>
      <c r="AP240" s="225">
        <v>0</v>
      </c>
      <c r="AQ240" s="225">
        <v>0</v>
      </c>
      <c r="AR240" s="225">
        <v>0</v>
      </c>
      <c r="AS240" s="225">
        <v>0</v>
      </c>
      <c r="AT240" s="225">
        <v>0</v>
      </c>
      <c r="AU240" s="225">
        <v>0</v>
      </c>
      <c r="AV240" s="225">
        <v>0</v>
      </c>
      <c r="AW240" s="225">
        <v>0</v>
      </c>
      <c r="AX240" s="225">
        <v>0</v>
      </c>
      <c r="AY240" s="225">
        <v>0</v>
      </c>
      <c r="AZ240" s="225">
        <v>0</v>
      </c>
      <c r="BA240" s="225">
        <v>0</v>
      </c>
      <c r="BB240" s="225">
        <v>0</v>
      </c>
      <c r="BC240" s="225">
        <v>0</v>
      </c>
      <c r="BD240" s="225">
        <v>0</v>
      </c>
      <c r="BE240" s="225">
        <v>0</v>
      </c>
      <c r="BF240" s="225">
        <v>0</v>
      </c>
      <c r="BG240" s="225">
        <v>0</v>
      </c>
      <c r="BH240" s="225">
        <v>0</v>
      </c>
      <c r="BI240" s="225">
        <v>0</v>
      </c>
      <c r="BJ240" s="225">
        <v>0</v>
      </c>
      <c r="BK240" s="225">
        <v>0</v>
      </c>
      <c r="BL240" s="225">
        <v>0</v>
      </c>
      <c r="BM240" s="225">
        <v>0</v>
      </c>
      <c r="BN240" s="225">
        <v>0</v>
      </c>
    </row>
    <row r="241" spans="1:66">
      <c r="A241" s="245" t="s">
        <v>480</v>
      </c>
      <c r="B241" s="225">
        <v>0</v>
      </c>
      <c r="C241" s="225">
        <v>0</v>
      </c>
      <c r="D241" s="225">
        <v>0</v>
      </c>
      <c r="E241" s="225">
        <v>0</v>
      </c>
      <c r="F241" s="225">
        <v>0</v>
      </c>
      <c r="G241" s="225">
        <v>0</v>
      </c>
      <c r="H241" s="225">
        <v>0</v>
      </c>
      <c r="I241" s="225">
        <v>0</v>
      </c>
      <c r="J241" s="225">
        <v>0</v>
      </c>
      <c r="K241" s="225">
        <v>0</v>
      </c>
      <c r="L241" s="225">
        <v>0</v>
      </c>
      <c r="M241" s="225">
        <v>0</v>
      </c>
      <c r="N241" s="225">
        <v>0</v>
      </c>
      <c r="O241" s="225">
        <v>0</v>
      </c>
      <c r="P241" s="225">
        <v>0</v>
      </c>
      <c r="Q241" s="225">
        <v>0</v>
      </c>
      <c r="R241" s="225">
        <v>0</v>
      </c>
      <c r="S241" s="225">
        <v>0</v>
      </c>
      <c r="T241" s="225">
        <v>0</v>
      </c>
      <c r="U241" s="225">
        <v>0</v>
      </c>
      <c r="V241" s="225">
        <v>0</v>
      </c>
      <c r="W241" s="225">
        <v>0</v>
      </c>
      <c r="X241" s="225">
        <v>0</v>
      </c>
      <c r="Y241" s="225">
        <v>0</v>
      </c>
      <c r="Z241" s="225">
        <v>0</v>
      </c>
      <c r="AA241" s="225">
        <v>0</v>
      </c>
      <c r="AB241" s="225">
        <v>0</v>
      </c>
      <c r="AC241" s="225">
        <v>0</v>
      </c>
      <c r="AD241" s="225">
        <v>0</v>
      </c>
      <c r="AE241" s="225">
        <v>0</v>
      </c>
      <c r="AF241" s="225">
        <v>0</v>
      </c>
      <c r="AG241" s="225">
        <v>0</v>
      </c>
      <c r="AH241" s="225">
        <v>0</v>
      </c>
      <c r="AI241" s="225">
        <v>0</v>
      </c>
      <c r="AJ241" s="225">
        <v>0</v>
      </c>
      <c r="AK241" s="225">
        <v>0</v>
      </c>
      <c r="AL241" s="225">
        <v>0</v>
      </c>
      <c r="AM241" s="225">
        <v>0</v>
      </c>
      <c r="AN241" s="225">
        <v>0</v>
      </c>
      <c r="AO241" s="225">
        <v>0</v>
      </c>
      <c r="AP241" s="225">
        <v>0</v>
      </c>
      <c r="AQ241" s="225">
        <v>0</v>
      </c>
      <c r="AR241" s="225">
        <v>0</v>
      </c>
      <c r="AS241" s="225">
        <v>0</v>
      </c>
      <c r="AT241" s="225">
        <v>0</v>
      </c>
      <c r="AU241" s="225">
        <v>0</v>
      </c>
      <c r="AV241" s="225">
        <v>0</v>
      </c>
      <c r="AW241" s="225">
        <v>0</v>
      </c>
      <c r="AX241" s="225">
        <v>0</v>
      </c>
      <c r="AY241" s="225">
        <v>0</v>
      </c>
      <c r="AZ241" s="225">
        <v>0</v>
      </c>
      <c r="BA241" s="225">
        <v>0</v>
      </c>
      <c r="BB241" s="225">
        <v>0</v>
      </c>
      <c r="BC241" s="225">
        <v>0</v>
      </c>
      <c r="BD241" s="225">
        <v>0</v>
      </c>
      <c r="BE241" s="225">
        <v>0</v>
      </c>
      <c r="BF241" s="225">
        <v>0</v>
      </c>
      <c r="BG241" s="225">
        <v>0</v>
      </c>
      <c r="BH241" s="225">
        <v>0</v>
      </c>
      <c r="BI241" s="225">
        <v>0</v>
      </c>
      <c r="BJ241" s="225">
        <v>0</v>
      </c>
      <c r="BK241" s="225">
        <v>0</v>
      </c>
      <c r="BL241" s="225">
        <v>0</v>
      </c>
      <c r="BM241" s="225">
        <v>0</v>
      </c>
      <c r="BN241" s="225">
        <v>0</v>
      </c>
    </row>
    <row r="242" spans="1:66">
      <c r="A242" s="245" t="s">
        <v>481</v>
      </c>
      <c r="B242" s="225">
        <v>1119411.3166666599</v>
      </c>
      <c r="C242" s="225">
        <v>854434.616666666</v>
      </c>
      <c r="D242" s="225">
        <v>891990.95666666597</v>
      </c>
      <c r="E242" s="225">
        <v>1002163.77666666</v>
      </c>
      <c r="F242" s="225">
        <v>798722.75666666601</v>
      </c>
      <c r="G242" s="225">
        <v>946939.17666666606</v>
      </c>
      <c r="H242" s="225">
        <v>746788.44666666596</v>
      </c>
      <c r="I242" s="225">
        <v>761922.59666666598</v>
      </c>
      <c r="J242" s="225">
        <v>833176.62666666601</v>
      </c>
      <c r="K242" s="225">
        <v>765313.30666666594</v>
      </c>
      <c r="L242" s="225">
        <v>771931.58666666597</v>
      </c>
      <c r="M242" s="225">
        <v>919981.50666666601</v>
      </c>
      <c r="N242" s="225">
        <v>10412776.67</v>
      </c>
      <c r="O242" s="225">
        <v>1210044.71959683</v>
      </c>
      <c r="P242" s="225">
        <v>925990.78959683597</v>
      </c>
      <c r="Q242" s="225">
        <v>922946.51959683595</v>
      </c>
      <c r="R242" s="225">
        <v>1070180.5895968301</v>
      </c>
      <c r="S242" s="225">
        <v>1142169.29959683</v>
      </c>
      <c r="T242" s="225">
        <v>1277439.21959683</v>
      </c>
      <c r="U242" s="225">
        <v>949283.03959683597</v>
      </c>
      <c r="V242" s="225">
        <v>944222.55959683703</v>
      </c>
      <c r="W242" s="225">
        <v>1017535.0795968299</v>
      </c>
      <c r="X242" s="225">
        <v>953931.529596837</v>
      </c>
      <c r="Y242" s="225">
        <v>896941.90959683596</v>
      </c>
      <c r="Z242" s="225">
        <v>1010969.84959683</v>
      </c>
      <c r="AA242" s="225">
        <v>12321655.105162</v>
      </c>
      <c r="AB242" s="225">
        <v>1301854.4983701601</v>
      </c>
      <c r="AC242" s="225">
        <v>1011155.5683701599</v>
      </c>
      <c r="AD242" s="225">
        <v>959928.29837016901</v>
      </c>
      <c r="AE242" s="225">
        <v>1030189.36837016</v>
      </c>
      <c r="AF242" s="225">
        <v>801948.07837016904</v>
      </c>
      <c r="AG242" s="225">
        <v>1077793.9983701601</v>
      </c>
      <c r="AH242" s="225">
        <v>821068.81837016903</v>
      </c>
      <c r="AI242" s="225">
        <v>896918.33837016905</v>
      </c>
      <c r="AJ242" s="225">
        <v>967279.85837016895</v>
      </c>
      <c r="AK242" s="225">
        <v>928839.30837016902</v>
      </c>
      <c r="AL242" s="225">
        <v>938242.68837016902</v>
      </c>
      <c r="AM242" s="225">
        <v>1093587.62837016</v>
      </c>
      <c r="AN242" s="225">
        <v>11828806.450441999</v>
      </c>
      <c r="AO242" s="225">
        <v>1335621.4701094001</v>
      </c>
      <c r="AP242" s="225">
        <v>1044922.5401094001</v>
      </c>
      <c r="AQ242" s="225">
        <v>993695.27010940597</v>
      </c>
      <c r="AR242" s="225">
        <v>1063956.3401094</v>
      </c>
      <c r="AS242" s="225">
        <v>835715.050109406</v>
      </c>
      <c r="AT242" s="225">
        <v>1111560.9701094001</v>
      </c>
      <c r="AU242" s="225">
        <v>854835.79010940704</v>
      </c>
      <c r="AV242" s="225">
        <v>930685.31010940694</v>
      </c>
      <c r="AW242" s="225">
        <v>1001046.8301094</v>
      </c>
      <c r="AX242" s="225">
        <v>962606.28010940703</v>
      </c>
      <c r="AY242" s="225">
        <v>972009.66010940704</v>
      </c>
      <c r="AZ242" s="225">
        <v>1127354.6001094</v>
      </c>
      <c r="BA242" s="225">
        <v>12234010.111312799</v>
      </c>
      <c r="BB242" s="225">
        <v>1371810.1501573201</v>
      </c>
      <c r="BC242" s="225">
        <v>1081111.2201573199</v>
      </c>
      <c r="BD242" s="225">
        <v>1029883.95015732</v>
      </c>
      <c r="BE242" s="225">
        <v>1100145.02015732</v>
      </c>
      <c r="BF242" s="225">
        <v>871903.73015732097</v>
      </c>
      <c r="BG242" s="225">
        <v>1147749.6501573201</v>
      </c>
      <c r="BH242" s="225">
        <v>891024.47015732201</v>
      </c>
      <c r="BI242" s="225">
        <v>966873.99015732203</v>
      </c>
      <c r="BJ242" s="225">
        <v>1037235.5101573199</v>
      </c>
      <c r="BK242" s="225">
        <v>998794.960157322</v>
      </c>
      <c r="BL242" s="225">
        <v>1008198.34015732</v>
      </c>
      <c r="BM242" s="225">
        <v>1163543.28015732</v>
      </c>
      <c r="BN242" s="225">
        <v>12668274.2718878</v>
      </c>
    </row>
    <row r="243" spans="1:66">
      <c r="A243" s="245" t="s">
        <v>482</v>
      </c>
      <c r="B243" s="225">
        <v>3238684.4233333301</v>
      </c>
      <c r="C243" s="225">
        <v>2532853.2233333299</v>
      </c>
      <c r="D243" s="225">
        <v>3574008.9033333301</v>
      </c>
      <c r="E243" s="225">
        <v>2709525.2833333299</v>
      </c>
      <c r="F243" s="225">
        <v>2710533.3733333298</v>
      </c>
      <c r="G243" s="225">
        <v>3788161.63333333</v>
      </c>
      <c r="H243" s="225">
        <v>2348849.3733333298</v>
      </c>
      <c r="I243" s="225">
        <v>2203884.0333333299</v>
      </c>
      <c r="J243" s="225">
        <v>3310644.1233333298</v>
      </c>
      <c r="K243" s="225">
        <v>2443948.80333333</v>
      </c>
      <c r="L243" s="225">
        <v>2201940.7933333302</v>
      </c>
      <c r="M243" s="225">
        <v>3652798.9233333301</v>
      </c>
      <c r="N243" s="225">
        <v>34715832.890000001</v>
      </c>
      <c r="O243" s="225">
        <v>3655928.01096666</v>
      </c>
      <c r="P243" s="225">
        <v>2955948.6309666601</v>
      </c>
      <c r="Q243" s="225">
        <v>3897545.0209666602</v>
      </c>
      <c r="R243" s="225">
        <v>2997543.9809666602</v>
      </c>
      <c r="S243" s="225">
        <v>2979999.7509666602</v>
      </c>
      <c r="T243" s="225">
        <v>4165141.32096666</v>
      </c>
      <c r="U243" s="225">
        <v>2780991.9209666601</v>
      </c>
      <c r="V243" s="225">
        <v>2652712.3409666601</v>
      </c>
      <c r="W243" s="225">
        <v>3783056.0209666602</v>
      </c>
      <c r="X243" s="225">
        <v>2954861.6209666599</v>
      </c>
      <c r="Y243" s="225">
        <v>2729725.7509666602</v>
      </c>
      <c r="Z243" s="225">
        <v>4167218.05096666</v>
      </c>
      <c r="AA243" s="225">
        <v>39720672.421599902</v>
      </c>
      <c r="AB243" s="225">
        <v>2974888.17734166</v>
      </c>
      <c r="AC243" s="225">
        <v>2274908.7973416601</v>
      </c>
      <c r="AD243" s="225">
        <v>3216505.1873416598</v>
      </c>
      <c r="AE243" s="225">
        <v>2316504.1473416602</v>
      </c>
      <c r="AF243" s="225">
        <v>2298959.9173416598</v>
      </c>
      <c r="AG243" s="225">
        <v>3484101.4873416601</v>
      </c>
      <c r="AH243" s="225">
        <v>2099952.0873416602</v>
      </c>
      <c r="AI243" s="225">
        <v>1971672.5073416601</v>
      </c>
      <c r="AJ243" s="225">
        <v>3102016.1873416598</v>
      </c>
      <c r="AK243" s="225">
        <v>2273821.7873416599</v>
      </c>
      <c r="AL243" s="225">
        <v>2048685.91734166</v>
      </c>
      <c r="AM243" s="225">
        <v>3486178.2173416601</v>
      </c>
      <c r="AN243" s="225">
        <v>31548194.418099899</v>
      </c>
      <c r="AO243" s="225">
        <v>3066725.6237166598</v>
      </c>
      <c r="AP243" s="225">
        <v>2366746.24371666</v>
      </c>
      <c r="AQ243" s="225">
        <v>3308342.6337166601</v>
      </c>
      <c r="AR243" s="225">
        <v>2408341.59371666</v>
      </c>
      <c r="AS243" s="225">
        <v>2390797.3637166601</v>
      </c>
      <c r="AT243" s="225">
        <v>3575938.9337166599</v>
      </c>
      <c r="AU243" s="225">
        <v>2191789.53371666</v>
      </c>
      <c r="AV243" s="225">
        <v>2063509.9537166599</v>
      </c>
      <c r="AW243" s="225">
        <v>3193853.6337166601</v>
      </c>
      <c r="AX243" s="225">
        <v>2365659.2337166602</v>
      </c>
      <c r="AY243" s="225">
        <v>2140523.3637166601</v>
      </c>
      <c r="AZ243" s="225">
        <v>3578015.6637166599</v>
      </c>
      <c r="BA243" s="225">
        <v>32650243.774599999</v>
      </c>
      <c r="BB243" s="225">
        <v>3160611.9800916598</v>
      </c>
      <c r="BC243" s="225">
        <v>2460632.6000916599</v>
      </c>
      <c r="BD243" s="225">
        <v>3402228.9900916601</v>
      </c>
      <c r="BE243" s="225">
        <v>2502227.95009166</v>
      </c>
      <c r="BF243" s="225">
        <v>2484683.72009166</v>
      </c>
      <c r="BG243" s="225">
        <v>3669825.2900916599</v>
      </c>
      <c r="BH243" s="225">
        <v>2285675.89009166</v>
      </c>
      <c r="BI243" s="225">
        <v>2157396.3100916599</v>
      </c>
      <c r="BJ243" s="225">
        <v>3287739.9900916601</v>
      </c>
      <c r="BK243" s="225">
        <v>2459545.5900916602</v>
      </c>
      <c r="BL243" s="225">
        <v>2234409.72009166</v>
      </c>
      <c r="BM243" s="225">
        <v>3671902.0200916599</v>
      </c>
      <c r="BN243" s="225">
        <v>33776880.051099896</v>
      </c>
    </row>
    <row r="244" spans="1:66">
      <c r="A244" s="247" t="s">
        <v>483</v>
      </c>
    </row>
    <row r="245" spans="1:66">
      <c r="A245" s="245" t="s">
        <v>484</v>
      </c>
    </row>
    <row r="246" spans="1:66">
      <c r="A246" s="245" t="s">
        <v>485</v>
      </c>
      <c r="B246" s="225">
        <v>153069.85999999999</v>
      </c>
      <c r="C246" s="225">
        <v>78329.440000000002</v>
      </c>
      <c r="D246" s="225">
        <v>163974.649999999</v>
      </c>
      <c r="E246" s="225">
        <v>168164.56</v>
      </c>
      <c r="F246" s="225">
        <v>168566.86</v>
      </c>
      <c r="G246" s="225">
        <v>150373.12</v>
      </c>
      <c r="H246" s="225">
        <v>193627.21</v>
      </c>
      <c r="I246" s="225">
        <v>218491.889999999</v>
      </c>
      <c r="J246" s="225">
        <v>218491.889999999</v>
      </c>
      <c r="K246" s="225">
        <v>193868.209999999</v>
      </c>
      <c r="L246" s="225">
        <v>153639.85999999999</v>
      </c>
      <c r="M246" s="225">
        <v>153070.29</v>
      </c>
      <c r="N246" s="225">
        <v>2013667.8399999901</v>
      </c>
      <c r="O246" s="225">
        <v>153070.29</v>
      </c>
      <c r="P246" s="225">
        <v>78329.87</v>
      </c>
      <c r="Q246" s="225">
        <v>163975.079999999</v>
      </c>
      <c r="R246" s="225">
        <v>168164.99</v>
      </c>
      <c r="S246" s="225">
        <v>168567.28999999899</v>
      </c>
      <c r="T246" s="225">
        <v>150373.54999999999</v>
      </c>
      <c r="U246" s="225">
        <v>193627.639999999</v>
      </c>
      <c r="V246" s="225">
        <v>218492.31999999899</v>
      </c>
      <c r="W246" s="225">
        <v>218492.31999999899</v>
      </c>
      <c r="X246" s="225">
        <v>193868.639999999</v>
      </c>
      <c r="Y246" s="225">
        <v>153640.28999999899</v>
      </c>
      <c r="Z246" s="225">
        <v>153070.72</v>
      </c>
      <c r="AA246" s="225">
        <v>2013673</v>
      </c>
      <c r="AB246" s="225">
        <v>153070.29</v>
      </c>
      <c r="AC246" s="225">
        <v>78329.87</v>
      </c>
      <c r="AD246" s="225">
        <v>163975.079999999</v>
      </c>
      <c r="AE246" s="225">
        <v>168164.99</v>
      </c>
      <c r="AF246" s="225">
        <v>168567.28999999899</v>
      </c>
      <c r="AG246" s="225">
        <v>150373.54999999999</v>
      </c>
      <c r="AH246" s="225">
        <v>193627.639999999</v>
      </c>
      <c r="AI246" s="225">
        <v>218492.31999999899</v>
      </c>
      <c r="AJ246" s="225">
        <v>218492.31999999899</v>
      </c>
      <c r="AK246" s="225">
        <v>193868.639999999</v>
      </c>
      <c r="AL246" s="225">
        <v>153640.28999999899</v>
      </c>
      <c r="AM246" s="225">
        <v>153070.72</v>
      </c>
      <c r="AN246" s="225">
        <v>2013673</v>
      </c>
      <c r="AO246" s="225">
        <v>153070.29</v>
      </c>
      <c r="AP246" s="225">
        <v>78329.87</v>
      </c>
      <c r="AQ246" s="225">
        <v>163975.079999999</v>
      </c>
      <c r="AR246" s="225">
        <v>168164.99</v>
      </c>
      <c r="AS246" s="225">
        <v>168567.28999999899</v>
      </c>
      <c r="AT246" s="225">
        <v>150373.54999999999</v>
      </c>
      <c r="AU246" s="225">
        <v>193627.639999999</v>
      </c>
      <c r="AV246" s="225">
        <v>218492.31999999899</v>
      </c>
      <c r="AW246" s="225">
        <v>218492.31999999899</v>
      </c>
      <c r="AX246" s="225">
        <v>193868.639999999</v>
      </c>
      <c r="AY246" s="225">
        <v>153640.28999999899</v>
      </c>
      <c r="AZ246" s="225">
        <v>153070.72</v>
      </c>
      <c r="BA246" s="225">
        <v>2013673</v>
      </c>
      <c r="BB246" s="225">
        <v>153070.29</v>
      </c>
      <c r="BC246" s="225">
        <v>78329.87</v>
      </c>
      <c r="BD246" s="225">
        <v>163975.079999999</v>
      </c>
      <c r="BE246" s="225">
        <v>168164.99</v>
      </c>
      <c r="BF246" s="225">
        <v>168567.28999999899</v>
      </c>
      <c r="BG246" s="225">
        <v>150373.54999999999</v>
      </c>
      <c r="BH246" s="225">
        <v>193627.639999999</v>
      </c>
      <c r="BI246" s="225">
        <v>218492.31999999899</v>
      </c>
      <c r="BJ246" s="225">
        <v>218492.31999999899</v>
      </c>
      <c r="BK246" s="225">
        <v>193868.639999999</v>
      </c>
      <c r="BL246" s="225">
        <v>153640.28999999899</v>
      </c>
      <c r="BM246" s="225">
        <v>153070.72</v>
      </c>
      <c r="BN246" s="225">
        <v>2013673</v>
      </c>
    </row>
    <row r="247" spans="1:66">
      <c r="A247" s="245" t="s">
        <v>486</v>
      </c>
      <c r="B247" s="225">
        <v>0</v>
      </c>
      <c r="C247" s="225">
        <v>0</v>
      </c>
      <c r="D247" s="225">
        <v>0</v>
      </c>
      <c r="E247" s="225">
        <v>0</v>
      </c>
      <c r="F247" s="225">
        <v>0</v>
      </c>
      <c r="G247" s="225">
        <v>0</v>
      </c>
      <c r="H247" s="225">
        <v>0</v>
      </c>
      <c r="I247" s="225">
        <v>0</v>
      </c>
      <c r="J247" s="225">
        <v>0</v>
      </c>
      <c r="K247" s="225">
        <v>0</v>
      </c>
      <c r="L247" s="225">
        <v>0</v>
      </c>
      <c r="M247" s="225">
        <v>0</v>
      </c>
      <c r="N247" s="225">
        <v>0</v>
      </c>
      <c r="O247" s="225">
        <v>4241.7812532630196</v>
      </c>
      <c r="P247" s="225">
        <v>4241.7812532630196</v>
      </c>
      <c r="Q247" s="225">
        <v>4241.7812532630196</v>
      </c>
      <c r="R247" s="225">
        <v>4241.7812532630196</v>
      </c>
      <c r="S247" s="225">
        <v>4241.7812532630196</v>
      </c>
      <c r="T247" s="225">
        <v>4241.7812532630196</v>
      </c>
      <c r="U247" s="225">
        <v>4241.7812532630196</v>
      </c>
      <c r="V247" s="225">
        <v>4241.7812532630196</v>
      </c>
      <c r="W247" s="225">
        <v>4241.7812532630196</v>
      </c>
      <c r="X247" s="225">
        <v>4241.7812532630196</v>
      </c>
      <c r="Y247" s="225">
        <v>4241.7812532630196</v>
      </c>
      <c r="Z247" s="225">
        <v>4241.7812532630196</v>
      </c>
      <c r="AA247" s="225">
        <v>50901.375039156199</v>
      </c>
      <c r="AB247" s="225">
        <v>8448.8230023173692</v>
      </c>
      <c r="AC247" s="225">
        <v>8448.8230023173692</v>
      </c>
      <c r="AD247" s="225">
        <v>8448.8230023173692</v>
      </c>
      <c r="AE247" s="225">
        <v>8448.8230023173692</v>
      </c>
      <c r="AF247" s="225">
        <v>8448.8230023173692</v>
      </c>
      <c r="AG247" s="225">
        <v>8448.8230023173692</v>
      </c>
      <c r="AH247" s="225">
        <v>8448.8230023173692</v>
      </c>
      <c r="AI247" s="225">
        <v>8448.8230023173692</v>
      </c>
      <c r="AJ247" s="225">
        <v>8448.8230023173692</v>
      </c>
      <c r="AK247" s="225">
        <v>8448.8230023173692</v>
      </c>
      <c r="AL247" s="225">
        <v>8448.8230023173692</v>
      </c>
      <c r="AM247" s="225">
        <v>8448.8230023173692</v>
      </c>
      <c r="AN247" s="225">
        <v>101385.876027808</v>
      </c>
      <c r="AO247" s="225">
        <v>12526.366487019801</v>
      </c>
      <c r="AP247" s="225">
        <v>12526.366487019801</v>
      </c>
      <c r="AQ247" s="225">
        <v>12526.366487019801</v>
      </c>
      <c r="AR247" s="225">
        <v>12526.366487019801</v>
      </c>
      <c r="AS247" s="225">
        <v>12526.366487019801</v>
      </c>
      <c r="AT247" s="225">
        <v>12526.366487019801</v>
      </c>
      <c r="AU247" s="225">
        <v>12526.366487019801</v>
      </c>
      <c r="AV247" s="225">
        <v>12526.366487019801</v>
      </c>
      <c r="AW247" s="225">
        <v>12526.366487019801</v>
      </c>
      <c r="AX247" s="225">
        <v>12526.366487019801</v>
      </c>
      <c r="AY247" s="225">
        <v>12526.366487019801</v>
      </c>
      <c r="AZ247" s="225">
        <v>12526.366487019801</v>
      </c>
      <c r="BA247" s="225">
        <v>150316.397844238</v>
      </c>
      <c r="BB247" s="225">
        <v>16266.647484565799</v>
      </c>
      <c r="BC247" s="225">
        <v>16266.647484565799</v>
      </c>
      <c r="BD247" s="225">
        <v>16266.647484565799</v>
      </c>
      <c r="BE247" s="225">
        <v>16266.647484565799</v>
      </c>
      <c r="BF247" s="225">
        <v>16266.647484565799</v>
      </c>
      <c r="BG247" s="225">
        <v>16266.647484565799</v>
      </c>
      <c r="BH247" s="225">
        <v>16266.647484565799</v>
      </c>
      <c r="BI247" s="225">
        <v>16266.647484565799</v>
      </c>
      <c r="BJ247" s="225">
        <v>16266.647484565799</v>
      </c>
      <c r="BK247" s="225">
        <v>16266.647484565799</v>
      </c>
      <c r="BL247" s="225">
        <v>16266.647484565799</v>
      </c>
      <c r="BM247" s="225">
        <v>16266.647484565799</v>
      </c>
      <c r="BN247" s="225">
        <v>195199.769814789</v>
      </c>
    </row>
    <row r="248" spans="1:66">
      <c r="A248" s="245" t="s">
        <v>487</v>
      </c>
      <c r="B248" s="225">
        <v>0</v>
      </c>
      <c r="C248" s="225">
        <v>0</v>
      </c>
      <c r="D248" s="225">
        <v>0</v>
      </c>
      <c r="E248" s="225">
        <v>0</v>
      </c>
      <c r="F248" s="225">
        <v>0</v>
      </c>
      <c r="G248" s="225">
        <v>0</v>
      </c>
      <c r="H248" s="225">
        <v>0</v>
      </c>
      <c r="I248" s="225">
        <v>0</v>
      </c>
      <c r="J248" s="225">
        <v>0</v>
      </c>
      <c r="K248" s="225">
        <v>0</v>
      </c>
      <c r="L248" s="225">
        <v>0</v>
      </c>
      <c r="M248" s="225">
        <v>0</v>
      </c>
      <c r="N248" s="225">
        <v>0</v>
      </c>
      <c r="O248" s="225">
        <v>0</v>
      </c>
      <c r="P248" s="225">
        <v>0</v>
      </c>
      <c r="Q248" s="225">
        <v>0</v>
      </c>
      <c r="R248" s="225">
        <v>0</v>
      </c>
      <c r="S248" s="225">
        <v>0</v>
      </c>
      <c r="T248" s="225">
        <v>0</v>
      </c>
      <c r="U248" s="225">
        <v>0</v>
      </c>
      <c r="V248" s="225">
        <v>0</v>
      </c>
      <c r="W248" s="225">
        <v>0</v>
      </c>
      <c r="X248" s="225">
        <v>0</v>
      </c>
      <c r="Y248" s="225">
        <v>0</v>
      </c>
      <c r="Z248" s="225">
        <v>0</v>
      </c>
      <c r="AA248" s="225">
        <v>0</v>
      </c>
      <c r="AB248" s="225">
        <v>0</v>
      </c>
      <c r="AC248" s="225">
        <v>0</v>
      </c>
      <c r="AD248" s="225">
        <v>0</v>
      </c>
      <c r="AE248" s="225">
        <v>0</v>
      </c>
      <c r="AF248" s="225">
        <v>0</v>
      </c>
      <c r="AG248" s="225">
        <v>0</v>
      </c>
      <c r="AH248" s="225">
        <v>0</v>
      </c>
      <c r="AI248" s="225">
        <v>0</v>
      </c>
      <c r="AJ248" s="225">
        <v>0</v>
      </c>
      <c r="AK248" s="225">
        <v>0</v>
      </c>
      <c r="AL248" s="225">
        <v>0</v>
      </c>
      <c r="AM248" s="225">
        <v>0</v>
      </c>
      <c r="AN248" s="225">
        <v>0</v>
      </c>
      <c r="AO248" s="225">
        <v>0</v>
      </c>
      <c r="AP248" s="225">
        <v>0</v>
      </c>
      <c r="AQ248" s="225">
        <v>0</v>
      </c>
      <c r="AR248" s="225">
        <v>0</v>
      </c>
      <c r="AS248" s="225">
        <v>0</v>
      </c>
      <c r="AT248" s="225">
        <v>0</v>
      </c>
      <c r="AU248" s="225">
        <v>0</v>
      </c>
      <c r="AV248" s="225">
        <v>0</v>
      </c>
      <c r="AW248" s="225">
        <v>0</v>
      </c>
      <c r="AX248" s="225">
        <v>0</v>
      </c>
      <c r="AY248" s="225">
        <v>0</v>
      </c>
      <c r="AZ248" s="225">
        <v>0</v>
      </c>
      <c r="BA248" s="225">
        <v>0</v>
      </c>
      <c r="BB248" s="225">
        <v>0</v>
      </c>
      <c r="BC248" s="225">
        <v>0</v>
      </c>
      <c r="BD248" s="225">
        <v>0</v>
      </c>
      <c r="BE248" s="225">
        <v>0</v>
      </c>
      <c r="BF248" s="225">
        <v>0</v>
      </c>
      <c r="BG248" s="225">
        <v>0</v>
      </c>
      <c r="BH248" s="225">
        <v>0</v>
      </c>
      <c r="BI248" s="225">
        <v>0</v>
      </c>
      <c r="BJ248" s="225">
        <v>0</v>
      </c>
      <c r="BK248" s="225">
        <v>0</v>
      </c>
      <c r="BL248" s="225">
        <v>0</v>
      </c>
      <c r="BM248" s="225">
        <v>0</v>
      </c>
      <c r="BN248" s="225">
        <v>0</v>
      </c>
    </row>
    <row r="249" spans="1:66">
      <c r="A249" s="245" t="s">
        <v>488</v>
      </c>
      <c r="B249" s="225">
        <v>0</v>
      </c>
      <c r="C249" s="225">
        <v>0</v>
      </c>
      <c r="D249" s="225">
        <v>0</v>
      </c>
      <c r="E249" s="225">
        <v>0</v>
      </c>
      <c r="F249" s="225">
        <v>0</v>
      </c>
      <c r="G249" s="225">
        <v>0</v>
      </c>
      <c r="H249" s="225">
        <v>0</v>
      </c>
      <c r="I249" s="225">
        <v>0</v>
      </c>
      <c r="J249" s="225">
        <v>0</v>
      </c>
      <c r="K249" s="225">
        <v>0</v>
      </c>
      <c r="L249" s="225">
        <v>0</v>
      </c>
      <c r="M249" s="225">
        <v>0</v>
      </c>
      <c r="N249" s="225">
        <v>0</v>
      </c>
      <c r="O249" s="225">
        <v>0</v>
      </c>
      <c r="P249" s="225">
        <v>0</v>
      </c>
      <c r="Q249" s="225">
        <v>0</v>
      </c>
      <c r="R249" s="225">
        <v>0</v>
      </c>
      <c r="S249" s="225">
        <v>0</v>
      </c>
      <c r="T249" s="225">
        <v>0</v>
      </c>
      <c r="U249" s="225">
        <v>0</v>
      </c>
      <c r="V249" s="225">
        <v>0</v>
      </c>
      <c r="W249" s="225">
        <v>0</v>
      </c>
      <c r="X249" s="225">
        <v>0</v>
      </c>
      <c r="Y249" s="225">
        <v>0</v>
      </c>
      <c r="Z249" s="225">
        <v>0</v>
      </c>
      <c r="AA249" s="225">
        <v>0</v>
      </c>
      <c r="AB249" s="225">
        <v>0</v>
      </c>
      <c r="AC249" s="225">
        <v>0</v>
      </c>
      <c r="AD249" s="225">
        <v>0</v>
      </c>
      <c r="AE249" s="225">
        <v>0</v>
      </c>
      <c r="AF249" s="225">
        <v>0</v>
      </c>
      <c r="AG249" s="225">
        <v>0</v>
      </c>
      <c r="AH249" s="225">
        <v>0</v>
      </c>
      <c r="AI249" s="225">
        <v>0</v>
      </c>
      <c r="AJ249" s="225">
        <v>0</v>
      </c>
      <c r="AK249" s="225">
        <v>0</v>
      </c>
      <c r="AL249" s="225">
        <v>0</v>
      </c>
      <c r="AM249" s="225">
        <v>0</v>
      </c>
      <c r="AN249" s="225">
        <v>0</v>
      </c>
      <c r="AO249" s="225">
        <v>0</v>
      </c>
      <c r="AP249" s="225">
        <v>0</v>
      </c>
      <c r="AQ249" s="225">
        <v>0</v>
      </c>
      <c r="AR249" s="225">
        <v>0</v>
      </c>
      <c r="AS249" s="225">
        <v>0</v>
      </c>
      <c r="AT249" s="225">
        <v>0</v>
      </c>
      <c r="AU249" s="225">
        <v>0</v>
      </c>
      <c r="AV249" s="225">
        <v>0</v>
      </c>
      <c r="AW249" s="225">
        <v>0</v>
      </c>
      <c r="AX249" s="225">
        <v>0</v>
      </c>
      <c r="AY249" s="225">
        <v>0</v>
      </c>
      <c r="AZ249" s="225">
        <v>0</v>
      </c>
      <c r="BA249" s="225">
        <v>0</v>
      </c>
      <c r="BB249" s="225">
        <v>0</v>
      </c>
      <c r="BC249" s="225">
        <v>0</v>
      </c>
      <c r="BD249" s="225">
        <v>0</v>
      </c>
      <c r="BE249" s="225">
        <v>0</v>
      </c>
      <c r="BF249" s="225">
        <v>0</v>
      </c>
      <c r="BG249" s="225">
        <v>0</v>
      </c>
      <c r="BH249" s="225">
        <v>0</v>
      </c>
      <c r="BI249" s="225">
        <v>0</v>
      </c>
      <c r="BJ249" s="225">
        <v>0</v>
      </c>
      <c r="BK249" s="225">
        <v>0</v>
      </c>
      <c r="BL249" s="225">
        <v>0</v>
      </c>
      <c r="BM249" s="225">
        <v>0</v>
      </c>
      <c r="BN249" s="225">
        <v>0</v>
      </c>
    </row>
    <row r="250" spans="1:66">
      <c r="A250" s="245" t="s">
        <v>489</v>
      </c>
      <c r="B250" s="225">
        <v>153069.85999999999</v>
      </c>
      <c r="C250" s="225">
        <v>78329.440000000002</v>
      </c>
      <c r="D250" s="225">
        <v>163974.649999999</v>
      </c>
      <c r="E250" s="225">
        <v>168164.56</v>
      </c>
      <c r="F250" s="225">
        <v>168566.86</v>
      </c>
      <c r="G250" s="225">
        <v>150373.12</v>
      </c>
      <c r="H250" s="225">
        <v>193627.21</v>
      </c>
      <c r="I250" s="225">
        <v>218491.889999999</v>
      </c>
      <c r="J250" s="225">
        <v>218491.889999999</v>
      </c>
      <c r="K250" s="225">
        <v>193868.209999999</v>
      </c>
      <c r="L250" s="225">
        <v>153639.85999999999</v>
      </c>
      <c r="M250" s="225">
        <v>153070.29</v>
      </c>
      <c r="N250" s="225">
        <v>2013667.8399999901</v>
      </c>
      <c r="O250" s="225">
        <v>157312.07125326301</v>
      </c>
      <c r="P250" s="225">
        <v>82571.651253263</v>
      </c>
      <c r="Q250" s="225">
        <v>168216.861253262</v>
      </c>
      <c r="R250" s="225">
        <v>172406.771253263</v>
      </c>
      <c r="S250" s="225">
        <v>172809.07125326301</v>
      </c>
      <c r="T250" s="225">
        <v>154615.33125326299</v>
      </c>
      <c r="U250" s="225">
        <v>197869.42125326299</v>
      </c>
      <c r="V250" s="225">
        <v>222734.10125326199</v>
      </c>
      <c r="W250" s="225">
        <v>222734.10125326199</v>
      </c>
      <c r="X250" s="225">
        <v>198110.42125326299</v>
      </c>
      <c r="Y250" s="225">
        <v>157882.07125326301</v>
      </c>
      <c r="Z250" s="225">
        <v>157312.50125326301</v>
      </c>
      <c r="AA250" s="225">
        <v>2064574.37503915</v>
      </c>
      <c r="AB250" s="225">
        <v>161519.113002317</v>
      </c>
      <c r="AC250" s="225">
        <v>86778.693002317304</v>
      </c>
      <c r="AD250" s="225">
        <v>172423.90300231701</v>
      </c>
      <c r="AE250" s="225">
        <v>176613.81300231701</v>
      </c>
      <c r="AF250" s="225">
        <v>177016.113002317</v>
      </c>
      <c r="AG250" s="225">
        <v>158822.37300231701</v>
      </c>
      <c r="AH250" s="225">
        <v>202076.463002317</v>
      </c>
      <c r="AI250" s="225">
        <v>226941.143002317</v>
      </c>
      <c r="AJ250" s="225">
        <v>226941.143002317</v>
      </c>
      <c r="AK250" s="225">
        <v>202317.463002317</v>
      </c>
      <c r="AL250" s="225">
        <v>162089.113002317</v>
      </c>
      <c r="AM250" s="225">
        <v>161519.54300231699</v>
      </c>
      <c r="AN250" s="225">
        <v>2115058.8760278001</v>
      </c>
      <c r="AO250" s="225">
        <v>165596.656487019</v>
      </c>
      <c r="AP250" s="225">
        <v>90856.236487019894</v>
      </c>
      <c r="AQ250" s="225">
        <v>176501.44648701901</v>
      </c>
      <c r="AR250" s="225">
        <v>180691.35648701899</v>
      </c>
      <c r="AS250" s="225">
        <v>181093.656487019</v>
      </c>
      <c r="AT250" s="225">
        <v>162899.91648701901</v>
      </c>
      <c r="AU250" s="225">
        <v>206154.00648701901</v>
      </c>
      <c r="AV250" s="225">
        <v>231018.686487019</v>
      </c>
      <c r="AW250" s="225">
        <v>231018.686487019</v>
      </c>
      <c r="AX250" s="225">
        <v>206395.00648701901</v>
      </c>
      <c r="AY250" s="225">
        <v>166166.656487019</v>
      </c>
      <c r="AZ250" s="225">
        <v>165597.086487019</v>
      </c>
      <c r="BA250" s="225">
        <v>2163989.3978442298</v>
      </c>
      <c r="BB250" s="225">
        <v>169336.93748456499</v>
      </c>
      <c r="BC250" s="225">
        <v>94596.517484565702</v>
      </c>
      <c r="BD250" s="225">
        <v>180241.727484565</v>
      </c>
      <c r="BE250" s="225">
        <v>184431.637484565</v>
      </c>
      <c r="BF250" s="225">
        <v>184833.93748456499</v>
      </c>
      <c r="BG250" s="225">
        <v>166640.197484565</v>
      </c>
      <c r="BH250" s="225">
        <v>209894.28748456499</v>
      </c>
      <c r="BI250" s="225">
        <v>234758.96748456499</v>
      </c>
      <c r="BJ250" s="225">
        <v>234758.96748456499</v>
      </c>
      <c r="BK250" s="225">
        <v>210135.28748456499</v>
      </c>
      <c r="BL250" s="225">
        <v>169906.93748456499</v>
      </c>
      <c r="BM250" s="225">
        <v>169337.36748456501</v>
      </c>
      <c r="BN250" s="225">
        <v>2208872.76981478</v>
      </c>
    </row>
    <row r="251" spans="1:66">
      <c r="A251" s="245" t="s">
        <v>490</v>
      </c>
    </row>
    <row r="252" spans="1:66">
      <c r="A252" s="245" t="s">
        <v>491</v>
      </c>
      <c r="B252" s="225">
        <v>321708.61</v>
      </c>
      <c r="C252" s="225">
        <v>321708.61</v>
      </c>
      <c r="D252" s="225">
        <v>323826.26</v>
      </c>
      <c r="E252" s="225">
        <v>323826.26</v>
      </c>
      <c r="F252" s="225">
        <v>323826.26</v>
      </c>
      <c r="G252" s="225">
        <v>420295.09</v>
      </c>
      <c r="H252" s="225">
        <v>323826.26</v>
      </c>
      <c r="I252" s="225">
        <v>323826.26</v>
      </c>
      <c r="J252" s="225">
        <v>323826.26</v>
      </c>
      <c r="K252" s="225">
        <v>323826.26</v>
      </c>
      <c r="L252" s="225">
        <v>323826.26</v>
      </c>
      <c r="M252" s="225">
        <v>429210.97</v>
      </c>
      <c r="N252" s="225">
        <v>4083533.3599999901</v>
      </c>
      <c r="O252" s="225">
        <v>318936.82999999903</v>
      </c>
      <c r="P252" s="225">
        <v>318936.82999999903</v>
      </c>
      <c r="Q252" s="225">
        <v>321128.59999999998</v>
      </c>
      <c r="R252" s="225">
        <v>321128.59999999998</v>
      </c>
      <c r="S252" s="225">
        <v>420973.859999999</v>
      </c>
      <c r="T252" s="225">
        <v>321128.59999999998</v>
      </c>
      <c r="U252" s="225">
        <v>321128.59999999998</v>
      </c>
      <c r="V252" s="225">
        <v>321128.59999999998</v>
      </c>
      <c r="W252" s="225">
        <v>321128.59999999998</v>
      </c>
      <c r="X252" s="225">
        <v>321128.59999999998</v>
      </c>
      <c r="Y252" s="225">
        <v>420973.859999999</v>
      </c>
      <c r="Z252" s="225">
        <v>327280.55999999901</v>
      </c>
      <c r="AA252" s="225">
        <v>4055002.1399999899</v>
      </c>
      <c r="AB252" s="225">
        <v>318936.82999999903</v>
      </c>
      <c r="AC252" s="225">
        <v>318936.82999999903</v>
      </c>
      <c r="AD252" s="225">
        <v>321128.59999999998</v>
      </c>
      <c r="AE252" s="225">
        <v>321128.59999999998</v>
      </c>
      <c r="AF252" s="225">
        <v>420973.859999999</v>
      </c>
      <c r="AG252" s="225">
        <v>321128.59999999998</v>
      </c>
      <c r="AH252" s="225">
        <v>321128.59999999998</v>
      </c>
      <c r="AI252" s="225">
        <v>321128.59999999998</v>
      </c>
      <c r="AJ252" s="225">
        <v>321128.59999999998</v>
      </c>
      <c r="AK252" s="225">
        <v>321128.59999999998</v>
      </c>
      <c r="AL252" s="225">
        <v>420973.859999999</v>
      </c>
      <c r="AM252" s="225">
        <v>327280.55999999901</v>
      </c>
      <c r="AN252" s="225">
        <v>4055002.1399999899</v>
      </c>
      <c r="AO252" s="225">
        <v>318936.82999999903</v>
      </c>
      <c r="AP252" s="225">
        <v>318936.82999999903</v>
      </c>
      <c r="AQ252" s="225">
        <v>321128.59999999998</v>
      </c>
      <c r="AR252" s="225">
        <v>321128.59999999998</v>
      </c>
      <c r="AS252" s="225">
        <v>420973.859999999</v>
      </c>
      <c r="AT252" s="225">
        <v>321128.59999999998</v>
      </c>
      <c r="AU252" s="225">
        <v>321128.59999999998</v>
      </c>
      <c r="AV252" s="225">
        <v>321128.59999999998</v>
      </c>
      <c r="AW252" s="225">
        <v>321128.59999999998</v>
      </c>
      <c r="AX252" s="225">
        <v>321128.59999999998</v>
      </c>
      <c r="AY252" s="225">
        <v>420973.859999999</v>
      </c>
      <c r="AZ252" s="225">
        <v>327280.55999999901</v>
      </c>
      <c r="BA252" s="225">
        <v>4055002.1399999899</v>
      </c>
      <c r="BB252" s="225">
        <v>318936.82999999903</v>
      </c>
      <c r="BC252" s="225">
        <v>318936.82999999903</v>
      </c>
      <c r="BD252" s="225">
        <v>321128.59999999998</v>
      </c>
      <c r="BE252" s="225">
        <v>321128.59999999998</v>
      </c>
      <c r="BF252" s="225">
        <v>420973.859999999</v>
      </c>
      <c r="BG252" s="225">
        <v>321128.59999999998</v>
      </c>
      <c r="BH252" s="225">
        <v>321128.59999999998</v>
      </c>
      <c r="BI252" s="225">
        <v>321128.59999999998</v>
      </c>
      <c r="BJ252" s="225">
        <v>321128.59999999998</v>
      </c>
      <c r="BK252" s="225">
        <v>321128.59999999998</v>
      </c>
      <c r="BL252" s="225">
        <v>420973.859999999</v>
      </c>
      <c r="BM252" s="225">
        <v>327280.55999999901</v>
      </c>
      <c r="BN252" s="225">
        <v>4055002.1399999899</v>
      </c>
    </row>
    <row r="253" spans="1:66">
      <c r="A253" s="245" t="s">
        <v>492</v>
      </c>
      <c r="B253" s="225">
        <v>0</v>
      </c>
      <c r="C253" s="225">
        <v>0</v>
      </c>
      <c r="D253" s="225">
        <v>0</v>
      </c>
      <c r="E253" s="225">
        <v>0</v>
      </c>
      <c r="F253" s="225">
        <v>0</v>
      </c>
      <c r="G253" s="225">
        <v>0</v>
      </c>
      <c r="H253" s="225">
        <v>0</v>
      </c>
      <c r="I253" s="225">
        <v>0</v>
      </c>
      <c r="J253" s="225">
        <v>0</v>
      </c>
      <c r="K253" s="225">
        <v>0</v>
      </c>
      <c r="L253" s="225">
        <v>0</v>
      </c>
      <c r="M253" s="225">
        <v>0</v>
      </c>
      <c r="N253" s="225">
        <v>0</v>
      </c>
      <c r="O253" s="225">
        <v>8541.8198781000592</v>
      </c>
      <c r="P253" s="225">
        <v>8541.8198781000592</v>
      </c>
      <c r="Q253" s="225">
        <v>8541.8198781000592</v>
      </c>
      <c r="R253" s="225">
        <v>8541.8198781000592</v>
      </c>
      <c r="S253" s="225">
        <v>8541.8198781000592</v>
      </c>
      <c r="T253" s="225">
        <v>8541.8198781000592</v>
      </c>
      <c r="U253" s="225">
        <v>8541.8198781000592</v>
      </c>
      <c r="V253" s="225">
        <v>8541.8198781000592</v>
      </c>
      <c r="W253" s="225">
        <v>8541.8198781000592</v>
      </c>
      <c r="X253" s="225">
        <v>8541.8198781000592</v>
      </c>
      <c r="Y253" s="225">
        <v>8541.8198781000592</v>
      </c>
      <c r="Z253" s="225">
        <v>8541.8198781000592</v>
      </c>
      <c r="AA253" s="225">
        <v>102501.8385372</v>
      </c>
      <c r="AB253" s="225">
        <v>17013.683629307299</v>
      </c>
      <c r="AC253" s="225">
        <v>17013.683629307299</v>
      </c>
      <c r="AD253" s="225">
        <v>17013.683629307299</v>
      </c>
      <c r="AE253" s="225">
        <v>17013.683629307299</v>
      </c>
      <c r="AF253" s="225">
        <v>17013.683629307299</v>
      </c>
      <c r="AG253" s="225">
        <v>17013.683629307299</v>
      </c>
      <c r="AH253" s="225">
        <v>17013.683629307299</v>
      </c>
      <c r="AI253" s="225">
        <v>17013.683629307299</v>
      </c>
      <c r="AJ253" s="225">
        <v>17013.683629307299</v>
      </c>
      <c r="AK253" s="225">
        <v>17013.683629307299</v>
      </c>
      <c r="AL253" s="225">
        <v>17013.683629307299</v>
      </c>
      <c r="AM253" s="225">
        <v>17013.683629307299</v>
      </c>
      <c r="AN253" s="225">
        <v>204164.20355168701</v>
      </c>
      <c r="AO253" s="225">
        <v>25224.772299817199</v>
      </c>
      <c r="AP253" s="225">
        <v>25224.772299817199</v>
      </c>
      <c r="AQ253" s="225">
        <v>25224.772299817199</v>
      </c>
      <c r="AR253" s="225">
        <v>25224.772299817199</v>
      </c>
      <c r="AS253" s="225">
        <v>25224.772299817199</v>
      </c>
      <c r="AT253" s="225">
        <v>25224.772299817199</v>
      </c>
      <c r="AU253" s="225">
        <v>25224.772299817199</v>
      </c>
      <c r="AV253" s="225">
        <v>25224.772299817199</v>
      </c>
      <c r="AW253" s="225">
        <v>25224.772299817199</v>
      </c>
      <c r="AX253" s="225">
        <v>25224.772299817199</v>
      </c>
      <c r="AY253" s="225">
        <v>25224.772299817199</v>
      </c>
      <c r="AZ253" s="225">
        <v>25224.772299817199</v>
      </c>
      <c r="BA253" s="225">
        <v>302697.267597806</v>
      </c>
      <c r="BB253" s="225">
        <v>32756.7039735547</v>
      </c>
      <c r="BC253" s="225">
        <v>32756.7039735547</v>
      </c>
      <c r="BD253" s="225">
        <v>32756.7039735547</v>
      </c>
      <c r="BE253" s="225">
        <v>32756.7039735547</v>
      </c>
      <c r="BF253" s="225">
        <v>32756.7039735547</v>
      </c>
      <c r="BG253" s="225">
        <v>32756.7039735547</v>
      </c>
      <c r="BH253" s="225">
        <v>32756.7039735547</v>
      </c>
      <c r="BI253" s="225">
        <v>32756.7039735547</v>
      </c>
      <c r="BJ253" s="225">
        <v>32756.7039735547</v>
      </c>
      <c r="BK253" s="225">
        <v>32756.7039735547</v>
      </c>
      <c r="BL253" s="225">
        <v>32756.7039735547</v>
      </c>
      <c r="BM253" s="225">
        <v>32756.7039735547</v>
      </c>
      <c r="BN253" s="225">
        <v>393080.447682656</v>
      </c>
    </row>
    <row r="254" spans="1:66">
      <c r="A254" s="245" t="s">
        <v>493</v>
      </c>
      <c r="B254" s="225">
        <v>321708.61</v>
      </c>
      <c r="C254" s="225">
        <v>321708.61</v>
      </c>
      <c r="D254" s="225">
        <v>323826.26</v>
      </c>
      <c r="E254" s="225">
        <v>323826.26</v>
      </c>
      <c r="F254" s="225">
        <v>323826.26</v>
      </c>
      <c r="G254" s="225">
        <v>420295.09</v>
      </c>
      <c r="H254" s="225">
        <v>323826.26</v>
      </c>
      <c r="I254" s="225">
        <v>323826.26</v>
      </c>
      <c r="J254" s="225">
        <v>323826.26</v>
      </c>
      <c r="K254" s="225">
        <v>323826.26</v>
      </c>
      <c r="L254" s="225">
        <v>323826.26</v>
      </c>
      <c r="M254" s="225">
        <v>429210.97</v>
      </c>
      <c r="N254" s="225">
        <v>4083533.3599999901</v>
      </c>
      <c r="O254" s="225">
        <v>327478.64987810003</v>
      </c>
      <c r="P254" s="225">
        <v>327478.64987810003</v>
      </c>
      <c r="Q254" s="225">
        <v>329670.41987809999</v>
      </c>
      <c r="R254" s="225">
        <v>329670.41987809999</v>
      </c>
      <c r="S254" s="225">
        <v>429515.6798781</v>
      </c>
      <c r="T254" s="225">
        <v>329670.41987809999</v>
      </c>
      <c r="U254" s="225">
        <v>329670.41987809999</v>
      </c>
      <c r="V254" s="225">
        <v>329670.41987809999</v>
      </c>
      <c r="W254" s="225">
        <v>329670.41987809999</v>
      </c>
      <c r="X254" s="225">
        <v>329670.41987809999</v>
      </c>
      <c r="Y254" s="225">
        <v>429515.6798781</v>
      </c>
      <c r="Z254" s="225">
        <v>335822.37987810001</v>
      </c>
      <c r="AA254" s="225">
        <v>4157503.9785371898</v>
      </c>
      <c r="AB254" s="225">
        <v>335950.51362930698</v>
      </c>
      <c r="AC254" s="225">
        <v>335950.51362930698</v>
      </c>
      <c r="AD254" s="225">
        <v>338142.283629307</v>
      </c>
      <c r="AE254" s="225">
        <v>338142.283629307</v>
      </c>
      <c r="AF254" s="225">
        <v>437987.54362930701</v>
      </c>
      <c r="AG254" s="225">
        <v>338142.283629307</v>
      </c>
      <c r="AH254" s="225">
        <v>338142.283629307</v>
      </c>
      <c r="AI254" s="225">
        <v>338142.283629307</v>
      </c>
      <c r="AJ254" s="225">
        <v>338142.283629307</v>
      </c>
      <c r="AK254" s="225">
        <v>338142.283629307</v>
      </c>
      <c r="AL254" s="225">
        <v>437987.54362930701</v>
      </c>
      <c r="AM254" s="225">
        <v>344294.24362930702</v>
      </c>
      <c r="AN254" s="225">
        <v>4259166.3435516804</v>
      </c>
      <c r="AO254" s="225">
        <v>344161.60229981702</v>
      </c>
      <c r="AP254" s="225">
        <v>344161.60229981702</v>
      </c>
      <c r="AQ254" s="225">
        <v>346353.37229981698</v>
      </c>
      <c r="AR254" s="225">
        <v>346353.37229981698</v>
      </c>
      <c r="AS254" s="225">
        <v>446198.63229981699</v>
      </c>
      <c r="AT254" s="225">
        <v>346353.37229981698</v>
      </c>
      <c r="AU254" s="225">
        <v>346353.37229981698</v>
      </c>
      <c r="AV254" s="225">
        <v>346353.37229981698</v>
      </c>
      <c r="AW254" s="225">
        <v>346353.37229981698</v>
      </c>
      <c r="AX254" s="225">
        <v>346353.37229981698</v>
      </c>
      <c r="AY254" s="225">
        <v>446198.63229981699</v>
      </c>
      <c r="AZ254" s="225">
        <v>352505.332299817</v>
      </c>
      <c r="BA254" s="225">
        <v>4357699.4075977998</v>
      </c>
      <c r="BB254" s="225">
        <v>351693.53397355397</v>
      </c>
      <c r="BC254" s="225">
        <v>351693.53397355397</v>
      </c>
      <c r="BD254" s="225">
        <v>353885.30397355399</v>
      </c>
      <c r="BE254" s="225">
        <v>353885.30397355399</v>
      </c>
      <c r="BF254" s="225">
        <v>453730.563973554</v>
      </c>
      <c r="BG254" s="225">
        <v>353885.30397355399</v>
      </c>
      <c r="BH254" s="225">
        <v>353885.30397355399</v>
      </c>
      <c r="BI254" s="225">
        <v>353885.30397355399</v>
      </c>
      <c r="BJ254" s="225">
        <v>353885.30397355399</v>
      </c>
      <c r="BK254" s="225">
        <v>353885.30397355399</v>
      </c>
      <c r="BL254" s="225">
        <v>453730.563973554</v>
      </c>
      <c r="BM254" s="225">
        <v>360037.26397355401</v>
      </c>
      <c r="BN254" s="225">
        <v>4448082.5876826504</v>
      </c>
    </row>
    <row r="255" spans="1:66">
      <c r="A255" s="245" t="s">
        <v>494</v>
      </c>
    </row>
    <row r="256" spans="1:66">
      <c r="A256" s="245" t="s">
        <v>495</v>
      </c>
      <c r="B256" s="225">
        <v>84473.469999999899</v>
      </c>
      <c r="C256" s="225">
        <v>55809.31</v>
      </c>
      <c r="D256" s="225">
        <v>100686.459999999</v>
      </c>
      <c r="E256" s="225">
        <v>72428.62</v>
      </c>
      <c r="F256" s="225">
        <v>83483.11</v>
      </c>
      <c r="G256" s="225">
        <v>64931.659999999902</v>
      </c>
      <c r="H256" s="225">
        <v>70973.109999999899</v>
      </c>
      <c r="I256" s="225">
        <v>57078.879999999997</v>
      </c>
      <c r="J256" s="225">
        <v>83864.219999999899</v>
      </c>
      <c r="K256" s="225">
        <v>70871.570000000007</v>
      </c>
      <c r="L256" s="225">
        <v>69698.23</v>
      </c>
      <c r="M256" s="225">
        <v>85112.67</v>
      </c>
      <c r="N256" s="225">
        <v>899411.30999999901</v>
      </c>
      <c r="O256" s="225">
        <v>83363.86</v>
      </c>
      <c r="P256" s="225">
        <v>54129.71</v>
      </c>
      <c r="Q256" s="225">
        <v>99039.81</v>
      </c>
      <c r="R256" s="225">
        <v>71548.56</v>
      </c>
      <c r="S256" s="225">
        <v>82270.509999999995</v>
      </c>
      <c r="T256" s="225">
        <v>64592.77</v>
      </c>
      <c r="U256" s="225">
        <v>69874.77</v>
      </c>
      <c r="V256" s="225">
        <v>55597.14</v>
      </c>
      <c r="W256" s="225">
        <v>83112.539999999994</v>
      </c>
      <c r="X256" s="225">
        <v>70884.27</v>
      </c>
      <c r="Y256" s="225">
        <v>70241.820000000007</v>
      </c>
      <c r="Z256" s="225">
        <v>86506.46</v>
      </c>
      <c r="AA256" s="225">
        <v>891162.22</v>
      </c>
      <c r="AB256" s="225">
        <v>83363.86</v>
      </c>
      <c r="AC256" s="225">
        <v>54129.71</v>
      </c>
      <c r="AD256" s="225">
        <v>99039.81</v>
      </c>
      <c r="AE256" s="225">
        <v>71548.56</v>
      </c>
      <c r="AF256" s="225">
        <v>82270.509999999995</v>
      </c>
      <c r="AG256" s="225">
        <v>64592.77</v>
      </c>
      <c r="AH256" s="225">
        <v>69874.77</v>
      </c>
      <c r="AI256" s="225">
        <v>55597.14</v>
      </c>
      <c r="AJ256" s="225">
        <v>83112.539999999994</v>
      </c>
      <c r="AK256" s="225">
        <v>70884.27</v>
      </c>
      <c r="AL256" s="225">
        <v>70241.820000000007</v>
      </c>
      <c r="AM256" s="225">
        <v>86506.46</v>
      </c>
      <c r="AN256" s="225">
        <v>891162.22</v>
      </c>
      <c r="AO256" s="225">
        <v>83363.86</v>
      </c>
      <c r="AP256" s="225">
        <v>54129.71</v>
      </c>
      <c r="AQ256" s="225">
        <v>99039.81</v>
      </c>
      <c r="AR256" s="225">
        <v>71548.56</v>
      </c>
      <c r="AS256" s="225">
        <v>82270.509999999995</v>
      </c>
      <c r="AT256" s="225">
        <v>64592.77</v>
      </c>
      <c r="AU256" s="225">
        <v>69874.77</v>
      </c>
      <c r="AV256" s="225">
        <v>55597.14</v>
      </c>
      <c r="AW256" s="225">
        <v>83112.539999999994</v>
      </c>
      <c r="AX256" s="225">
        <v>70884.27</v>
      </c>
      <c r="AY256" s="225">
        <v>70241.820000000007</v>
      </c>
      <c r="AZ256" s="225">
        <v>86506.46</v>
      </c>
      <c r="BA256" s="225">
        <v>891162.22</v>
      </c>
      <c r="BB256" s="225">
        <v>83363.86</v>
      </c>
      <c r="BC256" s="225">
        <v>54129.71</v>
      </c>
      <c r="BD256" s="225">
        <v>99039.81</v>
      </c>
      <c r="BE256" s="225">
        <v>71548.56</v>
      </c>
      <c r="BF256" s="225">
        <v>82270.509999999995</v>
      </c>
      <c r="BG256" s="225">
        <v>64592.77</v>
      </c>
      <c r="BH256" s="225">
        <v>69874.77</v>
      </c>
      <c r="BI256" s="225">
        <v>55597.14</v>
      </c>
      <c r="BJ256" s="225">
        <v>83112.539999999994</v>
      </c>
      <c r="BK256" s="225">
        <v>70884.27</v>
      </c>
      <c r="BL256" s="225">
        <v>70241.820000000007</v>
      </c>
      <c r="BM256" s="225">
        <v>86506.46</v>
      </c>
      <c r="BN256" s="225">
        <v>891162.22</v>
      </c>
    </row>
    <row r="257" spans="1:66">
      <c r="A257" s="245" t="s">
        <v>496</v>
      </c>
      <c r="B257" s="225">
        <v>0</v>
      </c>
      <c r="C257" s="225">
        <v>0</v>
      </c>
      <c r="D257" s="225">
        <v>0</v>
      </c>
      <c r="E257" s="225">
        <v>0</v>
      </c>
      <c r="F257" s="225">
        <v>0</v>
      </c>
      <c r="G257" s="225">
        <v>0</v>
      </c>
      <c r="H257" s="225">
        <v>0</v>
      </c>
      <c r="I257" s="225">
        <v>0</v>
      </c>
      <c r="J257" s="225">
        <v>0</v>
      </c>
      <c r="K257" s="225">
        <v>0</v>
      </c>
      <c r="L257" s="225">
        <v>0</v>
      </c>
      <c r="M257" s="225">
        <v>0</v>
      </c>
      <c r="N257" s="225">
        <v>0</v>
      </c>
      <c r="O257" s="225">
        <v>0</v>
      </c>
      <c r="P257" s="225">
        <v>0</v>
      </c>
      <c r="Q257" s="225">
        <v>0</v>
      </c>
      <c r="R257" s="225">
        <v>0</v>
      </c>
      <c r="S257" s="225">
        <v>0</v>
      </c>
      <c r="T257" s="225">
        <v>0</v>
      </c>
      <c r="U257" s="225">
        <v>0</v>
      </c>
      <c r="V257" s="225">
        <v>0</v>
      </c>
      <c r="W257" s="225">
        <v>0</v>
      </c>
      <c r="X257" s="225">
        <v>0</v>
      </c>
      <c r="Y257" s="225">
        <v>0</v>
      </c>
      <c r="Z257" s="225">
        <v>0</v>
      </c>
      <c r="AA257" s="225">
        <v>0</v>
      </c>
      <c r="AB257" s="225">
        <v>0</v>
      </c>
      <c r="AC257" s="225">
        <v>0</v>
      </c>
      <c r="AD257" s="225">
        <v>0</v>
      </c>
      <c r="AE257" s="225">
        <v>0</v>
      </c>
      <c r="AF257" s="225">
        <v>0</v>
      </c>
      <c r="AG257" s="225">
        <v>0</v>
      </c>
      <c r="AH257" s="225">
        <v>0</v>
      </c>
      <c r="AI257" s="225">
        <v>0</v>
      </c>
      <c r="AJ257" s="225">
        <v>0</v>
      </c>
      <c r="AK257" s="225">
        <v>0</v>
      </c>
      <c r="AL257" s="225">
        <v>0</v>
      </c>
      <c r="AM257" s="225">
        <v>0</v>
      </c>
      <c r="AN257" s="225">
        <v>0</v>
      </c>
      <c r="AO257" s="225">
        <v>0</v>
      </c>
      <c r="AP257" s="225">
        <v>0</v>
      </c>
      <c r="AQ257" s="225">
        <v>0</v>
      </c>
      <c r="AR257" s="225">
        <v>0</v>
      </c>
      <c r="AS257" s="225">
        <v>0</v>
      </c>
      <c r="AT257" s="225">
        <v>0</v>
      </c>
      <c r="AU257" s="225">
        <v>0</v>
      </c>
      <c r="AV257" s="225">
        <v>0</v>
      </c>
      <c r="AW257" s="225">
        <v>0</v>
      </c>
      <c r="AX257" s="225">
        <v>0</v>
      </c>
      <c r="AY257" s="225">
        <v>0</v>
      </c>
      <c r="AZ257" s="225">
        <v>0</v>
      </c>
      <c r="BA257" s="225">
        <v>0</v>
      </c>
      <c r="BB257" s="225">
        <v>0</v>
      </c>
      <c r="BC257" s="225">
        <v>0</v>
      </c>
      <c r="BD257" s="225">
        <v>0</v>
      </c>
      <c r="BE257" s="225">
        <v>0</v>
      </c>
      <c r="BF257" s="225">
        <v>0</v>
      </c>
      <c r="BG257" s="225">
        <v>0</v>
      </c>
      <c r="BH257" s="225">
        <v>0</v>
      </c>
      <c r="BI257" s="225">
        <v>0</v>
      </c>
      <c r="BJ257" s="225">
        <v>0</v>
      </c>
      <c r="BK257" s="225">
        <v>0</v>
      </c>
      <c r="BL257" s="225">
        <v>0</v>
      </c>
      <c r="BM257" s="225">
        <v>0</v>
      </c>
      <c r="BN257" s="225">
        <v>0</v>
      </c>
    </row>
    <row r="258" spans="1:66">
      <c r="A258" s="245" t="s">
        <v>497</v>
      </c>
      <c r="B258" s="225">
        <v>84473.469999999899</v>
      </c>
      <c r="C258" s="225">
        <v>55809.31</v>
      </c>
      <c r="D258" s="225">
        <v>100686.459999999</v>
      </c>
      <c r="E258" s="225">
        <v>72428.62</v>
      </c>
      <c r="F258" s="225">
        <v>83483.11</v>
      </c>
      <c r="G258" s="225">
        <v>64931.659999999902</v>
      </c>
      <c r="H258" s="225">
        <v>70973.109999999899</v>
      </c>
      <c r="I258" s="225">
        <v>57078.879999999997</v>
      </c>
      <c r="J258" s="225">
        <v>83864.219999999899</v>
      </c>
      <c r="K258" s="225">
        <v>70871.570000000007</v>
      </c>
      <c r="L258" s="225">
        <v>69698.23</v>
      </c>
      <c r="M258" s="225">
        <v>85112.67</v>
      </c>
      <c r="N258" s="225">
        <v>899411.30999999901</v>
      </c>
      <c r="O258" s="225">
        <v>83363.86</v>
      </c>
      <c r="P258" s="225">
        <v>54129.71</v>
      </c>
      <c r="Q258" s="225">
        <v>99039.81</v>
      </c>
      <c r="R258" s="225">
        <v>71548.56</v>
      </c>
      <c r="S258" s="225">
        <v>82270.509999999995</v>
      </c>
      <c r="T258" s="225">
        <v>64592.77</v>
      </c>
      <c r="U258" s="225">
        <v>69874.77</v>
      </c>
      <c r="V258" s="225">
        <v>55597.14</v>
      </c>
      <c r="W258" s="225">
        <v>83112.539999999994</v>
      </c>
      <c r="X258" s="225">
        <v>70884.27</v>
      </c>
      <c r="Y258" s="225">
        <v>70241.820000000007</v>
      </c>
      <c r="Z258" s="225">
        <v>86506.46</v>
      </c>
      <c r="AA258" s="225">
        <v>891162.22</v>
      </c>
      <c r="AB258" s="225">
        <v>83363.86</v>
      </c>
      <c r="AC258" s="225">
        <v>54129.71</v>
      </c>
      <c r="AD258" s="225">
        <v>99039.81</v>
      </c>
      <c r="AE258" s="225">
        <v>71548.56</v>
      </c>
      <c r="AF258" s="225">
        <v>82270.509999999995</v>
      </c>
      <c r="AG258" s="225">
        <v>64592.77</v>
      </c>
      <c r="AH258" s="225">
        <v>69874.77</v>
      </c>
      <c r="AI258" s="225">
        <v>55597.14</v>
      </c>
      <c r="AJ258" s="225">
        <v>83112.539999999994</v>
      </c>
      <c r="AK258" s="225">
        <v>70884.27</v>
      </c>
      <c r="AL258" s="225">
        <v>70241.820000000007</v>
      </c>
      <c r="AM258" s="225">
        <v>86506.46</v>
      </c>
      <c r="AN258" s="225">
        <v>891162.22</v>
      </c>
      <c r="AO258" s="225">
        <v>83363.86</v>
      </c>
      <c r="AP258" s="225">
        <v>54129.71</v>
      </c>
      <c r="AQ258" s="225">
        <v>99039.81</v>
      </c>
      <c r="AR258" s="225">
        <v>71548.56</v>
      </c>
      <c r="AS258" s="225">
        <v>82270.509999999995</v>
      </c>
      <c r="AT258" s="225">
        <v>64592.77</v>
      </c>
      <c r="AU258" s="225">
        <v>69874.77</v>
      </c>
      <c r="AV258" s="225">
        <v>55597.14</v>
      </c>
      <c r="AW258" s="225">
        <v>83112.539999999994</v>
      </c>
      <c r="AX258" s="225">
        <v>70884.27</v>
      </c>
      <c r="AY258" s="225">
        <v>70241.820000000007</v>
      </c>
      <c r="AZ258" s="225">
        <v>86506.46</v>
      </c>
      <c r="BA258" s="225">
        <v>891162.22</v>
      </c>
      <c r="BB258" s="225">
        <v>83363.86</v>
      </c>
      <c r="BC258" s="225">
        <v>54129.71</v>
      </c>
      <c r="BD258" s="225">
        <v>99039.81</v>
      </c>
      <c r="BE258" s="225">
        <v>71548.56</v>
      </c>
      <c r="BF258" s="225">
        <v>82270.509999999995</v>
      </c>
      <c r="BG258" s="225">
        <v>64592.77</v>
      </c>
      <c r="BH258" s="225">
        <v>69874.77</v>
      </c>
      <c r="BI258" s="225">
        <v>55597.14</v>
      </c>
      <c r="BJ258" s="225">
        <v>83112.539999999994</v>
      </c>
      <c r="BK258" s="225">
        <v>70884.27</v>
      </c>
      <c r="BL258" s="225">
        <v>70241.820000000007</v>
      </c>
      <c r="BM258" s="225">
        <v>86506.46</v>
      </c>
      <c r="BN258" s="225">
        <v>891162.22</v>
      </c>
    </row>
    <row r="259" spans="1:66">
      <c r="A259" s="245" t="s">
        <v>498</v>
      </c>
    </row>
    <row r="260" spans="1:66">
      <c r="A260" s="245" t="s">
        <v>499</v>
      </c>
      <c r="B260" s="225">
        <v>13634.64</v>
      </c>
      <c r="C260" s="225">
        <v>13532.88</v>
      </c>
      <c r="D260" s="225">
        <v>13463.58</v>
      </c>
      <c r="E260" s="225">
        <v>13391.05</v>
      </c>
      <c r="F260" s="225">
        <v>13417.66</v>
      </c>
      <c r="G260" s="225">
        <v>19988.8</v>
      </c>
      <c r="H260" s="225">
        <v>13362.3499999999</v>
      </c>
      <c r="I260" s="225">
        <v>13461.82</v>
      </c>
      <c r="J260" s="225">
        <v>13444.539999999901</v>
      </c>
      <c r="K260" s="225">
        <v>13479.13</v>
      </c>
      <c r="L260" s="225">
        <v>13583.47</v>
      </c>
      <c r="M260" s="225">
        <v>20233.28</v>
      </c>
      <c r="N260" s="225">
        <v>174993.2</v>
      </c>
      <c r="O260" s="225">
        <v>13445.299999999899</v>
      </c>
      <c r="P260" s="225">
        <v>13359.27</v>
      </c>
      <c r="Q260" s="225">
        <v>13334.54</v>
      </c>
      <c r="R260" s="225">
        <v>13281.23</v>
      </c>
      <c r="S260" s="225">
        <v>13329.26</v>
      </c>
      <c r="T260" s="225">
        <v>19852.21</v>
      </c>
      <c r="U260" s="225">
        <v>13271.36</v>
      </c>
      <c r="V260" s="225">
        <v>13351.8499999999</v>
      </c>
      <c r="W260" s="225">
        <v>13308.35</v>
      </c>
      <c r="X260" s="225">
        <v>13331.05</v>
      </c>
      <c r="Y260" s="225">
        <v>13430.57</v>
      </c>
      <c r="Z260" s="225">
        <v>19953.240000000002</v>
      </c>
      <c r="AA260" s="225">
        <v>173248.22999999899</v>
      </c>
      <c r="AB260" s="225">
        <v>13445.299999999899</v>
      </c>
      <c r="AC260" s="225">
        <v>13359.27</v>
      </c>
      <c r="AD260" s="225">
        <v>13334.54</v>
      </c>
      <c r="AE260" s="225">
        <v>13281.23</v>
      </c>
      <c r="AF260" s="225">
        <v>13329.26</v>
      </c>
      <c r="AG260" s="225">
        <v>19852.21</v>
      </c>
      <c r="AH260" s="225">
        <v>13271.36</v>
      </c>
      <c r="AI260" s="225">
        <v>13351.8499999999</v>
      </c>
      <c r="AJ260" s="225">
        <v>13308.35</v>
      </c>
      <c r="AK260" s="225">
        <v>13331.05</v>
      </c>
      <c r="AL260" s="225">
        <v>13430.57</v>
      </c>
      <c r="AM260" s="225">
        <v>19953.240000000002</v>
      </c>
      <c r="AN260" s="225">
        <v>173248.22999999899</v>
      </c>
      <c r="AO260" s="225">
        <v>13445.299999999899</v>
      </c>
      <c r="AP260" s="225">
        <v>13359.27</v>
      </c>
      <c r="AQ260" s="225">
        <v>13334.54</v>
      </c>
      <c r="AR260" s="225">
        <v>13281.23</v>
      </c>
      <c r="AS260" s="225">
        <v>13329.26</v>
      </c>
      <c r="AT260" s="225">
        <v>19852.21</v>
      </c>
      <c r="AU260" s="225">
        <v>13271.36</v>
      </c>
      <c r="AV260" s="225">
        <v>13351.8499999999</v>
      </c>
      <c r="AW260" s="225">
        <v>13308.35</v>
      </c>
      <c r="AX260" s="225">
        <v>13331.05</v>
      </c>
      <c r="AY260" s="225">
        <v>13430.57</v>
      </c>
      <c r="AZ260" s="225">
        <v>19953.240000000002</v>
      </c>
      <c r="BA260" s="225">
        <v>173248.22999999899</v>
      </c>
      <c r="BB260" s="225">
        <v>13445.299999999899</v>
      </c>
      <c r="BC260" s="225">
        <v>13359.27</v>
      </c>
      <c r="BD260" s="225">
        <v>13334.54</v>
      </c>
      <c r="BE260" s="225">
        <v>13281.23</v>
      </c>
      <c r="BF260" s="225">
        <v>13329.26</v>
      </c>
      <c r="BG260" s="225">
        <v>19852.21</v>
      </c>
      <c r="BH260" s="225">
        <v>13271.36</v>
      </c>
      <c r="BI260" s="225">
        <v>13351.8499999999</v>
      </c>
      <c r="BJ260" s="225">
        <v>13308.35</v>
      </c>
      <c r="BK260" s="225">
        <v>13331.05</v>
      </c>
      <c r="BL260" s="225">
        <v>13430.57</v>
      </c>
      <c r="BM260" s="225">
        <v>19953.240000000002</v>
      </c>
      <c r="BN260" s="225">
        <v>173248.22999999899</v>
      </c>
    </row>
    <row r="261" spans="1:66">
      <c r="A261" s="245" t="s">
        <v>500</v>
      </c>
      <c r="B261" s="225">
        <v>30179.49</v>
      </c>
      <c r="C261" s="225">
        <v>30179.49</v>
      </c>
      <c r="D261" s="225">
        <v>30262.87</v>
      </c>
      <c r="E261" s="225">
        <v>30262.87</v>
      </c>
      <c r="F261" s="225">
        <v>30262.87</v>
      </c>
      <c r="G261" s="225">
        <v>31277.539999999899</v>
      </c>
      <c r="H261" s="225">
        <v>30262.87</v>
      </c>
      <c r="I261" s="225">
        <v>30262.87</v>
      </c>
      <c r="J261" s="225">
        <v>30262.87</v>
      </c>
      <c r="K261" s="225">
        <v>30323.75</v>
      </c>
      <c r="L261" s="225">
        <v>30323.75</v>
      </c>
      <c r="M261" s="225">
        <v>31368.85</v>
      </c>
      <c r="N261" s="225">
        <v>365230.09</v>
      </c>
      <c r="O261" s="225">
        <v>30323.75</v>
      </c>
      <c r="P261" s="225">
        <v>30323.75</v>
      </c>
      <c r="Q261" s="225">
        <v>30410.039999999899</v>
      </c>
      <c r="R261" s="225">
        <v>30410.039999999899</v>
      </c>
      <c r="S261" s="225">
        <v>31455.14</v>
      </c>
      <c r="T261" s="225">
        <v>30410.039999999899</v>
      </c>
      <c r="U261" s="225">
        <v>30410.039999999899</v>
      </c>
      <c r="V261" s="225">
        <v>30410.039999999899</v>
      </c>
      <c r="W261" s="225">
        <v>30410.039999999899</v>
      </c>
      <c r="X261" s="225">
        <v>30472.74</v>
      </c>
      <c r="Y261" s="225">
        <v>31549.200000000001</v>
      </c>
      <c r="Z261" s="225">
        <v>30472.74</v>
      </c>
      <c r="AA261" s="225">
        <v>367057.55999999901</v>
      </c>
      <c r="AB261" s="225">
        <v>30323.75</v>
      </c>
      <c r="AC261" s="225">
        <v>30323.75</v>
      </c>
      <c r="AD261" s="225">
        <v>30410.039999999899</v>
      </c>
      <c r="AE261" s="225">
        <v>30410.039999999899</v>
      </c>
      <c r="AF261" s="225">
        <v>31455.14</v>
      </c>
      <c r="AG261" s="225">
        <v>30410.039999999899</v>
      </c>
      <c r="AH261" s="225">
        <v>30410.039999999899</v>
      </c>
      <c r="AI261" s="225">
        <v>30410.039999999899</v>
      </c>
      <c r="AJ261" s="225">
        <v>30410.039999999899</v>
      </c>
      <c r="AK261" s="225">
        <v>30472.74</v>
      </c>
      <c r="AL261" s="225">
        <v>31549.200000000001</v>
      </c>
      <c r="AM261" s="225">
        <v>30472.74</v>
      </c>
      <c r="AN261" s="225">
        <v>367057.55999999901</v>
      </c>
      <c r="AO261" s="225">
        <v>30323.75</v>
      </c>
      <c r="AP261" s="225">
        <v>30323.75</v>
      </c>
      <c r="AQ261" s="225">
        <v>30410.039999999899</v>
      </c>
      <c r="AR261" s="225">
        <v>30410.039999999899</v>
      </c>
      <c r="AS261" s="225">
        <v>31455.14</v>
      </c>
      <c r="AT261" s="225">
        <v>30410.039999999899</v>
      </c>
      <c r="AU261" s="225">
        <v>30410.039999999899</v>
      </c>
      <c r="AV261" s="225">
        <v>30410.039999999899</v>
      </c>
      <c r="AW261" s="225">
        <v>30410.039999999899</v>
      </c>
      <c r="AX261" s="225">
        <v>30472.74</v>
      </c>
      <c r="AY261" s="225">
        <v>31549.200000000001</v>
      </c>
      <c r="AZ261" s="225">
        <v>30472.74</v>
      </c>
      <c r="BA261" s="225">
        <v>367057.55999999901</v>
      </c>
      <c r="BB261" s="225">
        <v>30323.75</v>
      </c>
      <c r="BC261" s="225">
        <v>30323.75</v>
      </c>
      <c r="BD261" s="225">
        <v>30410.039999999899</v>
      </c>
      <c r="BE261" s="225">
        <v>30410.039999999899</v>
      </c>
      <c r="BF261" s="225">
        <v>31455.14</v>
      </c>
      <c r="BG261" s="225">
        <v>30410.039999999899</v>
      </c>
      <c r="BH261" s="225">
        <v>30410.039999999899</v>
      </c>
      <c r="BI261" s="225">
        <v>30410.039999999899</v>
      </c>
      <c r="BJ261" s="225">
        <v>30410.039999999899</v>
      </c>
      <c r="BK261" s="225">
        <v>30472.74</v>
      </c>
      <c r="BL261" s="225">
        <v>31549.200000000001</v>
      </c>
      <c r="BM261" s="225">
        <v>30472.74</v>
      </c>
      <c r="BN261" s="225">
        <v>367057.55999999901</v>
      </c>
    </row>
    <row r="262" spans="1:66">
      <c r="A262" s="245" t="s">
        <v>501</v>
      </c>
      <c r="B262" s="225">
        <v>43814.13</v>
      </c>
      <c r="C262" s="225">
        <v>43712.37</v>
      </c>
      <c r="D262" s="225">
        <v>43726.45</v>
      </c>
      <c r="E262" s="225">
        <v>43653.919999999998</v>
      </c>
      <c r="F262" s="225">
        <v>43680.53</v>
      </c>
      <c r="G262" s="225">
        <v>51266.34</v>
      </c>
      <c r="H262" s="225">
        <v>43625.22</v>
      </c>
      <c r="I262" s="225">
        <v>43724.69</v>
      </c>
      <c r="J262" s="225">
        <v>43707.409999999902</v>
      </c>
      <c r="K262" s="225">
        <v>43802.879999999997</v>
      </c>
      <c r="L262" s="225">
        <v>43907.22</v>
      </c>
      <c r="M262" s="225">
        <v>51602.13</v>
      </c>
      <c r="N262" s="225">
        <v>540223.29</v>
      </c>
      <c r="O262" s="225">
        <v>43769.05</v>
      </c>
      <c r="P262" s="225">
        <v>43683.02</v>
      </c>
      <c r="Q262" s="225">
        <v>43744.58</v>
      </c>
      <c r="R262" s="225">
        <v>43691.27</v>
      </c>
      <c r="S262" s="225">
        <v>44784.4</v>
      </c>
      <c r="T262" s="225">
        <v>50262.249999999898</v>
      </c>
      <c r="U262" s="225">
        <v>43681.3999999999</v>
      </c>
      <c r="V262" s="225">
        <v>43761.889999999898</v>
      </c>
      <c r="W262" s="225">
        <v>43718.39</v>
      </c>
      <c r="X262" s="225">
        <v>43803.79</v>
      </c>
      <c r="Y262" s="225">
        <v>44979.77</v>
      </c>
      <c r="Z262" s="225">
        <v>50425.98</v>
      </c>
      <c r="AA262" s="225">
        <v>540305.79</v>
      </c>
      <c r="AB262" s="225">
        <v>43769.05</v>
      </c>
      <c r="AC262" s="225">
        <v>43683.02</v>
      </c>
      <c r="AD262" s="225">
        <v>43744.58</v>
      </c>
      <c r="AE262" s="225">
        <v>43691.27</v>
      </c>
      <c r="AF262" s="225">
        <v>44784.4</v>
      </c>
      <c r="AG262" s="225">
        <v>50262.249999999898</v>
      </c>
      <c r="AH262" s="225">
        <v>43681.3999999999</v>
      </c>
      <c r="AI262" s="225">
        <v>43761.889999999898</v>
      </c>
      <c r="AJ262" s="225">
        <v>43718.39</v>
      </c>
      <c r="AK262" s="225">
        <v>43803.79</v>
      </c>
      <c r="AL262" s="225">
        <v>44979.77</v>
      </c>
      <c r="AM262" s="225">
        <v>50425.98</v>
      </c>
      <c r="AN262" s="225">
        <v>540305.79</v>
      </c>
      <c r="AO262" s="225">
        <v>43769.05</v>
      </c>
      <c r="AP262" s="225">
        <v>43683.02</v>
      </c>
      <c r="AQ262" s="225">
        <v>43744.58</v>
      </c>
      <c r="AR262" s="225">
        <v>43691.27</v>
      </c>
      <c r="AS262" s="225">
        <v>44784.4</v>
      </c>
      <c r="AT262" s="225">
        <v>50262.249999999898</v>
      </c>
      <c r="AU262" s="225">
        <v>43681.3999999999</v>
      </c>
      <c r="AV262" s="225">
        <v>43761.889999999898</v>
      </c>
      <c r="AW262" s="225">
        <v>43718.39</v>
      </c>
      <c r="AX262" s="225">
        <v>43803.79</v>
      </c>
      <c r="AY262" s="225">
        <v>44979.77</v>
      </c>
      <c r="AZ262" s="225">
        <v>50425.98</v>
      </c>
      <c r="BA262" s="225">
        <v>540305.79</v>
      </c>
      <c r="BB262" s="225">
        <v>43769.05</v>
      </c>
      <c r="BC262" s="225">
        <v>43683.02</v>
      </c>
      <c r="BD262" s="225">
        <v>43744.58</v>
      </c>
      <c r="BE262" s="225">
        <v>43691.27</v>
      </c>
      <c r="BF262" s="225">
        <v>44784.4</v>
      </c>
      <c r="BG262" s="225">
        <v>50262.249999999898</v>
      </c>
      <c r="BH262" s="225">
        <v>43681.3999999999</v>
      </c>
      <c r="BI262" s="225">
        <v>43761.889999999898</v>
      </c>
      <c r="BJ262" s="225">
        <v>43718.39</v>
      </c>
      <c r="BK262" s="225">
        <v>43803.79</v>
      </c>
      <c r="BL262" s="225">
        <v>44979.77</v>
      </c>
      <c r="BM262" s="225">
        <v>50425.98</v>
      </c>
      <c r="BN262" s="225">
        <v>540305.79</v>
      </c>
    </row>
    <row r="263" spans="1:66">
      <c r="A263" s="245" t="s">
        <v>502</v>
      </c>
    </row>
    <row r="264" spans="1:66">
      <c r="A264" s="245" t="s">
        <v>503</v>
      </c>
      <c r="B264" s="225">
        <v>304227.26999999897</v>
      </c>
      <c r="C264" s="225">
        <v>303719.48</v>
      </c>
      <c r="D264" s="225">
        <v>303373.81999999902</v>
      </c>
      <c r="E264" s="225">
        <v>303013.31</v>
      </c>
      <c r="F264" s="225">
        <v>303145.62</v>
      </c>
      <c r="G264" s="225">
        <v>335512.96999999997</v>
      </c>
      <c r="H264" s="225">
        <v>302869.64999999898</v>
      </c>
      <c r="I264" s="225">
        <v>303365.15999999997</v>
      </c>
      <c r="J264" s="225">
        <v>303279.18</v>
      </c>
      <c r="K264" s="225">
        <v>303451.90000000002</v>
      </c>
      <c r="L264" s="225">
        <v>303971.55</v>
      </c>
      <c r="M264" s="225">
        <v>314132.68</v>
      </c>
      <c r="N264" s="225">
        <v>3684062.59</v>
      </c>
      <c r="O264" s="225">
        <v>303282.86</v>
      </c>
      <c r="P264" s="225">
        <v>302854.16999999899</v>
      </c>
      <c r="Q264" s="225">
        <v>302730.429999999</v>
      </c>
      <c r="R264" s="225">
        <v>302464.63999999902</v>
      </c>
      <c r="S264" s="225">
        <v>302704.45</v>
      </c>
      <c r="T264" s="225">
        <v>334830.83</v>
      </c>
      <c r="U264" s="225">
        <v>302415.52999999898</v>
      </c>
      <c r="V264" s="225">
        <v>302817.40000000002</v>
      </c>
      <c r="W264" s="225">
        <v>302600.39</v>
      </c>
      <c r="X264" s="225">
        <v>302713.14</v>
      </c>
      <c r="Y264" s="225">
        <v>303209.12999999902</v>
      </c>
      <c r="Z264" s="225">
        <v>335335.01</v>
      </c>
      <c r="AA264" s="225">
        <v>3697957.9799999902</v>
      </c>
      <c r="AB264" s="225">
        <v>303282.86</v>
      </c>
      <c r="AC264" s="225">
        <v>302854.16999999899</v>
      </c>
      <c r="AD264" s="225">
        <v>302730.429999999</v>
      </c>
      <c r="AE264" s="225">
        <v>302464.63999999902</v>
      </c>
      <c r="AF264" s="225">
        <v>302704.45</v>
      </c>
      <c r="AG264" s="225">
        <v>334830.83</v>
      </c>
      <c r="AH264" s="225">
        <v>302415.52999999898</v>
      </c>
      <c r="AI264" s="225">
        <v>302817.40000000002</v>
      </c>
      <c r="AJ264" s="225">
        <v>302600.39</v>
      </c>
      <c r="AK264" s="225">
        <v>302713.14</v>
      </c>
      <c r="AL264" s="225">
        <v>303209.12999999902</v>
      </c>
      <c r="AM264" s="225">
        <v>335335.01</v>
      </c>
      <c r="AN264" s="225">
        <v>3697957.9799999902</v>
      </c>
      <c r="AO264" s="225">
        <v>303282.86</v>
      </c>
      <c r="AP264" s="225">
        <v>302854.16999999899</v>
      </c>
      <c r="AQ264" s="225">
        <v>302730.429999999</v>
      </c>
      <c r="AR264" s="225">
        <v>302464.63999999902</v>
      </c>
      <c r="AS264" s="225">
        <v>302704.45</v>
      </c>
      <c r="AT264" s="225">
        <v>334830.83</v>
      </c>
      <c r="AU264" s="225">
        <v>302415.52999999898</v>
      </c>
      <c r="AV264" s="225">
        <v>302817.40000000002</v>
      </c>
      <c r="AW264" s="225">
        <v>302600.39</v>
      </c>
      <c r="AX264" s="225">
        <v>302713.14</v>
      </c>
      <c r="AY264" s="225">
        <v>303209.12999999902</v>
      </c>
      <c r="AZ264" s="225">
        <v>335335.01</v>
      </c>
      <c r="BA264" s="225">
        <v>3697957.9799999902</v>
      </c>
      <c r="BB264" s="225">
        <v>303282.86</v>
      </c>
      <c r="BC264" s="225">
        <v>302854.16999999899</v>
      </c>
      <c r="BD264" s="225">
        <v>302730.429999999</v>
      </c>
      <c r="BE264" s="225">
        <v>302464.63999999902</v>
      </c>
      <c r="BF264" s="225">
        <v>302704.45</v>
      </c>
      <c r="BG264" s="225">
        <v>334830.83</v>
      </c>
      <c r="BH264" s="225">
        <v>302415.52999999898</v>
      </c>
      <c r="BI264" s="225">
        <v>302817.40000000002</v>
      </c>
      <c r="BJ264" s="225">
        <v>302600.39</v>
      </c>
      <c r="BK264" s="225">
        <v>302713.14</v>
      </c>
      <c r="BL264" s="225">
        <v>303209.12999999902</v>
      </c>
      <c r="BM264" s="225">
        <v>335335.01</v>
      </c>
      <c r="BN264" s="225">
        <v>3697957.9799999902</v>
      </c>
    </row>
    <row r="265" spans="1:66">
      <c r="A265" s="245" t="s">
        <v>504</v>
      </c>
      <c r="B265" s="225">
        <v>0</v>
      </c>
      <c r="C265" s="225">
        <v>0</v>
      </c>
      <c r="D265" s="225">
        <v>0</v>
      </c>
      <c r="E265" s="225">
        <v>0</v>
      </c>
      <c r="F265" s="225">
        <v>0</v>
      </c>
      <c r="G265" s="225">
        <v>0</v>
      </c>
      <c r="H265" s="225">
        <v>0</v>
      </c>
      <c r="I265" s="225">
        <v>0</v>
      </c>
      <c r="J265" s="225">
        <v>0</v>
      </c>
      <c r="K265" s="225">
        <v>0</v>
      </c>
      <c r="L265" s="225">
        <v>0</v>
      </c>
      <c r="M265" s="225">
        <v>0</v>
      </c>
      <c r="N265" s="225">
        <v>0</v>
      </c>
      <c r="O265" s="225">
        <v>7796.0737697155701</v>
      </c>
      <c r="P265" s="225">
        <v>7796.0737697155701</v>
      </c>
      <c r="Q265" s="225">
        <v>7796.0737697155701</v>
      </c>
      <c r="R265" s="225">
        <v>7796.0737697155701</v>
      </c>
      <c r="S265" s="225">
        <v>7796.0737697155701</v>
      </c>
      <c r="T265" s="225">
        <v>7796.0737697155701</v>
      </c>
      <c r="U265" s="225">
        <v>7796.0737697155701</v>
      </c>
      <c r="V265" s="225">
        <v>7796.0737697155701</v>
      </c>
      <c r="W265" s="225">
        <v>7796.0737697155701</v>
      </c>
      <c r="X265" s="225">
        <v>7796.0737697155701</v>
      </c>
      <c r="Y265" s="225">
        <v>7796.0737697155701</v>
      </c>
      <c r="Z265" s="225">
        <v>7796.0737697155701</v>
      </c>
      <c r="AA265" s="225">
        <v>93552.885236586793</v>
      </c>
      <c r="AB265" s="225">
        <v>15528.298952867201</v>
      </c>
      <c r="AC265" s="225">
        <v>15528.298952867201</v>
      </c>
      <c r="AD265" s="225">
        <v>15528.298952867201</v>
      </c>
      <c r="AE265" s="225">
        <v>15528.298952867201</v>
      </c>
      <c r="AF265" s="225">
        <v>15528.298952867201</v>
      </c>
      <c r="AG265" s="225">
        <v>15528.298952867201</v>
      </c>
      <c r="AH265" s="225">
        <v>15528.298952867201</v>
      </c>
      <c r="AI265" s="225">
        <v>15528.298952867201</v>
      </c>
      <c r="AJ265" s="225">
        <v>15528.298952867201</v>
      </c>
      <c r="AK265" s="225">
        <v>15528.298952867201</v>
      </c>
      <c r="AL265" s="225">
        <v>15528.298952867201</v>
      </c>
      <c r="AM265" s="225">
        <v>15528.298952867201</v>
      </c>
      <c r="AN265" s="225">
        <v>186339.58743440601</v>
      </c>
      <c r="AO265" s="225">
        <v>23022.516100795401</v>
      </c>
      <c r="AP265" s="225">
        <v>23022.516100795401</v>
      </c>
      <c r="AQ265" s="225">
        <v>23022.516100795401</v>
      </c>
      <c r="AR265" s="225">
        <v>23022.516100795401</v>
      </c>
      <c r="AS265" s="225">
        <v>23022.516100795401</v>
      </c>
      <c r="AT265" s="225">
        <v>23022.516100795401</v>
      </c>
      <c r="AU265" s="225">
        <v>23022.516100795401</v>
      </c>
      <c r="AV265" s="225">
        <v>23022.516100795401</v>
      </c>
      <c r="AW265" s="225">
        <v>23022.516100795401</v>
      </c>
      <c r="AX265" s="225">
        <v>23022.516100795401</v>
      </c>
      <c r="AY265" s="225">
        <v>23022.516100795401</v>
      </c>
      <c r="AZ265" s="225">
        <v>23022.516100795401</v>
      </c>
      <c r="BA265" s="225">
        <v>276270.193209544</v>
      </c>
      <c r="BB265" s="225">
        <v>29896.8702542309</v>
      </c>
      <c r="BC265" s="225">
        <v>29896.8702542309</v>
      </c>
      <c r="BD265" s="225">
        <v>29896.8702542309</v>
      </c>
      <c r="BE265" s="225">
        <v>29896.8702542309</v>
      </c>
      <c r="BF265" s="225">
        <v>29896.8702542309</v>
      </c>
      <c r="BG265" s="225">
        <v>29896.8702542309</v>
      </c>
      <c r="BH265" s="225">
        <v>29896.8702542309</v>
      </c>
      <c r="BI265" s="225">
        <v>29896.8702542309</v>
      </c>
      <c r="BJ265" s="225">
        <v>29896.8702542309</v>
      </c>
      <c r="BK265" s="225">
        <v>29896.8702542309</v>
      </c>
      <c r="BL265" s="225">
        <v>29896.8702542309</v>
      </c>
      <c r="BM265" s="225">
        <v>29896.8702542309</v>
      </c>
      <c r="BN265" s="225">
        <v>358762.44305076997</v>
      </c>
    </row>
    <row r="266" spans="1:66">
      <c r="A266" s="245" t="s">
        <v>505</v>
      </c>
      <c r="B266" s="225">
        <v>208.27</v>
      </c>
      <c r="C266" s="225">
        <v>190.26</v>
      </c>
      <c r="D266" s="225">
        <v>252.83</v>
      </c>
      <c r="E266" s="225">
        <v>251.73</v>
      </c>
      <c r="F266" s="225">
        <v>253.5</v>
      </c>
      <c r="G266" s="225">
        <v>252.39</v>
      </c>
      <c r="H266" s="225">
        <v>254.19</v>
      </c>
      <c r="I266" s="225">
        <v>254.54</v>
      </c>
      <c r="J266" s="225">
        <v>253.39</v>
      </c>
      <c r="K266" s="225">
        <v>255.23</v>
      </c>
      <c r="L266" s="225">
        <v>254.07</v>
      </c>
      <c r="M266" s="225">
        <v>255.92999999999901</v>
      </c>
      <c r="N266" s="225">
        <v>2936.33</v>
      </c>
      <c r="O266" s="225">
        <v>214</v>
      </c>
      <c r="P266" s="225">
        <v>196</v>
      </c>
      <c r="Q266" s="225">
        <v>260</v>
      </c>
      <c r="R266" s="225">
        <v>259</v>
      </c>
      <c r="S266" s="225">
        <v>261</v>
      </c>
      <c r="T266" s="225">
        <v>260</v>
      </c>
      <c r="U266" s="225">
        <v>261</v>
      </c>
      <c r="V266" s="225">
        <v>262</v>
      </c>
      <c r="W266" s="225">
        <v>261</v>
      </c>
      <c r="X266" s="225">
        <v>263</v>
      </c>
      <c r="Y266" s="225">
        <v>261</v>
      </c>
      <c r="Z266" s="225">
        <v>263</v>
      </c>
      <c r="AA266" s="225">
        <v>3021</v>
      </c>
      <c r="AB266" s="225">
        <v>214</v>
      </c>
      <c r="AC266" s="225">
        <v>196</v>
      </c>
      <c r="AD266" s="225">
        <v>260</v>
      </c>
      <c r="AE266" s="225">
        <v>259</v>
      </c>
      <c r="AF266" s="225">
        <v>261</v>
      </c>
      <c r="AG266" s="225">
        <v>260</v>
      </c>
      <c r="AH266" s="225">
        <v>261</v>
      </c>
      <c r="AI266" s="225">
        <v>262</v>
      </c>
      <c r="AJ266" s="225">
        <v>261</v>
      </c>
      <c r="AK266" s="225">
        <v>263</v>
      </c>
      <c r="AL266" s="225">
        <v>261</v>
      </c>
      <c r="AM266" s="225">
        <v>263</v>
      </c>
      <c r="AN266" s="225">
        <v>3021</v>
      </c>
      <c r="AO266" s="225">
        <v>214</v>
      </c>
      <c r="AP266" s="225">
        <v>196</v>
      </c>
      <c r="AQ266" s="225">
        <v>260</v>
      </c>
      <c r="AR266" s="225">
        <v>259</v>
      </c>
      <c r="AS266" s="225">
        <v>261</v>
      </c>
      <c r="AT266" s="225">
        <v>260</v>
      </c>
      <c r="AU266" s="225">
        <v>261</v>
      </c>
      <c r="AV266" s="225">
        <v>262</v>
      </c>
      <c r="AW266" s="225">
        <v>261</v>
      </c>
      <c r="AX266" s="225">
        <v>263</v>
      </c>
      <c r="AY266" s="225">
        <v>261</v>
      </c>
      <c r="AZ266" s="225">
        <v>263</v>
      </c>
      <c r="BA266" s="225">
        <v>3021</v>
      </c>
      <c r="BB266" s="225">
        <v>214</v>
      </c>
      <c r="BC266" s="225">
        <v>196</v>
      </c>
      <c r="BD266" s="225">
        <v>260</v>
      </c>
      <c r="BE266" s="225">
        <v>259</v>
      </c>
      <c r="BF266" s="225">
        <v>261</v>
      </c>
      <c r="BG266" s="225">
        <v>260</v>
      </c>
      <c r="BH266" s="225">
        <v>261</v>
      </c>
      <c r="BI266" s="225">
        <v>262</v>
      </c>
      <c r="BJ266" s="225">
        <v>261</v>
      </c>
      <c r="BK266" s="225">
        <v>263</v>
      </c>
      <c r="BL266" s="225">
        <v>261</v>
      </c>
      <c r="BM266" s="225">
        <v>263</v>
      </c>
      <c r="BN266" s="225">
        <v>3021</v>
      </c>
    </row>
    <row r="267" spans="1:66">
      <c r="A267" s="245" t="s">
        <v>506</v>
      </c>
      <c r="B267" s="225">
        <v>304435.53999999998</v>
      </c>
      <c r="C267" s="225">
        <v>303909.74</v>
      </c>
      <c r="D267" s="225">
        <v>303626.64999999898</v>
      </c>
      <c r="E267" s="225">
        <v>303265.03999999998</v>
      </c>
      <c r="F267" s="225">
        <v>303399.12</v>
      </c>
      <c r="G267" s="225">
        <v>335765.36</v>
      </c>
      <c r="H267" s="225">
        <v>303123.83999999898</v>
      </c>
      <c r="I267" s="225">
        <v>303619.7</v>
      </c>
      <c r="J267" s="225">
        <v>303532.57</v>
      </c>
      <c r="K267" s="225">
        <v>303707.13</v>
      </c>
      <c r="L267" s="225">
        <v>304225.62</v>
      </c>
      <c r="M267" s="225">
        <v>314388.61</v>
      </c>
      <c r="N267" s="225">
        <v>3686998.92</v>
      </c>
      <c r="O267" s="225">
        <v>311292.93376971502</v>
      </c>
      <c r="P267" s="225">
        <v>310846.24376971502</v>
      </c>
      <c r="Q267" s="225">
        <v>310786.50376971503</v>
      </c>
      <c r="R267" s="225">
        <v>310519.71376971499</v>
      </c>
      <c r="S267" s="225">
        <v>310761.52376971499</v>
      </c>
      <c r="T267" s="225">
        <v>342886.90376971499</v>
      </c>
      <c r="U267" s="225">
        <v>310472.603769715</v>
      </c>
      <c r="V267" s="225">
        <v>310875.473769715</v>
      </c>
      <c r="W267" s="225">
        <v>310657.46376971499</v>
      </c>
      <c r="X267" s="225">
        <v>310772.21376971499</v>
      </c>
      <c r="Y267" s="225">
        <v>311266.20376971498</v>
      </c>
      <c r="Z267" s="225">
        <v>343394.08376971498</v>
      </c>
      <c r="AA267" s="225">
        <v>3794531.8652365799</v>
      </c>
      <c r="AB267" s="225">
        <v>319025.15895286697</v>
      </c>
      <c r="AC267" s="225">
        <v>318578.46895286703</v>
      </c>
      <c r="AD267" s="225">
        <v>318518.72895286698</v>
      </c>
      <c r="AE267" s="225">
        <v>318251.938952867</v>
      </c>
      <c r="AF267" s="225">
        <v>318493.748952867</v>
      </c>
      <c r="AG267" s="225">
        <v>350619.128952867</v>
      </c>
      <c r="AH267" s="225">
        <v>318204.82895286701</v>
      </c>
      <c r="AI267" s="225">
        <v>318607.69895286701</v>
      </c>
      <c r="AJ267" s="225">
        <v>318389.688952867</v>
      </c>
      <c r="AK267" s="225">
        <v>318504.438952867</v>
      </c>
      <c r="AL267" s="225">
        <v>318998.42895286699</v>
      </c>
      <c r="AM267" s="225">
        <v>351126.308952867</v>
      </c>
      <c r="AN267" s="225">
        <v>3887318.5674343999</v>
      </c>
      <c r="AO267" s="225">
        <v>326519.37610079499</v>
      </c>
      <c r="AP267" s="225">
        <v>326072.68610079499</v>
      </c>
      <c r="AQ267" s="225">
        <v>326012.946100795</v>
      </c>
      <c r="AR267" s="225">
        <v>325746.15610079502</v>
      </c>
      <c r="AS267" s="225">
        <v>325987.96610079502</v>
      </c>
      <c r="AT267" s="225">
        <v>358113.34610079502</v>
      </c>
      <c r="AU267" s="225">
        <v>325699.04610079498</v>
      </c>
      <c r="AV267" s="225">
        <v>326101.91610079497</v>
      </c>
      <c r="AW267" s="225">
        <v>325883.90610079502</v>
      </c>
      <c r="AX267" s="225">
        <v>325998.65610079502</v>
      </c>
      <c r="AY267" s="225">
        <v>326492.64610079501</v>
      </c>
      <c r="AZ267" s="225">
        <v>358620.52610079502</v>
      </c>
      <c r="BA267" s="225">
        <v>3977249.1732095401</v>
      </c>
      <c r="BB267" s="225">
        <v>333393.73025422997</v>
      </c>
      <c r="BC267" s="225">
        <v>332947.04025423003</v>
      </c>
      <c r="BD267" s="225">
        <v>332887.30025422998</v>
      </c>
      <c r="BE267" s="225">
        <v>332620.51025423</v>
      </c>
      <c r="BF267" s="225">
        <v>332862.32025423</v>
      </c>
      <c r="BG267" s="225">
        <v>364987.70025423</v>
      </c>
      <c r="BH267" s="225">
        <v>332573.40025423001</v>
      </c>
      <c r="BI267" s="225">
        <v>332976.27025423001</v>
      </c>
      <c r="BJ267" s="225">
        <v>332758.26025423</v>
      </c>
      <c r="BK267" s="225">
        <v>332873.01025423</v>
      </c>
      <c r="BL267" s="225">
        <v>333367.00025422999</v>
      </c>
      <c r="BM267" s="225">
        <v>365494.88025423</v>
      </c>
      <c r="BN267" s="225">
        <v>4059741.4230507701</v>
      </c>
    </row>
    <row r="268" spans="1:66">
      <c r="A268" s="245" t="s">
        <v>507</v>
      </c>
    </row>
    <row r="269" spans="1:66">
      <c r="A269" s="245" t="s">
        <v>508</v>
      </c>
      <c r="B269" s="225">
        <v>0</v>
      </c>
      <c r="C269" s="225">
        <v>0</v>
      </c>
      <c r="D269" s="225">
        <v>0</v>
      </c>
      <c r="E269" s="225">
        <v>0</v>
      </c>
      <c r="F269" s="225">
        <v>0</v>
      </c>
      <c r="G269" s="225">
        <v>0</v>
      </c>
      <c r="H269" s="225">
        <v>0</v>
      </c>
      <c r="I269" s="225">
        <v>0</v>
      </c>
      <c r="J269" s="225">
        <v>0</v>
      </c>
      <c r="K269" s="225">
        <v>0</v>
      </c>
      <c r="L269" s="225">
        <v>0</v>
      </c>
      <c r="M269" s="225">
        <v>0</v>
      </c>
      <c r="N269" s="225">
        <v>0</v>
      </c>
      <c r="O269" s="225">
        <v>0</v>
      </c>
      <c r="P269" s="225">
        <v>0</v>
      </c>
      <c r="Q269" s="225">
        <v>0</v>
      </c>
      <c r="R269" s="225">
        <v>0</v>
      </c>
      <c r="S269" s="225">
        <v>0</v>
      </c>
      <c r="T269" s="225">
        <v>0</v>
      </c>
      <c r="U269" s="225">
        <v>0</v>
      </c>
      <c r="V269" s="225">
        <v>0</v>
      </c>
      <c r="W269" s="225">
        <v>0</v>
      </c>
      <c r="X269" s="225">
        <v>0</v>
      </c>
      <c r="Y269" s="225">
        <v>0</v>
      </c>
      <c r="Z269" s="225">
        <v>0</v>
      </c>
      <c r="AA269" s="225">
        <v>0</v>
      </c>
      <c r="AB269" s="225">
        <v>0</v>
      </c>
      <c r="AC269" s="225">
        <v>0</v>
      </c>
      <c r="AD269" s="225">
        <v>0</v>
      </c>
      <c r="AE269" s="225">
        <v>0</v>
      </c>
      <c r="AF269" s="225">
        <v>0</v>
      </c>
      <c r="AG269" s="225">
        <v>0</v>
      </c>
      <c r="AH269" s="225">
        <v>0</v>
      </c>
      <c r="AI269" s="225">
        <v>0</v>
      </c>
      <c r="AJ269" s="225">
        <v>0</v>
      </c>
      <c r="AK269" s="225">
        <v>0</v>
      </c>
      <c r="AL269" s="225">
        <v>0</v>
      </c>
      <c r="AM269" s="225">
        <v>0</v>
      </c>
      <c r="AN269" s="225">
        <v>0</v>
      </c>
      <c r="AO269" s="225">
        <v>0</v>
      </c>
      <c r="AP269" s="225">
        <v>0</v>
      </c>
      <c r="AQ269" s="225">
        <v>0</v>
      </c>
      <c r="AR269" s="225">
        <v>0</v>
      </c>
      <c r="AS269" s="225">
        <v>0</v>
      </c>
      <c r="AT269" s="225">
        <v>0</v>
      </c>
      <c r="AU269" s="225">
        <v>0</v>
      </c>
      <c r="AV269" s="225">
        <v>0</v>
      </c>
      <c r="AW269" s="225">
        <v>0</v>
      </c>
      <c r="AX269" s="225">
        <v>0</v>
      </c>
      <c r="AY269" s="225">
        <v>0</v>
      </c>
      <c r="AZ269" s="225">
        <v>0</v>
      </c>
      <c r="BA269" s="225">
        <v>0</v>
      </c>
      <c r="BB269" s="225">
        <v>0</v>
      </c>
      <c r="BC269" s="225">
        <v>0</v>
      </c>
      <c r="BD269" s="225">
        <v>0</v>
      </c>
      <c r="BE269" s="225">
        <v>0</v>
      </c>
      <c r="BF269" s="225">
        <v>0</v>
      </c>
      <c r="BG269" s="225">
        <v>0</v>
      </c>
      <c r="BH269" s="225">
        <v>0</v>
      </c>
      <c r="BI269" s="225">
        <v>0</v>
      </c>
      <c r="BJ269" s="225">
        <v>0</v>
      </c>
      <c r="BK269" s="225">
        <v>0</v>
      </c>
      <c r="BL269" s="225">
        <v>0</v>
      </c>
      <c r="BM269" s="225">
        <v>0</v>
      </c>
      <c r="BN269" s="225">
        <v>0</v>
      </c>
    </row>
    <row r="270" spans="1:66">
      <c r="A270" s="245" t="s">
        <v>509</v>
      </c>
      <c r="B270" s="225">
        <v>0</v>
      </c>
      <c r="C270" s="225">
        <v>0</v>
      </c>
      <c r="D270" s="225">
        <v>0</v>
      </c>
      <c r="E270" s="225">
        <v>0</v>
      </c>
      <c r="F270" s="225">
        <v>0</v>
      </c>
      <c r="G270" s="225">
        <v>0</v>
      </c>
      <c r="H270" s="225">
        <v>0</v>
      </c>
      <c r="I270" s="225">
        <v>0</v>
      </c>
      <c r="J270" s="225">
        <v>0</v>
      </c>
      <c r="K270" s="225">
        <v>0</v>
      </c>
      <c r="L270" s="225">
        <v>0</v>
      </c>
      <c r="M270" s="225">
        <v>0</v>
      </c>
      <c r="N270" s="225">
        <v>0</v>
      </c>
      <c r="O270" s="225">
        <v>0</v>
      </c>
      <c r="P270" s="225">
        <v>0</v>
      </c>
      <c r="Q270" s="225">
        <v>0</v>
      </c>
      <c r="R270" s="225">
        <v>0</v>
      </c>
      <c r="S270" s="225">
        <v>0</v>
      </c>
      <c r="T270" s="225">
        <v>0</v>
      </c>
      <c r="U270" s="225">
        <v>0</v>
      </c>
      <c r="V270" s="225">
        <v>0</v>
      </c>
      <c r="W270" s="225">
        <v>0</v>
      </c>
      <c r="X270" s="225">
        <v>0</v>
      </c>
      <c r="Y270" s="225">
        <v>0</v>
      </c>
      <c r="Z270" s="225">
        <v>0</v>
      </c>
      <c r="AA270" s="225">
        <v>0</v>
      </c>
      <c r="AB270" s="225">
        <v>0</v>
      </c>
      <c r="AC270" s="225">
        <v>0</v>
      </c>
      <c r="AD270" s="225">
        <v>0</v>
      </c>
      <c r="AE270" s="225">
        <v>0</v>
      </c>
      <c r="AF270" s="225">
        <v>0</v>
      </c>
      <c r="AG270" s="225">
        <v>0</v>
      </c>
      <c r="AH270" s="225">
        <v>0</v>
      </c>
      <c r="AI270" s="225">
        <v>0</v>
      </c>
      <c r="AJ270" s="225">
        <v>0</v>
      </c>
      <c r="AK270" s="225">
        <v>0</v>
      </c>
      <c r="AL270" s="225">
        <v>0</v>
      </c>
      <c r="AM270" s="225">
        <v>0</v>
      </c>
      <c r="AN270" s="225">
        <v>0</v>
      </c>
      <c r="AO270" s="225">
        <v>0</v>
      </c>
      <c r="AP270" s="225">
        <v>0</v>
      </c>
      <c r="AQ270" s="225">
        <v>0</v>
      </c>
      <c r="AR270" s="225">
        <v>0</v>
      </c>
      <c r="AS270" s="225">
        <v>0</v>
      </c>
      <c r="AT270" s="225">
        <v>0</v>
      </c>
      <c r="AU270" s="225">
        <v>0</v>
      </c>
      <c r="AV270" s="225">
        <v>0</v>
      </c>
      <c r="AW270" s="225">
        <v>0</v>
      </c>
      <c r="AX270" s="225">
        <v>0</v>
      </c>
      <c r="AY270" s="225">
        <v>0</v>
      </c>
      <c r="AZ270" s="225">
        <v>0</v>
      </c>
      <c r="BA270" s="225">
        <v>0</v>
      </c>
      <c r="BB270" s="225">
        <v>0</v>
      </c>
      <c r="BC270" s="225">
        <v>0</v>
      </c>
      <c r="BD270" s="225">
        <v>0</v>
      </c>
      <c r="BE270" s="225">
        <v>0</v>
      </c>
      <c r="BF270" s="225">
        <v>0</v>
      </c>
      <c r="BG270" s="225">
        <v>0</v>
      </c>
      <c r="BH270" s="225">
        <v>0</v>
      </c>
      <c r="BI270" s="225">
        <v>0</v>
      </c>
      <c r="BJ270" s="225">
        <v>0</v>
      </c>
      <c r="BK270" s="225">
        <v>0</v>
      </c>
      <c r="BL270" s="225">
        <v>0</v>
      </c>
      <c r="BM270" s="225">
        <v>0</v>
      </c>
      <c r="BN270" s="225">
        <v>0</v>
      </c>
    </row>
    <row r="271" spans="1:66">
      <c r="A271" s="245" t="s">
        <v>510</v>
      </c>
    </row>
    <row r="272" spans="1:66">
      <c r="A272" s="245" t="s">
        <v>511</v>
      </c>
      <c r="B272" s="225">
        <v>454233.876666667</v>
      </c>
      <c r="C272" s="225">
        <v>481371.73666666599</v>
      </c>
      <c r="D272" s="225">
        <v>491180.42666666699</v>
      </c>
      <c r="E272" s="225">
        <v>478511.926666666</v>
      </c>
      <c r="F272" s="225">
        <v>514162.10666666698</v>
      </c>
      <c r="G272" s="225">
        <v>572490.15666666697</v>
      </c>
      <c r="H272" s="225">
        <v>532993.82666666701</v>
      </c>
      <c r="I272" s="225">
        <v>528731.59666666703</v>
      </c>
      <c r="J272" s="225">
        <v>522995.01666666602</v>
      </c>
      <c r="K272" s="225">
        <v>544271.47666666703</v>
      </c>
      <c r="L272" s="225">
        <v>476126.95666666701</v>
      </c>
      <c r="M272" s="225">
        <v>630919.33666666597</v>
      </c>
      <c r="N272" s="225">
        <v>6227988.4400000004</v>
      </c>
      <c r="O272" s="225">
        <v>452891.86333333299</v>
      </c>
      <c r="P272" s="225">
        <v>479954.15333333297</v>
      </c>
      <c r="Q272" s="225">
        <v>490670.05333333299</v>
      </c>
      <c r="R272" s="225">
        <v>478436.75333333301</v>
      </c>
      <c r="S272" s="225">
        <v>546995.933333333</v>
      </c>
      <c r="T272" s="225">
        <v>540799.59333333198</v>
      </c>
      <c r="U272" s="225">
        <v>532995.30333333299</v>
      </c>
      <c r="V272" s="225">
        <v>528264.21333333303</v>
      </c>
      <c r="W272" s="225">
        <v>521930.91333333199</v>
      </c>
      <c r="X272" s="225">
        <v>542772.33333333302</v>
      </c>
      <c r="Y272" s="225">
        <v>507902.73333333299</v>
      </c>
      <c r="Z272" s="225">
        <v>595135.16333333298</v>
      </c>
      <c r="AA272" s="225">
        <v>6218749.0099999905</v>
      </c>
      <c r="AB272" s="225">
        <v>452343.86333333299</v>
      </c>
      <c r="AC272" s="225">
        <v>479406.15333333297</v>
      </c>
      <c r="AD272" s="225">
        <v>490122.05333333299</v>
      </c>
      <c r="AE272" s="225">
        <v>477888.75333333301</v>
      </c>
      <c r="AF272" s="225">
        <v>546447.933333333</v>
      </c>
      <c r="AG272" s="225">
        <v>540251.59333333198</v>
      </c>
      <c r="AH272" s="225">
        <v>532447.30333333299</v>
      </c>
      <c r="AI272" s="225">
        <v>527716.21333333303</v>
      </c>
      <c r="AJ272" s="225">
        <v>521382.91333333199</v>
      </c>
      <c r="AK272" s="225">
        <v>542224.33333333302</v>
      </c>
      <c r="AL272" s="225">
        <v>507354.73333333299</v>
      </c>
      <c r="AM272" s="225">
        <v>594587.16333333298</v>
      </c>
      <c r="AN272" s="225">
        <v>6212173.0099999905</v>
      </c>
      <c r="AO272" s="225">
        <v>453284.86333333299</v>
      </c>
      <c r="AP272" s="225">
        <v>480347.15333333297</v>
      </c>
      <c r="AQ272" s="225">
        <v>491063.05333333299</v>
      </c>
      <c r="AR272" s="225">
        <v>478829.75333333301</v>
      </c>
      <c r="AS272" s="225">
        <v>547388.933333333</v>
      </c>
      <c r="AT272" s="225">
        <v>541192.59333333303</v>
      </c>
      <c r="AU272" s="225">
        <v>533388.30333333299</v>
      </c>
      <c r="AV272" s="225">
        <v>528657.21333333303</v>
      </c>
      <c r="AW272" s="225">
        <v>522323.91333333199</v>
      </c>
      <c r="AX272" s="225">
        <v>543165.33333333302</v>
      </c>
      <c r="AY272" s="225">
        <v>508295.73333333299</v>
      </c>
      <c r="AZ272" s="225">
        <v>595528.16333333298</v>
      </c>
      <c r="BA272" s="225">
        <v>6223465.0099999905</v>
      </c>
      <c r="BB272" s="225">
        <v>453641.86333333299</v>
      </c>
      <c r="BC272" s="225">
        <v>480704.15333333297</v>
      </c>
      <c r="BD272" s="225">
        <v>491420.05333333299</v>
      </c>
      <c r="BE272" s="225">
        <v>479186.75333333301</v>
      </c>
      <c r="BF272" s="225">
        <v>547745.933333333</v>
      </c>
      <c r="BG272" s="225">
        <v>541549.59333333198</v>
      </c>
      <c r="BH272" s="225">
        <v>533745.30333333299</v>
      </c>
      <c r="BI272" s="225">
        <v>529014.21333333303</v>
      </c>
      <c r="BJ272" s="225">
        <v>522680.91333333199</v>
      </c>
      <c r="BK272" s="225">
        <v>543522.33333333302</v>
      </c>
      <c r="BL272" s="225">
        <v>508652.73333333299</v>
      </c>
      <c r="BM272" s="225">
        <v>595885.16333333298</v>
      </c>
      <c r="BN272" s="225">
        <v>6227749.0099999905</v>
      </c>
    </row>
    <row r="273" spans="1:66">
      <c r="A273" s="245" t="s">
        <v>512</v>
      </c>
      <c r="B273" s="225">
        <v>0</v>
      </c>
      <c r="C273" s="225">
        <v>0</v>
      </c>
      <c r="D273" s="225">
        <v>0</v>
      </c>
      <c r="E273" s="225">
        <v>0</v>
      </c>
      <c r="F273" s="225">
        <v>0</v>
      </c>
      <c r="G273" s="225">
        <v>0</v>
      </c>
      <c r="H273" s="225">
        <v>0</v>
      </c>
      <c r="I273" s="225">
        <v>0</v>
      </c>
      <c r="J273" s="225">
        <v>0</v>
      </c>
      <c r="K273" s="225">
        <v>0</v>
      </c>
      <c r="L273" s="225">
        <v>0</v>
      </c>
      <c r="M273" s="225">
        <v>0</v>
      </c>
      <c r="N273" s="225">
        <v>0</v>
      </c>
      <c r="O273" s="225">
        <v>13099.730179312101</v>
      </c>
      <c r="P273" s="225">
        <v>13099.730179312101</v>
      </c>
      <c r="Q273" s="225">
        <v>13099.730179312101</v>
      </c>
      <c r="R273" s="225">
        <v>13099.730179312101</v>
      </c>
      <c r="S273" s="225">
        <v>13099.730179312101</v>
      </c>
      <c r="T273" s="225">
        <v>13099.730179312101</v>
      </c>
      <c r="U273" s="225">
        <v>13099.730179312101</v>
      </c>
      <c r="V273" s="225">
        <v>13099.730179312101</v>
      </c>
      <c r="W273" s="225">
        <v>13099.730179312101</v>
      </c>
      <c r="X273" s="225">
        <v>13099.730179312101</v>
      </c>
      <c r="Y273" s="225">
        <v>13099.730179312101</v>
      </c>
      <c r="Z273" s="225">
        <v>13099.730179312101</v>
      </c>
      <c r="AA273" s="225">
        <v>157196.762151745</v>
      </c>
      <c r="AB273" s="225">
        <v>26064.5845781629</v>
      </c>
      <c r="AC273" s="225">
        <v>26064.5845781629</v>
      </c>
      <c r="AD273" s="225">
        <v>26064.5845781629</v>
      </c>
      <c r="AE273" s="225">
        <v>26064.5845781629</v>
      </c>
      <c r="AF273" s="225">
        <v>26064.5845781629</v>
      </c>
      <c r="AG273" s="225">
        <v>26064.5845781629</v>
      </c>
      <c r="AH273" s="225">
        <v>26064.5845781629</v>
      </c>
      <c r="AI273" s="225">
        <v>26064.5845781629</v>
      </c>
      <c r="AJ273" s="225">
        <v>26064.5845781629</v>
      </c>
      <c r="AK273" s="225">
        <v>26064.5845781629</v>
      </c>
      <c r="AL273" s="225">
        <v>26064.5845781629</v>
      </c>
      <c r="AM273" s="225">
        <v>26064.5845781629</v>
      </c>
      <c r="AN273" s="225">
        <v>312775.01493795402</v>
      </c>
      <c r="AO273" s="225">
        <v>38714.033278692499</v>
      </c>
      <c r="AP273" s="225">
        <v>38714.033278692499</v>
      </c>
      <c r="AQ273" s="225">
        <v>38714.033278692499</v>
      </c>
      <c r="AR273" s="225">
        <v>38714.033278692499</v>
      </c>
      <c r="AS273" s="225">
        <v>38714.033278692499</v>
      </c>
      <c r="AT273" s="225">
        <v>38714.033278692499</v>
      </c>
      <c r="AU273" s="225">
        <v>38714.033278692499</v>
      </c>
      <c r="AV273" s="225">
        <v>38714.033278692499</v>
      </c>
      <c r="AW273" s="225">
        <v>38714.033278692499</v>
      </c>
      <c r="AX273" s="225">
        <v>38714.033278692499</v>
      </c>
      <c r="AY273" s="225">
        <v>38714.033278692499</v>
      </c>
      <c r="AZ273" s="225">
        <v>38714.033278692499</v>
      </c>
      <c r="BA273" s="225">
        <v>464568.39934431098</v>
      </c>
      <c r="BB273" s="225">
        <v>50308.3657416192</v>
      </c>
      <c r="BC273" s="225">
        <v>50308.3657416192</v>
      </c>
      <c r="BD273" s="225">
        <v>50308.3657416192</v>
      </c>
      <c r="BE273" s="225">
        <v>50308.3657416192</v>
      </c>
      <c r="BF273" s="225">
        <v>50308.3657416192</v>
      </c>
      <c r="BG273" s="225">
        <v>50308.3657416192</v>
      </c>
      <c r="BH273" s="225">
        <v>50308.3657416192</v>
      </c>
      <c r="BI273" s="225">
        <v>50308.3657416192</v>
      </c>
      <c r="BJ273" s="225">
        <v>50308.3657416192</v>
      </c>
      <c r="BK273" s="225">
        <v>50308.3657416192</v>
      </c>
      <c r="BL273" s="225">
        <v>50308.3657416192</v>
      </c>
      <c r="BM273" s="225">
        <v>50308.3657416192</v>
      </c>
      <c r="BN273" s="225">
        <v>603700.38889943005</v>
      </c>
    </row>
    <row r="274" spans="1:66">
      <c r="A274" s="245" t="s">
        <v>513</v>
      </c>
      <c r="B274" s="225">
        <v>454233.876666667</v>
      </c>
      <c r="C274" s="225">
        <v>481371.73666666599</v>
      </c>
      <c r="D274" s="225">
        <v>491180.42666666699</v>
      </c>
      <c r="E274" s="225">
        <v>478511.926666666</v>
      </c>
      <c r="F274" s="225">
        <v>514162.10666666698</v>
      </c>
      <c r="G274" s="225">
        <v>572490.15666666697</v>
      </c>
      <c r="H274" s="225">
        <v>532993.82666666701</v>
      </c>
      <c r="I274" s="225">
        <v>528731.59666666703</v>
      </c>
      <c r="J274" s="225">
        <v>522995.01666666602</v>
      </c>
      <c r="K274" s="225">
        <v>544271.47666666703</v>
      </c>
      <c r="L274" s="225">
        <v>476126.95666666701</v>
      </c>
      <c r="M274" s="225">
        <v>630919.33666666597</v>
      </c>
      <c r="N274" s="225">
        <v>6227988.4400000004</v>
      </c>
      <c r="O274" s="225">
        <v>465991.59351264499</v>
      </c>
      <c r="P274" s="225">
        <v>493053.88351264503</v>
      </c>
      <c r="Q274" s="225">
        <v>503769.78351264499</v>
      </c>
      <c r="R274" s="225">
        <v>491536.48351264501</v>
      </c>
      <c r="S274" s="225">
        <v>560095.66351264506</v>
      </c>
      <c r="T274" s="225">
        <v>553899.32351264497</v>
      </c>
      <c r="U274" s="225">
        <v>546095.03351264505</v>
      </c>
      <c r="V274" s="225">
        <v>541363.94351264497</v>
      </c>
      <c r="W274" s="225">
        <v>535030.64351264504</v>
      </c>
      <c r="X274" s="225">
        <v>555872.06351264496</v>
      </c>
      <c r="Y274" s="225">
        <v>521002.46351264499</v>
      </c>
      <c r="Z274" s="225">
        <v>608234.89351264504</v>
      </c>
      <c r="AA274" s="225">
        <v>6375945.7721517403</v>
      </c>
      <c r="AB274" s="225">
        <v>478408.44791149598</v>
      </c>
      <c r="AC274" s="225">
        <v>505470.73791149602</v>
      </c>
      <c r="AD274" s="225">
        <v>516186.63791149599</v>
      </c>
      <c r="AE274" s="225">
        <v>503953.337911496</v>
      </c>
      <c r="AF274" s="225">
        <v>572512.51791149599</v>
      </c>
      <c r="AG274" s="225">
        <v>566316.17791149497</v>
      </c>
      <c r="AH274" s="225">
        <v>558511.88791149599</v>
      </c>
      <c r="AI274" s="225">
        <v>553780.79791149497</v>
      </c>
      <c r="AJ274" s="225">
        <v>547447.49791149504</v>
      </c>
      <c r="AK274" s="225">
        <v>568288.91791149497</v>
      </c>
      <c r="AL274" s="225">
        <v>533419.31791149604</v>
      </c>
      <c r="AM274" s="225">
        <v>620651.74791149597</v>
      </c>
      <c r="AN274" s="225">
        <v>6524948.0249379501</v>
      </c>
      <c r="AO274" s="225">
        <v>491998.89661202498</v>
      </c>
      <c r="AP274" s="225">
        <v>519061.18661202502</v>
      </c>
      <c r="AQ274" s="225">
        <v>529777.08661202504</v>
      </c>
      <c r="AR274" s="225">
        <v>517543.786612025</v>
      </c>
      <c r="AS274" s="225">
        <v>586102.96661202505</v>
      </c>
      <c r="AT274" s="225">
        <v>579906.62661202496</v>
      </c>
      <c r="AU274" s="225">
        <v>572102.33661202504</v>
      </c>
      <c r="AV274" s="225">
        <v>567371.24661202496</v>
      </c>
      <c r="AW274" s="225">
        <v>561037.94661202503</v>
      </c>
      <c r="AX274" s="225">
        <v>581879.36661202495</v>
      </c>
      <c r="AY274" s="225">
        <v>547009.76661202498</v>
      </c>
      <c r="AZ274" s="225">
        <v>634242.19661202503</v>
      </c>
      <c r="BA274" s="225">
        <v>6688033.4093442997</v>
      </c>
      <c r="BB274" s="225">
        <v>503950.22907495202</v>
      </c>
      <c r="BC274" s="225">
        <v>531012.519074952</v>
      </c>
      <c r="BD274" s="225">
        <v>541728.41907495202</v>
      </c>
      <c r="BE274" s="225">
        <v>529495.11907495197</v>
      </c>
      <c r="BF274" s="225">
        <v>598054.29907495202</v>
      </c>
      <c r="BG274" s="225">
        <v>591857.95907495206</v>
      </c>
      <c r="BH274" s="225">
        <v>584053.66907495202</v>
      </c>
      <c r="BI274" s="225">
        <v>579322.57907495205</v>
      </c>
      <c r="BJ274" s="225">
        <v>572989.27907495201</v>
      </c>
      <c r="BK274" s="225">
        <v>593830.69907495205</v>
      </c>
      <c r="BL274" s="225">
        <v>558961.09907495196</v>
      </c>
      <c r="BM274" s="225">
        <v>646193.52907495201</v>
      </c>
      <c r="BN274" s="225">
        <v>6831449.3988994202</v>
      </c>
    </row>
    <row r="275" spans="1:66">
      <c r="A275" s="245" t="s">
        <v>514</v>
      </c>
    </row>
    <row r="276" spans="1:66">
      <c r="A276" s="245" t="s">
        <v>515</v>
      </c>
      <c r="B276" s="225">
        <v>240127.3</v>
      </c>
      <c r="C276" s="225">
        <v>351032.06</v>
      </c>
      <c r="D276" s="225">
        <v>242136.36</v>
      </c>
      <c r="E276" s="225">
        <v>295220.44999999902</v>
      </c>
      <c r="F276" s="225">
        <v>275138.82999999903</v>
      </c>
      <c r="G276" s="225">
        <v>353587.17</v>
      </c>
      <c r="H276" s="225">
        <v>291561.64</v>
      </c>
      <c r="I276" s="225">
        <v>280169.08999999898</v>
      </c>
      <c r="J276" s="225">
        <v>250569.1</v>
      </c>
      <c r="K276" s="225">
        <v>292471.43999999901</v>
      </c>
      <c r="L276" s="225">
        <v>242620.54</v>
      </c>
      <c r="M276" s="225">
        <v>361178.27</v>
      </c>
      <c r="N276" s="225">
        <v>3475812.2499999902</v>
      </c>
      <c r="O276" s="225">
        <v>239652.64</v>
      </c>
      <c r="P276" s="225">
        <v>349335.74</v>
      </c>
      <c r="Q276" s="225">
        <v>242555.68</v>
      </c>
      <c r="R276" s="225">
        <v>295472.25</v>
      </c>
      <c r="S276" s="225">
        <v>279025.33</v>
      </c>
      <c r="T276" s="225">
        <v>350770.44999999902</v>
      </c>
      <c r="U276" s="225">
        <v>292174.13999999902</v>
      </c>
      <c r="V276" s="225">
        <v>280549.26999999897</v>
      </c>
      <c r="W276" s="225">
        <v>250809.06</v>
      </c>
      <c r="X276" s="225">
        <v>292054.11</v>
      </c>
      <c r="Y276" s="225">
        <v>245816.64</v>
      </c>
      <c r="Z276" s="225">
        <v>356111.53</v>
      </c>
      <c r="AA276" s="225">
        <v>3474326.84</v>
      </c>
      <c r="AB276" s="225">
        <v>239652.64</v>
      </c>
      <c r="AC276" s="225">
        <v>349335.74</v>
      </c>
      <c r="AD276" s="225">
        <v>242555.68</v>
      </c>
      <c r="AE276" s="225">
        <v>295472.25</v>
      </c>
      <c r="AF276" s="225">
        <v>279025.33</v>
      </c>
      <c r="AG276" s="225">
        <v>350770.44999999902</v>
      </c>
      <c r="AH276" s="225">
        <v>292174.13999999902</v>
      </c>
      <c r="AI276" s="225">
        <v>280549.26999999897</v>
      </c>
      <c r="AJ276" s="225">
        <v>250809.06</v>
      </c>
      <c r="AK276" s="225">
        <v>292054.11</v>
      </c>
      <c r="AL276" s="225">
        <v>245816.64</v>
      </c>
      <c r="AM276" s="225">
        <v>356111.53</v>
      </c>
      <c r="AN276" s="225">
        <v>3474326.84</v>
      </c>
      <c r="AO276" s="225">
        <v>239652.64</v>
      </c>
      <c r="AP276" s="225">
        <v>349335.74</v>
      </c>
      <c r="AQ276" s="225">
        <v>242555.68</v>
      </c>
      <c r="AR276" s="225">
        <v>295472.25</v>
      </c>
      <c r="AS276" s="225">
        <v>279025.33</v>
      </c>
      <c r="AT276" s="225">
        <v>350770.44999999902</v>
      </c>
      <c r="AU276" s="225">
        <v>292174.13999999902</v>
      </c>
      <c r="AV276" s="225">
        <v>280549.26999999897</v>
      </c>
      <c r="AW276" s="225">
        <v>250809.06</v>
      </c>
      <c r="AX276" s="225">
        <v>292054.11</v>
      </c>
      <c r="AY276" s="225">
        <v>245816.64</v>
      </c>
      <c r="AZ276" s="225">
        <v>356111.53</v>
      </c>
      <c r="BA276" s="225">
        <v>3474326.84</v>
      </c>
      <c r="BB276" s="225">
        <v>239652.64</v>
      </c>
      <c r="BC276" s="225">
        <v>349335.74</v>
      </c>
      <c r="BD276" s="225">
        <v>242555.68</v>
      </c>
      <c r="BE276" s="225">
        <v>295472.25</v>
      </c>
      <c r="BF276" s="225">
        <v>279025.33</v>
      </c>
      <c r="BG276" s="225">
        <v>350770.44999999902</v>
      </c>
      <c r="BH276" s="225">
        <v>292174.13999999902</v>
      </c>
      <c r="BI276" s="225">
        <v>280549.26999999897</v>
      </c>
      <c r="BJ276" s="225">
        <v>250809.06</v>
      </c>
      <c r="BK276" s="225">
        <v>292054.11</v>
      </c>
      <c r="BL276" s="225">
        <v>245816.64</v>
      </c>
      <c r="BM276" s="225">
        <v>356111.53</v>
      </c>
      <c r="BN276" s="225">
        <v>3474326.84</v>
      </c>
    </row>
    <row r="277" spans="1:66">
      <c r="A277" s="245" t="s">
        <v>516</v>
      </c>
      <c r="B277" s="225">
        <v>0</v>
      </c>
      <c r="C277" s="225">
        <v>0</v>
      </c>
      <c r="D277" s="225">
        <v>0</v>
      </c>
      <c r="E277" s="225">
        <v>0</v>
      </c>
      <c r="F277" s="225">
        <v>0</v>
      </c>
      <c r="G277" s="225">
        <v>0</v>
      </c>
      <c r="H277" s="225">
        <v>0</v>
      </c>
      <c r="I277" s="225">
        <v>0</v>
      </c>
      <c r="J277" s="225">
        <v>0</v>
      </c>
      <c r="K277" s="225">
        <v>0</v>
      </c>
      <c r="L277" s="225">
        <v>0</v>
      </c>
      <c r="M277" s="225">
        <v>0</v>
      </c>
      <c r="N277" s="225">
        <v>0</v>
      </c>
      <c r="O277" s="225">
        <v>7318.6333916284102</v>
      </c>
      <c r="P277" s="225">
        <v>7318.6333916284102</v>
      </c>
      <c r="Q277" s="225">
        <v>7318.6333916284102</v>
      </c>
      <c r="R277" s="225">
        <v>7318.6333916284102</v>
      </c>
      <c r="S277" s="225">
        <v>7318.6333916284102</v>
      </c>
      <c r="T277" s="225">
        <v>7318.6333916284102</v>
      </c>
      <c r="U277" s="225">
        <v>7318.6333916284102</v>
      </c>
      <c r="V277" s="225">
        <v>7318.6333916284102</v>
      </c>
      <c r="W277" s="225">
        <v>7318.6333916284102</v>
      </c>
      <c r="X277" s="225">
        <v>7318.6333916284102</v>
      </c>
      <c r="Y277" s="225">
        <v>7318.6333916284102</v>
      </c>
      <c r="Z277" s="225">
        <v>7318.6333916284102</v>
      </c>
      <c r="AA277" s="225">
        <v>87823.600699540897</v>
      </c>
      <c r="AB277" s="225">
        <v>17547.175824025398</v>
      </c>
      <c r="AC277" s="225">
        <v>17547.175824025398</v>
      </c>
      <c r="AD277" s="225">
        <v>17547.175824025398</v>
      </c>
      <c r="AE277" s="225">
        <v>17547.175824025398</v>
      </c>
      <c r="AF277" s="225">
        <v>17547.175824025398</v>
      </c>
      <c r="AG277" s="225">
        <v>17547.175824025398</v>
      </c>
      <c r="AH277" s="225">
        <v>17547.175824025398</v>
      </c>
      <c r="AI277" s="225">
        <v>17547.175824025398</v>
      </c>
      <c r="AJ277" s="225">
        <v>17547.175824025398</v>
      </c>
      <c r="AK277" s="225">
        <v>17547.175824025398</v>
      </c>
      <c r="AL277" s="225">
        <v>17547.175824025398</v>
      </c>
      <c r="AM277" s="225">
        <v>17547.175824025398</v>
      </c>
      <c r="AN277" s="225">
        <v>210566.109888304</v>
      </c>
      <c r="AO277" s="225">
        <v>26781.418614729799</v>
      </c>
      <c r="AP277" s="225">
        <v>26781.418614729799</v>
      </c>
      <c r="AQ277" s="225">
        <v>26781.418614729799</v>
      </c>
      <c r="AR277" s="225">
        <v>26781.418614729799</v>
      </c>
      <c r="AS277" s="225">
        <v>26781.418614729799</v>
      </c>
      <c r="AT277" s="225">
        <v>26781.418614729799</v>
      </c>
      <c r="AU277" s="225">
        <v>26781.418614729799</v>
      </c>
      <c r="AV277" s="225">
        <v>26781.418614729799</v>
      </c>
      <c r="AW277" s="225">
        <v>26781.418614729799</v>
      </c>
      <c r="AX277" s="225">
        <v>26781.418614729799</v>
      </c>
      <c r="AY277" s="225">
        <v>26781.418614729799</v>
      </c>
      <c r="AZ277" s="225">
        <v>26781.418614729799</v>
      </c>
      <c r="BA277" s="225">
        <v>321377.02337675699</v>
      </c>
      <c r="BB277" s="225">
        <v>37041.830326220697</v>
      </c>
      <c r="BC277" s="225">
        <v>37041.830326220697</v>
      </c>
      <c r="BD277" s="225">
        <v>37041.830326220697</v>
      </c>
      <c r="BE277" s="225">
        <v>37041.830326220697</v>
      </c>
      <c r="BF277" s="225">
        <v>37041.830326220697</v>
      </c>
      <c r="BG277" s="225">
        <v>37041.830326220697</v>
      </c>
      <c r="BH277" s="225">
        <v>37041.830326220697</v>
      </c>
      <c r="BI277" s="225">
        <v>37041.830326220697</v>
      </c>
      <c r="BJ277" s="225">
        <v>37041.830326220697</v>
      </c>
      <c r="BK277" s="225">
        <v>37041.830326220697</v>
      </c>
      <c r="BL277" s="225">
        <v>37041.830326220697</v>
      </c>
      <c r="BM277" s="225">
        <v>37041.830326220697</v>
      </c>
      <c r="BN277" s="225">
        <v>444501.96391464799</v>
      </c>
    </row>
    <row r="278" spans="1:66">
      <c r="A278" s="245" t="s">
        <v>517</v>
      </c>
      <c r="B278" s="225">
        <v>0</v>
      </c>
      <c r="C278" s="225">
        <v>0</v>
      </c>
      <c r="D278" s="225">
        <v>0</v>
      </c>
      <c r="E278" s="225">
        <v>0</v>
      </c>
      <c r="F278" s="225">
        <v>0</v>
      </c>
      <c r="G278" s="225">
        <v>0</v>
      </c>
      <c r="H278" s="225">
        <v>0</v>
      </c>
      <c r="I278" s="225">
        <v>0</v>
      </c>
      <c r="J278" s="225">
        <v>0</v>
      </c>
      <c r="K278" s="225">
        <v>0</v>
      </c>
      <c r="L278" s="225">
        <v>0</v>
      </c>
      <c r="M278" s="225">
        <v>0</v>
      </c>
      <c r="N278" s="225">
        <v>0</v>
      </c>
      <c r="O278" s="225">
        <v>0</v>
      </c>
      <c r="P278" s="225">
        <v>0</v>
      </c>
      <c r="Q278" s="225">
        <v>0</v>
      </c>
      <c r="R278" s="225">
        <v>0</v>
      </c>
      <c r="S278" s="225">
        <v>0</v>
      </c>
      <c r="T278" s="225">
        <v>0</v>
      </c>
      <c r="U278" s="225">
        <v>0</v>
      </c>
      <c r="V278" s="225">
        <v>0</v>
      </c>
      <c r="W278" s="225">
        <v>0</v>
      </c>
      <c r="X278" s="225">
        <v>0</v>
      </c>
      <c r="Y278" s="225">
        <v>0</v>
      </c>
      <c r="Z278" s="225">
        <v>0</v>
      </c>
      <c r="AA278" s="225">
        <v>0</v>
      </c>
      <c r="AB278" s="225">
        <v>58985.55</v>
      </c>
      <c r="AC278" s="225">
        <v>58985.55</v>
      </c>
      <c r="AD278" s="225">
        <v>58985.55</v>
      </c>
      <c r="AE278" s="225">
        <v>58985.55</v>
      </c>
      <c r="AF278" s="225">
        <v>58985.55</v>
      </c>
      <c r="AG278" s="225">
        <v>58985.55</v>
      </c>
      <c r="AH278" s="225">
        <v>58985.55</v>
      </c>
      <c r="AI278" s="225">
        <v>58985.55</v>
      </c>
      <c r="AJ278" s="225">
        <v>58985.55</v>
      </c>
      <c r="AK278" s="225">
        <v>58985.55</v>
      </c>
      <c r="AL278" s="225">
        <v>58985.55</v>
      </c>
      <c r="AM278" s="225">
        <v>58985.55</v>
      </c>
      <c r="AN278" s="225">
        <v>707826.6</v>
      </c>
      <c r="AO278" s="225">
        <v>69242.8</v>
      </c>
      <c r="AP278" s="225">
        <v>69242.8</v>
      </c>
      <c r="AQ278" s="225">
        <v>69242.8</v>
      </c>
      <c r="AR278" s="225">
        <v>69242.8</v>
      </c>
      <c r="AS278" s="225">
        <v>69242.8</v>
      </c>
      <c r="AT278" s="225">
        <v>69242.8</v>
      </c>
      <c r="AU278" s="225">
        <v>69242.8</v>
      </c>
      <c r="AV278" s="225">
        <v>69242.8</v>
      </c>
      <c r="AW278" s="225">
        <v>69242.8</v>
      </c>
      <c r="AX278" s="225">
        <v>69242.8</v>
      </c>
      <c r="AY278" s="225">
        <v>69242.8</v>
      </c>
      <c r="AZ278" s="225">
        <v>69242.8</v>
      </c>
      <c r="BA278" s="225">
        <v>830913.6</v>
      </c>
      <c r="BB278" s="225">
        <v>92594.8</v>
      </c>
      <c r="BC278" s="225">
        <v>92594.8</v>
      </c>
      <c r="BD278" s="225">
        <v>92594.8</v>
      </c>
      <c r="BE278" s="225">
        <v>92594.8</v>
      </c>
      <c r="BF278" s="225">
        <v>92594.8</v>
      </c>
      <c r="BG278" s="225">
        <v>92594.8</v>
      </c>
      <c r="BH278" s="225">
        <v>92594.8</v>
      </c>
      <c r="BI278" s="225">
        <v>92594.8</v>
      </c>
      <c r="BJ278" s="225">
        <v>92594.8</v>
      </c>
      <c r="BK278" s="225">
        <v>92594.8</v>
      </c>
      <c r="BL278" s="225">
        <v>92594.8</v>
      </c>
      <c r="BM278" s="225">
        <v>92594.8</v>
      </c>
      <c r="BN278" s="225">
        <v>1111137.5999999901</v>
      </c>
    </row>
    <row r="279" spans="1:66">
      <c r="A279" s="245" t="s">
        <v>518</v>
      </c>
      <c r="B279" s="225">
        <v>240127.3</v>
      </c>
      <c r="C279" s="225">
        <v>351032.06</v>
      </c>
      <c r="D279" s="225">
        <v>242136.36</v>
      </c>
      <c r="E279" s="225">
        <v>295220.44999999902</v>
      </c>
      <c r="F279" s="225">
        <v>275138.82999999903</v>
      </c>
      <c r="G279" s="225">
        <v>353587.17</v>
      </c>
      <c r="H279" s="225">
        <v>291561.64</v>
      </c>
      <c r="I279" s="225">
        <v>280169.08999999898</v>
      </c>
      <c r="J279" s="225">
        <v>250569.1</v>
      </c>
      <c r="K279" s="225">
        <v>292471.43999999901</v>
      </c>
      <c r="L279" s="225">
        <v>242620.54</v>
      </c>
      <c r="M279" s="225">
        <v>361178.27</v>
      </c>
      <c r="N279" s="225">
        <v>3475812.2499999902</v>
      </c>
      <c r="O279" s="225">
        <v>246971.273391628</v>
      </c>
      <c r="P279" s="225">
        <v>356654.37339162797</v>
      </c>
      <c r="Q279" s="225">
        <v>249874.31339162801</v>
      </c>
      <c r="R279" s="225">
        <v>302790.88339162798</v>
      </c>
      <c r="S279" s="225">
        <v>286343.963391628</v>
      </c>
      <c r="T279" s="225">
        <v>358089.083391628</v>
      </c>
      <c r="U279" s="225">
        <v>299492.773391628</v>
      </c>
      <c r="V279" s="225">
        <v>287867.903391628</v>
      </c>
      <c r="W279" s="225">
        <v>258127.69339162801</v>
      </c>
      <c r="X279" s="225">
        <v>299372.74339162803</v>
      </c>
      <c r="Y279" s="225">
        <v>253135.273391628</v>
      </c>
      <c r="Z279" s="225">
        <v>363430.16339162801</v>
      </c>
      <c r="AA279" s="225">
        <v>3562150.4406995401</v>
      </c>
      <c r="AB279" s="225">
        <v>316185.36582402501</v>
      </c>
      <c r="AC279" s="225">
        <v>425868.46582402498</v>
      </c>
      <c r="AD279" s="225">
        <v>319088.40582402499</v>
      </c>
      <c r="AE279" s="225">
        <v>372004.97582402499</v>
      </c>
      <c r="AF279" s="225">
        <v>355558.05582402501</v>
      </c>
      <c r="AG279" s="225">
        <v>427303.17582402501</v>
      </c>
      <c r="AH279" s="225">
        <v>368706.86582402501</v>
      </c>
      <c r="AI279" s="225">
        <v>357081.99582402501</v>
      </c>
      <c r="AJ279" s="225">
        <v>327341.78582402499</v>
      </c>
      <c r="AK279" s="225">
        <v>368586.83582402498</v>
      </c>
      <c r="AL279" s="225">
        <v>322349.36582402501</v>
      </c>
      <c r="AM279" s="225">
        <v>432644.25582402502</v>
      </c>
      <c r="AN279" s="225">
        <v>4392719.5498882998</v>
      </c>
      <c r="AO279" s="225">
        <v>335676.85861472902</v>
      </c>
      <c r="AP279" s="225">
        <v>445359.958614729</v>
      </c>
      <c r="AQ279" s="225">
        <v>338579.898614729</v>
      </c>
      <c r="AR279" s="225">
        <v>391496.468614729</v>
      </c>
      <c r="AS279" s="225">
        <v>375049.54861472902</v>
      </c>
      <c r="AT279" s="225">
        <v>446794.66861472902</v>
      </c>
      <c r="AU279" s="225">
        <v>388198.35861472902</v>
      </c>
      <c r="AV279" s="225">
        <v>376573.48861472902</v>
      </c>
      <c r="AW279" s="225">
        <v>346833.278614729</v>
      </c>
      <c r="AX279" s="225">
        <v>388078.32861472899</v>
      </c>
      <c r="AY279" s="225">
        <v>341840.85861472902</v>
      </c>
      <c r="AZ279" s="225">
        <v>452135.74861472897</v>
      </c>
      <c r="BA279" s="225">
        <v>4626617.4633767502</v>
      </c>
      <c r="BB279" s="225">
        <v>369289.27032622002</v>
      </c>
      <c r="BC279" s="225">
        <v>478972.37032622</v>
      </c>
      <c r="BD279" s="225">
        <v>372192.31032622</v>
      </c>
      <c r="BE279" s="225">
        <v>425108.88032622001</v>
      </c>
      <c r="BF279" s="225">
        <v>408661.96032622003</v>
      </c>
      <c r="BG279" s="225">
        <v>480407.08032622002</v>
      </c>
      <c r="BH279" s="225">
        <v>421810.77032622002</v>
      </c>
      <c r="BI279" s="225">
        <v>410185.90032622003</v>
      </c>
      <c r="BJ279" s="225">
        <v>380445.69032622001</v>
      </c>
      <c r="BK279" s="225">
        <v>421690.74032622</v>
      </c>
      <c r="BL279" s="225">
        <v>375453.27032622002</v>
      </c>
      <c r="BM279" s="225">
        <v>485748.16032621998</v>
      </c>
      <c r="BN279" s="225">
        <v>5029966.4039146397</v>
      </c>
    </row>
    <row r="280" spans="1:66">
      <c r="A280" s="245" t="s">
        <v>519</v>
      </c>
    </row>
    <row r="281" spans="1:66">
      <c r="A281" s="245" t="s">
        <v>520</v>
      </c>
      <c r="B281" s="225">
        <v>1498325.8466666599</v>
      </c>
      <c r="C281" s="225">
        <v>2136208.9266666598</v>
      </c>
      <c r="D281" s="225">
        <v>2167419.3666666602</v>
      </c>
      <c r="E281" s="225">
        <v>1869266.1166666599</v>
      </c>
      <c r="F281" s="225">
        <v>2062887.18666666</v>
      </c>
      <c r="G281" s="225">
        <v>2103571.16666666</v>
      </c>
      <c r="H281" s="225">
        <v>1901752.8666666599</v>
      </c>
      <c r="I281" s="225">
        <v>2042388.20666666</v>
      </c>
      <c r="J281" s="225">
        <v>1943399.7666666601</v>
      </c>
      <c r="K281" s="225">
        <v>2124588.1766666598</v>
      </c>
      <c r="L281" s="225">
        <v>2037228.97666666</v>
      </c>
      <c r="M281" s="225">
        <v>2337850.97666666</v>
      </c>
      <c r="N281" s="225">
        <v>24224887.579999998</v>
      </c>
      <c r="O281" s="225">
        <v>2691486.2433333299</v>
      </c>
      <c r="P281" s="225">
        <v>1946368.2433333299</v>
      </c>
      <c r="Q281" s="225">
        <v>1996305.88333333</v>
      </c>
      <c r="R281" s="225">
        <v>1894933.08333333</v>
      </c>
      <c r="S281" s="225">
        <v>1933156.86333333</v>
      </c>
      <c r="T281" s="225">
        <v>1914833.88333333</v>
      </c>
      <c r="U281" s="225">
        <v>1717640.2233333299</v>
      </c>
      <c r="V281" s="225">
        <v>1631212.6833333301</v>
      </c>
      <c r="W281" s="225">
        <v>1752080.7133333299</v>
      </c>
      <c r="X281" s="225">
        <v>1791197.33333333</v>
      </c>
      <c r="Y281" s="225">
        <v>1895421.9133333301</v>
      </c>
      <c r="Z281" s="225">
        <v>2139071.1233333298</v>
      </c>
      <c r="AA281" s="225">
        <v>23303708.190000001</v>
      </c>
      <c r="AB281" s="225">
        <v>2500263.2433333299</v>
      </c>
      <c r="AC281" s="225">
        <v>1893466.2433333299</v>
      </c>
      <c r="AD281" s="225">
        <v>1973567.88333333</v>
      </c>
      <c r="AE281" s="225">
        <v>1883433.08333333</v>
      </c>
      <c r="AF281" s="225">
        <v>1925984.86333333</v>
      </c>
      <c r="AG281" s="225">
        <v>1865154.88333333</v>
      </c>
      <c r="AH281" s="225">
        <v>1695522.2233333299</v>
      </c>
      <c r="AI281" s="225">
        <v>1595626.6833333301</v>
      </c>
      <c r="AJ281" s="225">
        <v>1719085.7133333299</v>
      </c>
      <c r="AK281" s="225">
        <v>1753952.33333333</v>
      </c>
      <c r="AL281" s="225">
        <v>1816554.9133333301</v>
      </c>
      <c r="AM281" s="225">
        <v>2127539.1233333298</v>
      </c>
      <c r="AN281" s="225">
        <v>22750151.190000001</v>
      </c>
      <c r="AO281" s="225">
        <v>2557802.2433333299</v>
      </c>
      <c r="AP281" s="225">
        <v>1951005.2433333299</v>
      </c>
      <c r="AQ281" s="225">
        <v>2031106.88333333</v>
      </c>
      <c r="AR281" s="225">
        <v>1940972.08333333</v>
      </c>
      <c r="AS281" s="225">
        <v>1983523.86333333</v>
      </c>
      <c r="AT281" s="225">
        <v>1922693.88333333</v>
      </c>
      <c r="AU281" s="225">
        <v>1753061.2233333299</v>
      </c>
      <c r="AV281" s="225">
        <v>1653165.6833333301</v>
      </c>
      <c r="AW281" s="225">
        <v>1776624.7133333299</v>
      </c>
      <c r="AX281" s="225">
        <v>1811491.33333333</v>
      </c>
      <c r="AY281" s="225">
        <v>1874093.9133333301</v>
      </c>
      <c r="AZ281" s="225">
        <v>2185078.1233333298</v>
      </c>
      <c r="BA281" s="225">
        <v>23440619.190000001</v>
      </c>
      <c r="BB281" s="225">
        <v>2741579.2433333299</v>
      </c>
      <c r="BC281" s="225">
        <v>2134782.2433333299</v>
      </c>
      <c r="BD281" s="225">
        <v>2214883.88333333</v>
      </c>
      <c r="BE281" s="225">
        <v>2124749.0833333302</v>
      </c>
      <c r="BF281" s="225">
        <v>2167300.86333333</v>
      </c>
      <c r="BG281" s="225">
        <v>2106470.88333333</v>
      </c>
      <c r="BH281" s="225">
        <v>1936838.2233333299</v>
      </c>
      <c r="BI281" s="225">
        <v>1836942.6833333301</v>
      </c>
      <c r="BJ281" s="225">
        <v>1960401.7133333299</v>
      </c>
      <c r="BK281" s="225">
        <v>1995268.33333333</v>
      </c>
      <c r="BL281" s="225">
        <v>2057870.9133333301</v>
      </c>
      <c r="BM281" s="225">
        <v>2368855.1233333298</v>
      </c>
      <c r="BN281" s="225">
        <v>25645943.189999901</v>
      </c>
    </row>
    <row r="282" spans="1:66">
      <c r="A282" s="245" t="s">
        <v>521</v>
      </c>
      <c r="B282" s="225">
        <v>0</v>
      </c>
      <c r="C282" s="225">
        <v>0</v>
      </c>
      <c r="D282" s="225">
        <v>0</v>
      </c>
      <c r="E282" s="225">
        <v>0</v>
      </c>
      <c r="F282" s="225">
        <v>0</v>
      </c>
      <c r="G282" s="225">
        <v>0</v>
      </c>
      <c r="H282" s="225">
        <v>0</v>
      </c>
      <c r="I282" s="225">
        <v>0</v>
      </c>
      <c r="J282" s="225">
        <v>0</v>
      </c>
      <c r="K282" s="225">
        <v>0</v>
      </c>
      <c r="L282" s="225">
        <v>0</v>
      </c>
      <c r="M282" s="225">
        <v>0</v>
      </c>
      <c r="N282" s="225">
        <v>0</v>
      </c>
      <c r="O282" s="225">
        <v>49089.019186260099</v>
      </c>
      <c r="P282" s="225">
        <v>49089.019186260099</v>
      </c>
      <c r="Q282" s="225">
        <v>49089.019186260099</v>
      </c>
      <c r="R282" s="225">
        <v>49089.019186260099</v>
      </c>
      <c r="S282" s="225">
        <v>49089.019186260099</v>
      </c>
      <c r="T282" s="225">
        <v>49089.019186260099</v>
      </c>
      <c r="U282" s="225">
        <v>49089.019186260099</v>
      </c>
      <c r="V282" s="225">
        <v>49089.019186260099</v>
      </c>
      <c r="W282" s="225">
        <v>49089.019186260099</v>
      </c>
      <c r="X282" s="225">
        <v>49089.019186260099</v>
      </c>
      <c r="Y282" s="225">
        <v>49089.019186260099</v>
      </c>
      <c r="Z282" s="225">
        <v>49089.019186260099</v>
      </c>
      <c r="AA282" s="225">
        <v>589068.23023512098</v>
      </c>
      <c r="AB282" s="225">
        <v>95453.432945800902</v>
      </c>
      <c r="AC282" s="225">
        <v>95453.432945800902</v>
      </c>
      <c r="AD282" s="225">
        <v>95453.432945800902</v>
      </c>
      <c r="AE282" s="225">
        <v>95453.432945800902</v>
      </c>
      <c r="AF282" s="225">
        <v>95453.432945800902</v>
      </c>
      <c r="AG282" s="225">
        <v>95453.432945800902</v>
      </c>
      <c r="AH282" s="225">
        <v>95453.432945800902</v>
      </c>
      <c r="AI282" s="225">
        <v>95453.432945800902</v>
      </c>
      <c r="AJ282" s="225">
        <v>95453.432945800902</v>
      </c>
      <c r="AK282" s="225">
        <v>95453.432945800902</v>
      </c>
      <c r="AL282" s="225">
        <v>95453.432945800902</v>
      </c>
      <c r="AM282" s="225">
        <v>95453.432945800902</v>
      </c>
      <c r="AN282" s="225">
        <v>1145441.1953496099</v>
      </c>
      <c r="AO282" s="225">
        <v>145816.022093265</v>
      </c>
      <c r="AP282" s="225">
        <v>145816.022093265</v>
      </c>
      <c r="AQ282" s="225">
        <v>145816.022093265</v>
      </c>
      <c r="AR282" s="225">
        <v>145816.022093265</v>
      </c>
      <c r="AS282" s="225">
        <v>145816.022093265</v>
      </c>
      <c r="AT282" s="225">
        <v>145816.022093265</v>
      </c>
      <c r="AU282" s="225">
        <v>145816.022093265</v>
      </c>
      <c r="AV282" s="225">
        <v>145816.022093265</v>
      </c>
      <c r="AW282" s="225">
        <v>145816.022093265</v>
      </c>
      <c r="AX282" s="225">
        <v>145816.022093265</v>
      </c>
      <c r="AY282" s="225">
        <v>145816.022093265</v>
      </c>
      <c r="AZ282" s="225">
        <v>145816.022093265</v>
      </c>
      <c r="BA282" s="225">
        <v>1749792.2651191801</v>
      </c>
      <c r="BB282" s="225">
        <v>207170.43794147801</v>
      </c>
      <c r="BC282" s="225">
        <v>207170.43794147801</v>
      </c>
      <c r="BD282" s="225">
        <v>207170.43794147801</v>
      </c>
      <c r="BE282" s="225">
        <v>207170.43794147801</v>
      </c>
      <c r="BF282" s="225">
        <v>207170.43794147801</v>
      </c>
      <c r="BG282" s="225">
        <v>207170.43794147801</v>
      </c>
      <c r="BH282" s="225">
        <v>207170.43794147801</v>
      </c>
      <c r="BI282" s="225">
        <v>207170.43794147801</v>
      </c>
      <c r="BJ282" s="225">
        <v>207170.43794147801</v>
      </c>
      <c r="BK282" s="225">
        <v>207170.43794147801</v>
      </c>
      <c r="BL282" s="225">
        <v>207170.43794147801</v>
      </c>
      <c r="BM282" s="225">
        <v>207170.43794147801</v>
      </c>
      <c r="BN282" s="225">
        <v>2486045.2552977302</v>
      </c>
    </row>
    <row r="283" spans="1:66">
      <c r="A283" s="245" t="s">
        <v>522</v>
      </c>
      <c r="B283" s="225">
        <v>0</v>
      </c>
      <c r="C283" s="225">
        <v>0</v>
      </c>
      <c r="D283" s="225">
        <v>0</v>
      </c>
      <c r="E283" s="225">
        <v>0</v>
      </c>
      <c r="F283" s="225">
        <v>0</v>
      </c>
      <c r="G283" s="225">
        <v>0</v>
      </c>
      <c r="H283" s="225">
        <v>0</v>
      </c>
      <c r="I283" s="225">
        <v>0</v>
      </c>
      <c r="J283" s="225">
        <v>0</v>
      </c>
      <c r="K283" s="225">
        <v>0</v>
      </c>
      <c r="L283" s="225">
        <v>0</v>
      </c>
      <c r="M283" s="225">
        <v>0</v>
      </c>
      <c r="N283" s="225">
        <v>0</v>
      </c>
      <c r="O283" s="225">
        <v>0</v>
      </c>
      <c r="P283" s="225">
        <v>0</v>
      </c>
      <c r="Q283" s="225">
        <v>0</v>
      </c>
      <c r="R283" s="225">
        <v>0</v>
      </c>
      <c r="S283" s="225">
        <v>0</v>
      </c>
      <c r="T283" s="225">
        <v>0</v>
      </c>
      <c r="U283" s="225">
        <v>0</v>
      </c>
      <c r="V283" s="225">
        <v>0</v>
      </c>
      <c r="W283" s="225">
        <v>0</v>
      </c>
      <c r="X283" s="225">
        <v>0</v>
      </c>
      <c r="Y283" s="225">
        <v>0</v>
      </c>
      <c r="Z283" s="225">
        <v>0</v>
      </c>
      <c r="AA283" s="225">
        <v>0</v>
      </c>
      <c r="AB283" s="225">
        <v>0</v>
      </c>
      <c r="AC283" s="225">
        <v>0</v>
      </c>
      <c r="AD283" s="225">
        <v>0</v>
      </c>
      <c r="AE283" s="225">
        <v>0</v>
      </c>
      <c r="AF283" s="225">
        <v>0</v>
      </c>
      <c r="AG283" s="225">
        <v>0</v>
      </c>
      <c r="AH283" s="225">
        <v>0</v>
      </c>
      <c r="AI283" s="225">
        <v>0</v>
      </c>
      <c r="AJ283" s="225">
        <v>0</v>
      </c>
      <c r="AK283" s="225">
        <v>0</v>
      </c>
      <c r="AL283" s="225">
        <v>0</v>
      </c>
      <c r="AM283" s="225">
        <v>0</v>
      </c>
      <c r="AN283" s="225">
        <v>0</v>
      </c>
      <c r="AO283" s="225">
        <v>0</v>
      </c>
      <c r="AP283" s="225">
        <v>0</v>
      </c>
      <c r="AQ283" s="225">
        <v>0</v>
      </c>
      <c r="AR283" s="225">
        <v>0</v>
      </c>
      <c r="AS283" s="225">
        <v>0</v>
      </c>
      <c r="AT283" s="225">
        <v>0</v>
      </c>
      <c r="AU283" s="225">
        <v>0</v>
      </c>
      <c r="AV283" s="225">
        <v>0</v>
      </c>
      <c r="AW283" s="225">
        <v>0</v>
      </c>
      <c r="AX283" s="225">
        <v>0</v>
      </c>
      <c r="AY283" s="225">
        <v>0</v>
      </c>
      <c r="AZ283" s="225">
        <v>0</v>
      </c>
      <c r="BA283" s="225">
        <v>0</v>
      </c>
      <c r="BB283" s="225">
        <v>0</v>
      </c>
      <c r="BC283" s="225">
        <v>0</v>
      </c>
      <c r="BD283" s="225">
        <v>0</v>
      </c>
      <c r="BE283" s="225">
        <v>0</v>
      </c>
      <c r="BF283" s="225">
        <v>0</v>
      </c>
      <c r="BG283" s="225">
        <v>0</v>
      </c>
      <c r="BH283" s="225">
        <v>0</v>
      </c>
      <c r="BI283" s="225">
        <v>0</v>
      </c>
      <c r="BJ283" s="225">
        <v>0</v>
      </c>
      <c r="BK283" s="225">
        <v>0</v>
      </c>
      <c r="BL283" s="225">
        <v>0</v>
      </c>
      <c r="BM283" s="225">
        <v>0</v>
      </c>
      <c r="BN283" s="225">
        <v>0</v>
      </c>
    </row>
    <row r="284" spans="1:66">
      <c r="A284" s="245" t="s">
        <v>523</v>
      </c>
      <c r="B284" s="225">
        <v>0</v>
      </c>
      <c r="C284" s="225">
        <v>0</v>
      </c>
      <c r="D284" s="225">
        <v>0</v>
      </c>
      <c r="E284" s="225">
        <v>0</v>
      </c>
      <c r="F284" s="225">
        <v>0</v>
      </c>
      <c r="G284" s="225">
        <v>0</v>
      </c>
      <c r="H284" s="225">
        <v>0</v>
      </c>
      <c r="I284" s="225">
        <v>0</v>
      </c>
      <c r="J284" s="225">
        <v>0</v>
      </c>
      <c r="K284" s="225">
        <v>0</v>
      </c>
      <c r="L284" s="225">
        <v>0</v>
      </c>
      <c r="M284" s="225">
        <v>0</v>
      </c>
      <c r="N284" s="225">
        <v>0</v>
      </c>
      <c r="O284" s="225">
        <v>0</v>
      </c>
      <c r="P284" s="225">
        <v>0</v>
      </c>
      <c r="Q284" s="225">
        <v>0</v>
      </c>
      <c r="R284" s="225">
        <v>0</v>
      </c>
      <c r="S284" s="225">
        <v>0</v>
      </c>
      <c r="T284" s="225">
        <v>0</v>
      </c>
      <c r="U284" s="225">
        <v>0</v>
      </c>
      <c r="V284" s="225">
        <v>0</v>
      </c>
      <c r="W284" s="225">
        <v>0</v>
      </c>
      <c r="X284" s="225">
        <v>0</v>
      </c>
      <c r="Y284" s="225">
        <v>0</v>
      </c>
      <c r="Z284" s="225">
        <v>0</v>
      </c>
      <c r="AA284" s="225">
        <v>0</v>
      </c>
      <c r="AB284" s="225">
        <v>0</v>
      </c>
      <c r="AC284" s="225">
        <v>0</v>
      </c>
      <c r="AD284" s="225">
        <v>0</v>
      </c>
      <c r="AE284" s="225">
        <v>0</v>
      </c>
      <c r="AF284" s="225">
        <v>0</v>
      </c>
      <c r="AG284" s="225">
        <v>0</v>
      </c>
      <c r="AH284" s="225">
        <v>0</v>
      </c>
      <c r="AI284" s="225">
        <v>0</v>
      </c>
      <c r="AJ284" s="225">
        <v>0</v>
      </c>
      <c r="AK284" s="225">
        <v>0</v>
      </c>
      <c r="AL284" s="225">
        <v>0</v>
      </c>
      <c r="AM284" s="225">
        <v>0</v>
      </c>
      <c r="AN284" s="225">
        <v>0</v>
      </c>
      <c r="AO284" s="225">
        <v>0</v>
      </c>
      <c r="AP284" s="225">
        <v>0</v>
      </c>
      <c r="AQ284" s="225">
        <v>0</v>
      </c>
      <c r="AR284" s="225">
        <v>0</v>
      </c>
      <c r="AS284" s="225">
        <v>0</v>
      </c>
      <c r="AT284" s="225">
        <v>0</v>
      </c>
      <c r="AU284" s="225">
        <v>0</v>
      </c>
      <c r="AV284" s="225">
        <v>0</v>
      </c>
      <c r="AW284" s="225">
        <v>0</v>
      </c>
      <c r="AX284" s="225">
        <v>0</v>
      </c>
      <c r="AY284" s="225">
        <v>0</v>
      </c>
      <c r="AZ284" s="225">
        <v>0</v>
      </c>
      <c r="BA284" s="225">
        <v>0</v>
      </c>
      <c r="BB284" s="225">
        <v>0</v>
      </c>
      <c r="BC284" s="225">
        <v>0</v>
      </c>
      <c r="BD284" s="225">
        <v>0</v>
      </c>
      <c r="BE284" s="225">
        <v>0</v>
      </c>
      <c r="BF284" s="225">
        <v>0</v>
      </c>
      <c r="BG284" s="225">
        <v>0</v>
      </c>
      <c r="BH284" s="225">
        <v>0</v>
      </c>
      <c r="BI284" s="225">
        <v>0</v>
      </c>
      <c r="BJ284" s="225">
        <v>0</v>
      </c>
      <c r="BK284" s="225">
        <v>0</v>
      </c>
      <c r="BL284" s="225">
        <v>0</v>
      </c>
      <c r="BM284" s="225">
        <v>0</v>
      </c>
      <c r="BN284" s="225">
        <v>0</v>
      </c>
    </row>
    <row r="285" spans="1:66">
      <c r="A285" s="245" t="s">
        <v>524</v>
      </c>
      <c r="B285" s="225">
        <v>1498325.8466666599</v>
      </c>
      <c r="C285" s="225">
        <v>2136208.9266666598</v>
      </c>
      <c r="D285" s="225">
        <v>2167419.3666666602</v>
      </c>
      <c r="E285" s="225">
        <v>1869266.1166666599</v>
      </c>
      <c r="F285" s="225">
        <v>2062887.18666666</v>
      </c>
      <c r="G285" s="225">
        <v>2103571.16666666</v>
      </c>
      <c r="H285" s="225">
        <v>1901752.8666666599</v>
      </c>
      <c r="I285" s="225">
        <v>2042388.20666666</v>
      </c>
      <c r="J285" s="225">
        <v>1943399.7666666601</v>
      </c>
      <c r="K285" s="225">
        <v>2124588.1766666598</v>
      </c>
      <c r="L285" s="225">
        <v>2037228.97666666</v>
      </c>
      <c r="M285" s="225">
        <v>2337850.97666666</v>
      </c>
      <c r="N285" s="225">
        <v>24224887.579999998</v>
      </c>
      <c r="O285" s="225">
        <v>2740575.2625195901</v>
      </c>
      <c r="P285" s="225">
        <v>1995457.2625195901</v>
      </c>
      <c r="Q285" s="225">
        <v>2045394.90251959</v>
      </c>
      <c r="R285" s="225">
        <v>1944022.1025195899</v>
      </c>
      <c r="S285" s="225">
        <v>1982245.88251959</v>
      </c>
      <c r="T285" s="225">
        <v>1963922.90251959</v>
      </c>
      <c r="U285" s="225">
        <v>1766729.2425195901</v>
      </c>
      <c r="V285" s="225">
        <v>1680301.70251959</v>
      </c>
      <c r="W285" s="225">
        <v>1801169.7325195901</v>
      </c>
      <c r="X285" s="225">
        <v>1840286.3525195899</v>
      </c>
      <c r="Y285" s="225">
        <v>1944510.93251959</v>
      </c>
      <c r="Z285" s="225">
        <v>2188160.14251959</v>
      </c>
      <c r="AA285" s="225">
        <v>23892776.420235101</v>
      </c>
      <c r="AB285" s="225">
        <v>2595716.6762791299</v>
      </c>
      <c r="AC285" s="225">
        <v>1988919.6762791299</v>
      </c>
      <c r="AD285" s="225">
        <v>2069021.3162791301</v>
      </c>
      <c r="AE285" s="225">
        <v>1978886.51627913</v>
      </c>
      <c r="AF285" s="225">
        <v>2021438.29627913</v>
      </c>
      <c r="AG285" s="225">
        <v>1960608.3162791301</v>
      </c>
      <c r="AH285" s="225">
        <v>1790975.6562791299</v>
      </c>
      <c r="AI285" s="225">
        <v>1691080.1162791301</v>
      </c>
      <c r="AJ285" s="225">
        <v>1814539.1462791299</v>
      </c>
      <c r="AK285" s="225">
        <v>1849405.76627913</v>
      </c>
      <c r="AL285" s="225">
        <v>1912008.3462791301</v>
      </c>
      <c r="AM285" s="225">
        <v>2222992.5562791298</v>
      </c>
      <c r="AN285" s="225">
        <v>23895592.385349602</v>
      </c>
      <c r="AO285" s="225">
        <v>2703618.2654265901</v>
      </c>
      <c r="AP285" s="225">
        <v>2096821.2654265901</v>
      </c>
      <c r="AQ285" s="225">
        <v>2176922.9054265898</v>
      </c>
      <c r="AR285" s="225">
        <v>2086788.10542659</v>
      </c>
      <c r="AS285" s="225">
        <v>2129339.8854265902</v>
      </c>
      <c r="AT285" s="225">
        <v>2068509.90542659</v>
      </c>
      <c r="AU285" s="225">
        <v>1898877.2454265901</v>
      </c>
      <c r="AV285" s="225">
        <v>1798981.7054265901</v>
      </c>
      <c r="AW285" s="225">
        <v>1922440.7354265901</v>
      </c>
      <c r="AX285" s="225">
        <v>1957307.35542659</v>
      </c>
      <c r="AY285" s="225">
        <v>2019909.93542659</v>
      </c>
      <c r="AZ285" s="225">
        <v>2330894.14542659</v>
      </c>
      <c r="BA285" s="225">
        <v>25190411.455119099</v>
      </c>
      <c r="BB285" s="225">
        <v>2948749.6812748099</v>
      </c>
      <c r="BC285" s="225">
        <v>2341952.6812748099</v>
      </c>
      <c r="BD285" s="225">
        <v>2422054.32127481</v>
      </c>
      <c r="BE285" s="225">
        <v>2331919.5212748102</v>
      </c>
      <c r="BF285" s="225">
        <v>2374471.30127481</v>
      </c>
      <c r="BG285" s="225">
        <v>2313641.32127481</v>
      </c>
      <c r="BH285" s="225">
        <v>2144008.6612748099</v>
      </c>
      <c r="BI285" s="225">
        <v>2044113.1212748101</v>
      </c>
      <c r="BJ285" s="225">
        <v>2167572.1512748101</v>
      </c>
      <c r="BK285" s="225">
        <v>2202438.7712748102</v>
      </c>
      <c r="BL285" s="225">
        <v>2265041.3512748098</v>
      </c>
      <c r="BM285" s="225">
        <v>2576025.5612748102</v>
      </c>
      <c r="BN285" s="225">
        <v>28131988.445297699</v>
      </c>
    </row>
    <row r="286" spans="1:66">
      <c r="A286" s="245" t="s">
        <v>525</v>
      </c>
    </row>
    <row r="287" spans="1:66">
      <c r="A287" s="245" t="s">
        <v>526</v>
      </c>
      <c r="B287" s="225">
        <v>83748.59</v>
      </c>
      <c r="C287" s="225">
        <v>83751</v>
      </c>
      <c r="D287" s="225">
        <v>83767.64</v>
      </c>
      <c r="E287" s="225">
        <v>83764.69</v>
      </c>
      <c r="F287" s="225">
        <v>83764.88</v>
      </c>
      <c r="G287" s="225">
        <v>83773.3</v>
      </c>
      <c r="H287" s="225">
        <v>83766.09</v>
      </c>
      <c r="I287" s="225">
        <v>83767.87</v>
      </c>
      <c r="J287" s="225">
        <v>83766.87</v>
      </c>
      <c r="K287" s="225">
        <v>83769.72</v>
      </c>
      <c r="L287" s="225">
        <v>83763.899999999994</v>
      </c>
      <c r="M287" s="225">
        <v>83765.83</v>
      </c>
      <c r="N287" s="225">
        <v>1005170.38</v>
      </c>
      <c r="O287" s="225">
        <v>83764.39</v>
      </c>
      <c r="P287" s="225">
        <v>83766.36</v>
      </c>
      <c r="Q287" s="225">
        <v>83783.83</v>
      </c>
      <c r="R287" s="225">
        <v>83780.679999999993</v>
      </c>
      <c r="S287" s="225">
        <v>83783.820000000007</v>
      </c>
      <c r="T287" s="225">
        <v>83786.52</v>
      </c>
      <c r="U287" s="225">
        <v>83782.080000000002</v>
      </c>
      <c r="V287" s="225">
        <v>83785.37</v>
      </c>
      <c r="W287" s="225">
        <v>83784.44</v>
      </c>
      <c r="X287" s="225">
        <v>83785.72</v>
      </c>
      <c r="Y287" s="225">
        <v>83782.86</v>
      </c>
      <c r="Z287" s="225">
        <v>83779.11</v>
      </c>
      <c r="AA287" s="225">
        <v>1005365.18</v>
      </c>
      <c r="AB287" s="225">
        <v>83764.39</v>
      </c>
      <c r="AC287" s="225">
        <v>83766.36</v>
      </c>
      <c r="AD287" s="225">
        <v>83783.83</v>
      </c>
      <c r="AE287" s="225">
        <v>83780.679999999993</v>
      </c>
      <c r="AF287" s="225">
        <v>83783.820000000007</v>
      </c>
      <c r="AG287" s="225">
        <v>83786.52</v>
      </c>
      <c r="AH287" s="225">
        <v>83782.080000000002</v>
      </c>
      <c r="AI287" s="225">
        <v>83785.37</v>
      </c>
      <c r="AJ287" s="225">
        <v>83784.44</v>
      </c>
      <c r="AK287" s="225">
        <v>83785.72</v>
      </c>
      <c r="AL287" s="225">
        <v>83782.86</v>
      </c>
      <c r="AM287" s="225">
        <v>83779.11</v>
      </c>
      <c r="AN287" s="225">
        <v>1005365.18</v>
      </c>
      <c r="AO287" s="225">
        <v>83764.39</v>
      </c>
      <c r="AP287" s="225">
        <v>83766.36</v>
      </c>
      <c r="AQ287" s="225">
        <v>83783.83</v>
      </c>
      <c r="AR287" s="225">
        <v>83780.679999999993</v>
      </c>
      <c r="AS287" s="225">
        <v>83783.820000000007</v>
      </c>
      <c r="AT287" s="225">
        <v>83786.52</v>
      </c>
      <c r="AU287" s="225">
        <v>83782.080000000002</v>
      </c>
      <c r="AV287" s="225">
        <v>83785.37</v>
      </c>
      <c r="AW287" s="225">
        <v>83784.44</v>
      </c>
      <c r="AX287" s="225">
        <v>83785.72</v>
      </c>
      <c r="AY287" s="225">
        <v>83782.86</v>
      </c>
      <c r="AZ287" s="225">
        <v>83779.11</v>
      </c>
      <c r="BA287" s="225">
        <v>1005365.18</v>
      </c>
      <c r="BB287" s="225">
        <v>83764.39</v>
      </c>
      <c r="BC287" s="225">
        <v>83766.36</v>
      </c>
      <c r="BD287" s="225">
        <v>83783.83</v>
      </c>
      <c r="BE287" s="225">
        <v>83780.679999999993</v>
      </c>
      <c r="BF287" s="225">
        <v>83783.820000000007</v>
      </c>
      <c r="BG287" s="225">
        <v>83786.52</v>
      </c>
      <c r="BH287" s="225">
        <v>83782.080000000002</v>
      </c>
      <c r="BI287" s="225">
        <v>83785.37</v>
      </c>
      <c r="BJ287" s="225">
        <v>83784.44</v>
      </c>
      <c r="BK287" s="225">
        <v>83785.72</v>
      </c>
      <c r="BL287" s="225">
        <v>83782.86</v>
      </c>
      <c r="BM287" s="225">
        <v>83779.11</v>
      </c>
      <c r="BN287" s="225">
        <v>1005365.18</v>
      </c>
    </row>
    <row r="288" spans="1:66">
      <c r="A288" s="245" t="s">
        <v>527</v>
      </c>
      <c r="B288" s="225">
        <v>0</v>
      </c>
      <c r="C288" s="225">
        <v>0</v>
      </c>
      <c r="D288" s="225">
        <v>0</v>
      </c>
      <c r="E288" s="225">
        <v>0</v>
      </c>
      <c r="F288" s="225">
        <v>0</v>
      </c>
      <c r="G288" s="225">
        <v>0</v>
      </c>
      <c r="H288" s="225">
        <v>0</v>
      </c>
      <c r="I288" s="225">
        <v>0</v>
      </c>
      <c r="J288" s="225">
        <v>0</v>
      </c>
      <c r="K288" s="225">
        <v>0</v>
      </c>
      <c r="L288" s="225">
        <v>0</v>
      </c>
      <c r="M288" s="225">
        <v>0</v>
      </c>
      <c r="N288" s="225">
        <v>0</v>
      </c>
      <c r="O288" s="225">
        <v>2117.7913063379201</v>
      </c>
      <c r="P288" s="225">
        <v>2117.7913063379201</v>
      </c>
      <c r="Q288" s="225">
        <v>2117.7913063379201</v>
      </c>
      <c r="R288" s="225">
        <v>2117.7913063379201</v>
      </c>
      <c r="S288" s="225">
        <v>2117.7913063379201</v>
      </c>
      <c r="T288" s="225">
        <v>2117.7913063379201</v>
      </c>
      <c r="U288" s="225">
        <v>2117.7913063379201</v>
      </c>
      <c r="V288" s="225">
        <v>2117.7913063379201</v>
      </c>
      <c r="W288" s="225">
        <v>2117.7913063379201</v>
      </c>
      <c r="X288" s="225">
        <v>2117.7913063379201</v>
      </c>
      <c r="Y288" s="225">
        <v>2117.7913063379201</v>
      </c>
      <c r="Z288" s="225">
        <v>2117.7913063379201</v>
      </c>
      <c r="AA288" s="225">
        <v>25413.495676055001</v>
      </c>
      <c r="AB288" s="225">
        <v>4218.2382435047502</v>
      </c>
      <c r="AC288" s="225">
        <v>4218.2382435047502</v>
      </c>
      <c r="AD288" s="225">
        <v>4218.2382435047502</v>
      </c>
      <c r="AE288" s="225">
        <v>4218.2382435047502</v>
      </c>
      <c r="AF288" s="225">
        <v>4218.2382435047502</v>
      </c>
      <c r="AG288" s="225">
        <v>4218.2382435047502</v>
      </c>
      <c r="AH288" s="225">
        <v>4218.2382435047502</v>
      </c>
      <c r="AI288" s="225">
        <v>4218.2382435047502</v>
      </c>
      <c r="AJ288" s="225">
        <v>4218.2382435047502</v>
      </c>
      <c r="AK288" s="225">
        <v>4218.2382435047502</v>
      </c>
      <c r="AL288" s="225">
        <v>4218.2382435047502</v>
      </c>
      <c r="AM288" s="225">
        <v>4218.2382435047502</v>
      </c>
      <c r="AN288" s="225">
        <v>50618.858922056999</v>
      </c>
      <c r="AO288" s="225">
        <v>6254.0306683203798</v>
      </c>
      <c r="AP288" s="225">
        <v>6254.0306683203798</v>
      </c>
      <c r="AQ288" s="225">
        <v>6254.0306683203798</v>
      </c>
      <c r="AR288" s="225">
        <v>6254.0306683203798</v>
      </c>
      <c r="AS288" s="225">
        <v>6254.0306683203798</v>
      </c>
      <c r="AT288" s="225">
        <v>6254.0306683203798</v>
      </c>
      <c r="AU288" s="225">
        <v>6254.0306683203798</v>
      </c>
      <c r="AV288" s="225">
        <v>6254.0306683203798</v>
      </c>
      <c r="AW288" s="225">
        <v>6254.0306683203798</v>
      </c>
      <c r="AX288" s="225">
        <v>6254.0306683203798</v>
      </c>
      <c r="AY288" s="225">
        <v>6254.0306683203798</v>
      </c>
      <c r="AZ288" s="225">
        <v>6254.0306683203798</v>
      </c>
      <c r="BA288" s="225">
        <v>75048.368019844507</v>
      </c>
      <c r="BB288" s="225">
        <v>8121.4382753888203</v>
      </c>
      <c r="BC288" s="225">
        <v>8121.4382753888203</v>
      </c>
      <c r="BD288" s="225">
        <v>8121.4382753888203</v>
      </c>
      <c r="BE288" s="225">
        <v>8121.4382753888203</v>
      </c>
      <c r="BF288" s="225">
        <v>8121.4382753888203</v>
      </c>
      <c r="BG288" s="225">
        <v>8121.4382753888203</v>
      </c>
      <c r="BH288" s="225">
        <v>8121.4382753888203</v>
      </c>
      <c r="BI288" s="225">
        <v>8121.4382753888203</v>
      </c>
      <c r="BJ288" s="225">
        <v>8121.4382753888203</v>
      </c>
      <c r="BK288" s="225">
        <v>8121.4382753888203</v>
      </c>
      <c r="BL288" s="225">
        <v>8121.4382753888203</v>
      </c>
      <c r="BM288" s="225">
        <v>8121.4382753888203</v>
      </c>
      <c r="BN288" s="225">
        <v>97457.259304665902</v>
      </c>
    </row>
    <row r="289" spans="1:66">
      <c r="A289" s="245" t="s">
        <v>528</v>
      </c>
      <c r="B289" s="225">
        <v>83748.59</v>
      </c>
      <c r="C289" s="225">
        <v>83751</v>
      </c>
      <c r="D289" s="225">
        <v>83767.64</v>
      </c>
      <c r="E289" s="225">
        <v>83764.69</v>
      </c>
      <c r="F289" s="225">
        <v>83764.88</v>
      </c>
      <c r="G289" s="225">
        <v>83773.3</v>
      </c>
      <c r="H289" s="225">
        <v>83766.09</v>
      </c>
      <c r="I289" s="225">
        <v>83767.87</v>
      </c>
      <c r="J289" s="225">
        <v>83766.87</v>
      </c>
      <c r="K289" s="225">
        <v>83769.72</v>
      </c>
      <c r="L289" s="225">
        <v>83763.899999999994</v>
      </c>
      <c r="M289" s="225">
        <v>83765.83</v>
      </c>
      <c r="N289" s="225">
        <v>1005170.38</v>
      </c>
      <c r="O289" s="225">
        <v>85882.181306337894</v>
      </c>
      <c r="P289" s="225">
        <v>85884.151306337895</v>
      </c>
      <c r="Q289" s="225">
        <v>85901.621306337896</v>
      </c>
      <c r="R289" s="225">
        <v>85898.471306337902</v>
      </c>
      <c r="S289" s="225">
        <v>85901.611306337902</v>
      </c>
      <c r="T289" s="225">
        <v>85904.311306337899</v>
      </c>
      <c r="U289" s="225">
        <v>85899.871306337896</v>
      </c>
      <c r="V289" s="225">
        <v>85903.161306337905</v>
      </c>
      <c r="W289" s="225">
        <v>85902.231306337897</v>
      </c>
      <c r="X289" s="225">
        <v>85903.511306337896</v>
      </c>
      <c r="Y289" s="225">
        <v>85900.651306337895</v>
      </c>
      <c r="Z289" s="225">
        <v>85896.901306337895</v>
      </c>
      <c r="AA289" s="225">
        <v>1030778.67567605</v>
      </c>
      <c r="AB289" s="225">
        <v>87982.628243504703</v>
      </c>
      <c r="AC289" s="225">
        <v>87984.598243504704</v>
      </c>
      <c r="AD289" s="225">
        <v>88002.068243504706</v>
      </c>
      <c r="AE289" s="225">
        <v>87998.918243504697</v>
      </c>
      <c r="AF289" s="225">
        <v>88002.058243504696</v>
      </c>
      <c r="AG289" s="225">
        <v>88004.758243504693</v>
      </c>
      <c r="AH289" s="225">
        <v>88000.318243504706</v>
      </c>
      <c r="AI289" s="225">
        <v>88003.608243504699</v>
      </c>
      <c r="AJ289" s="225">
        <v>88002.678243504706</v>
      </c>
      <c r="AK289" s="225">
        <v>88003.958243504705</v>
      </c>
      <c r="AL289" s="225">
        <v>88001.098243504704</v>
      </c>
      <c r="AM289" s="225">
        <v>87997.348243504704</v>
      </c>
      <c r="AN289" s="225">
        <v>1055984.03892205</v>
      </c>
      <c r="AO289" s="225">
        <v>90018.420668320294</v>
      </c>
      <c r="AP289" s="225">
        <v>90020.390668320295</v>
      </c>
      <c r="AQ289" s="225">
        <v>90037.860668320398</v>
      </c>
      <c r="AR289" s="225">
        <v>90034.710668320302</v>
      </c>
      <c r="AS289" s="225">
        <v>90037.850668320301</v>
      </c>
      <c r="AT289" s="225">
        <v>90040.550668320298</v>
      </c>
      <c r="AU289" s="225">
        <v>90036.110668320296</v>
      </c>
      <c r="AV289" s="225">
        <v>90039.400668320304</v>
      </c>
      <c r="AW289" s="225">
        <v>90038.470668320297</v>
      </c>
      <c r="AX289" s="225">
        <v>90039.750668320296</v>
      </c>
      <c r="AY289" s="225">
        <v>90036.890668320295</v>
      </c>
      <c r="AZ289" s="225">
        <v>90033.140668320295</v>
      </c>
      <c r="BA289" s="225">
        <v>1080413.5480198399</v>
      </c>
      <c r="BB289" s="225">
        <v>91885.828275388805</v>
      </c>
      <c r="BC289" s="225">
        <v>91887.798275388806</v>
      </c>
      <c r="BD289" s="225">
        <v>91905.268275388793</v>
      </c>
      <c r="BE289" s="225">
        <v>91902.118275388799</v>
      </c>
      <c r="BF289" s="225">
        <v>91905.258275388798</v>
      </c>
      <c r="BG289" s="225">
        <v>91907.958275388795</v>
      </c>
      <c r="BH289" s="225">
        <v>91903.518275388793</v>
      </c>
      <c r="BI289" s="225">
        <v>91906.808275388801</v>
      </c>
      <c r="BJ289" s="225">
        <v>91905.878275388794</v>
      </c>
      <c r="BK289" s="225">
        <v>91907.158275388807</v>
      </c>
      <c r="BL289" s="225">
        <v>91904.298275388806</v>
      </c>
      <c r="BM289" s="225">
        <v>91900.548275388806</v>
      </c>
      <c r="BN289" s="225">
        <v>1102822.4393046601</v>
      </c>
    </row>
    <row r="290" spans="1:66">
      <c r="A290" s="245" t="s">
        <v>529</v>
      </c>
      <c r="B290" s="225">
        <v>3183937.2233333299</v>
      </c>
      <c r="C290" s="225">
        <v>3855833.1933333301</v>
      </c>
      <c r="D290" s="225">
        <v>3920344.2633333299</v>
      </c>
      <c r="E290" s="225">
        <v>3638101.5833333302</v>
      </c>
      <c r="F290" s="225">
        <v>3858908.88333333</v>
      </c>
      <c r="G290" s="225">
        <v>4136053.36333333</v>
      </c>
      <c r="H290" s="225">
        <v>3745250.0633333302</v>
      </c>
      <c r="I290" s="225">
        <v>3881798.1833333299</v>
      </c>
      <c r="J290" s="225">
        <v>3774153.1033333298</v>
      </c>
      <c r="K290" s="225">
        <v>3981176.86333333</v>
      </c>
      <c r="L290" s="225">
        <v>3735037.5633333302</v>
      </c>
      <c r="M290" s="225">
        <v>4447099.0833333302</v>
      </c>
      <c r="N290" s="225">
        <v>46157693.369999997</v>
      </c>
      <c r="O290" s="225">
        <v>4462636.8756312802</v>
      </c>
      <c r="P290" s="225">
        <v>3749758.9456312801</v>
      </c>
      <c r="Q290" s="225">
        <v>3836398.7956312802</v>
      </c>
      <c r="R290" s="225">
        <v>3752084.6756312801</v>
      </c>
      <c r="S290" s="225">
        <v>3954728.3056312799</v>
      </c>
      <c r="T290" s="225">
        <v>3903843.2956312802</v>
      </c>
      <c r="U290" s="225">
        <v>3649785.5356312799</v>
      </c>
      <c r="V290" s="225">
        <v>3558075.7356312801</v>
      </c>
      <c r="W290" s="225">
        <v>3670123.2156312801</v>
      </c>
      <c r="X290" s="225">
        <v>3734675.7856312799</v>
      </c>
      <c r="Y290" s="225">
        <v>3818434.86563128</v>
      </c>
      <c r="Z290" s="225">
        <v>4219183.5056312801</v>
      </c>
      <c r="AA290" s="225">
        <v>46309729.537575401</v>
      </c>
      <c r="AB290" s="225">
        <v>4421920.8138426496</v>
      </c>
      <c r="AC290" s="225">
        <v>3847363.8838426499</v>
      </c>
      <c r="AD290" s="225">
        <v>3964167.73384265</v>
      </c>
      <c r="AE290" s="225">
        <v>3891091.6138426499</v>
      </c>
      <c r="AF290" s="225">
        <v>4098063.2438426502</v>
      </c>
      <c r="AG290" s="225">
        <v>4004671.23384265</v>
      </c>
      <c r="AH290" s="225">
        <v>3778174.4738426502</v>
      </c>
      <c r="AI290" s="225">
        <v>3672996.6738426499</v>
      </c>
      <c r="AJ290" s="225">
        <v>3787635.1538426499</v>
      </c>
      <c r="AK290" s="225">
        <v>3847937.7238426502</v>
      </c>
      <c r="AL290" s="225">
        <v>3890074.8038426498</v>
      </c>
      <c r="AM290" s="225">
        <v>4358158.4438426504</v>
      </c>
      <c r="AN290" s="225">
        <v>47562255.7961118</v>
      </c>
      <c r="AO290" s="225">
        <v>4584722.9862093003</v>
      </c>
      <c r="AP290" s="225">
        <v>4010166.0562093002</v>
      </c>
      <c r="AQ290" s="225">
        <v>4126969.9062092998</v>
      </c>
      <c r="AR290" s="225">
        <v>4053893.7862093002</v>
      </c>
      <c r="AS290" s="225">
        <v>4260865.4162093</v>
      </c>
      <c r="AT290" s="225">
        <v>4167473.4062092998</v>
      </c>
      <c r="AU290" s="225">
        <v>3940976.6462093</v>
      </c>
      <c r="AV290" s="225">
        <v>3835798.8462093002</v>
      </c>
      <c r="AW290" s="225">
        <v>3950437.3262093002</v>
      </c>
      <c r="AX290" s="225">
        <v>4010739.8962093</v>
      </c>
      <c r="AY290" s="225">
        <v>4052876.9762093001</v>
      </c>
      <c r="AZ290" s="225">
        <v>4520960.6162093002</v>
      </c>
      <c r="BA290" s="225">
        <v>49515881.864511602</v>
      </c>
      <c r="BB290" s="225">
        <v>4895432.1206637202</v>
      </c>
      <c r="BC290" s="225">
        <v>4320875.1906637195</v>
      </c>
      <c r="BD290" s="225">
        <v>4437679.0406637201</v>
      </c>
      <c r="BE290" s="225">
        <v>4364602.92066372</v>
      </c>
      <c r="BF290" s="225">
        <v>4571574.5506637199</v>
      </c>
      <c r="BG290" s="225">
        <v>4478182.5406637201</v>
      </c>
      <c r="BH290" s="225">
        <v>4251685.7806637203</v>
      </c>
      <c r="BI290" s="225">
        <v>4146507.9806637201</v>
      </c>
      <c r="BJ290" s="225">
        <v>4261146.46066372</v>
      </c>
      <c r="BK290" s="225">
        <v>4321449.0306637203</v>
      </c>
      <c r="BL290" s="225">
        <v>4363586.1106637204</v>
      </c>
      <c r="BM290" s="225">
        <v>4831669.7506637201</v>
      </c>
      <c r="BN290" s="225">
        <v>53244391.477964602</v>
      </c>
    </row>
    <row r="291" spans="1:66">
      <c r="A291" s="247" t="s">
        <v>530</v>
      </c>
    </row>
    <row r="292" spans="1:66">
      <c r="A292" s="245" t="s">
        <v>531</v>
      </c>
    </row>
    <row r="293" spans="1:66">
      <c r="A293" s="245" t="s">
        <v>532</v>
      </c>
      <c r="B293" s="225">
        <v>0</v>
      </c>
      <c r="C293" s="225">
        <v>0</v>
      </c>
      <c r="D293" s="225">
        <v>0</v>
      </c>
      <c r="E293" s="225">
        <v>0</v>
      </c>
      <c r="F293" s="225">
        <v>0</v>
      </c>
      <c r="G293" s="225">
        <v>0</v>
      </c>
      <c r="H293" s="225">
        <v>0</v>
      </c>
      <c r="I293" s="225">
        <v>0</v>
      </c>
      <c r="J293" s="225">
        <v>0</v>
      </c>
      <c r="K293" s="225">
        <v>0</v>
      </c>
      <c r="L293" s="225">
        <v>0</v>
      </c>
      <c r="M293" s="225">
        <v>0</v>
      </c>
      <c r="N293" s="225">
        <v>0</v>
      </c>
      <c r="O293" s="225">
        <v>0</v>
      </c>
      <c r="P293" s="225">
        <v>0</v>
      </c>
      <c r="Q293" s="225">
        <v>0</v>
      </c>
      <c r="R293" s="225">
        <v>0</v>
      </c>
      <c r="S293" s="225">
        <v>0</v>
      </c>
      <c r="T293" s="225">
        <v>0</v>
      </c>
      <c r="U293" s="225">
        <v>0</v>
      </c>
      <c r="V293" s="225">
        <v>0</v>
      </c>
      <c r="W293" s="225">
        <v>0</v>
      </c>
      <c r="X293" s="225">
        <v>0</v>
      </c>
      <c r="Y293" s="225">
        <v>0</v>
      </c>
      <c r="Z293" s="225">
        <v>0</v>
      </c>
      <c r="AA293" s="225">
        <v>0</v>
      </c>
      <c r="AB293" s="225">
        <v>0</v>
      </c>
      <c r="AC293" s="225">
        <v>0</v>
      </c>
      <c r="AD293" s="225">
        <v>0</v>
      </c>
      <c r="AE293" s="225">
        <v>0</v>
      </c>
      <c r="AF293" s="225">
        <v>0</v>
      </c>
      <c r="AG293" s="225">
        <v>0</v>
      </c>
      <c r="AH293" s="225">
        <v>0</v>
      </c>
      <c r="AI293" s="225">
        <v>0</v>
      </c>
      <c r="AJ293" s="225">
        <v>0</v>
      </c>
      <c r="AK293" s="225">
        <v>0</v>
      </c>
      <c r="AL293" s="225">
        <v>0</v>
      </c>
      <c r="AM293" s="225">
        <v>0</v>
      </c>
      <c r="AN293" s="225">
        <v>0</v>
      </c>
      <c r="AO293" s="225">
        <v>0</v>
      </c>
      <c r="AP293" s="225">
        <v>0</v>
      </c>
      <c r="AQ293" s="225">
        <v>0</v>
      </c>
      <c r="AR293" s="225">
        <v>0</v>
      </c>
      <c r="AS293" s="225">
        <v>0</v>
      </c>
      <c r="AT293" s="225">
        <v>0</v>
      </c>
      <c r="AU293" s="225">
        <v>0</v>
      </c>
      <c r="AV293" s="225">
        <v>0</v>
      </c>
      <c r="AW293" s="225">
        <v>0</v>
      </c>
      <c r="AX293" s="225">
        <v>0</v>
      </c>
      <c r="AY293" s="225">
        <v>0</v>
      </c>
      <c r="AZ293" s="225">
        <v>0</v>
      </c>
      <c r="BA293" s="225">
        <v>0</v>
      </c>
      <c r="BB293" s="225">
        <v>0</v>
      </c>
      <c r="BC293" s="225">
        <v>0</v>
      </c>
      <c r="BD293" s="225">
        <v>0</v>
      </c>
      <c r="BE293" s="225">
        <v>0</v>
      </c>
      <c r="BF293" s="225">
        <v>0</v>
      </c>
      <c r="BG293" s="225">
        <v>0</v>
      </c>
      <c r="BH293" s="225">
        <v>0</v>
      </c>
      <c r="BI293" s="225">
        <v>0</v>
      </c>
      <c r="BJ293" s="225">
        <v>0</v>
      </c>
      <c r="BK293" s="225">
        <v>0</v>
      </c>
      <c r="BL293" s="225">
        <v>0</v>
      </c>
      <c r="BM293" s="225">
        <v>0</v>
      </c>
      <c r="BN293" s="225">
        <v>0</v>
      </c>
    </row>
    <row r="294" spans="1:66">
      <c r="A294" s="245" t="s">
        <v>533</v>
      </c>
      <c r="B294" s="225">
        <v>0</v>
      </c>
      <c r="C294" s="225">
        <v>0</v>
      </c>
      <c r="D294" s="225">
        <v>0</v>
      </c>
      <c r="E294" s="225">
        <v>0</v>
      </c>
      <c r="F294" s="225">
        <v>0</v>
      </c>
      <c r="G294" s="225">
        <v>0</v>
      </c>
      <c r="H294" s="225">
        <v>0</v>
      </c>
      <c r="I294" s="225">
        <v>0</v>
      </c>
      <c r="J294" s="225">
        <v>0</v>
      </c>
      <c r="K294" s="225">
        <v>0</v>
      </c>
      <c r="L294" s="225">
        <v>0</v>
      </c>
      <c r="M294" s="225">
        <v>0</v>
      </c>
      <c r="N294" s="225">
        <v>0</v>
      </c>
      <c r="O294" s="225">
        <v>0</v>
      </c>
      <c r="P294" s="225">
        <v>0</v>
      </c>
      <c r="Q294" s="225">
        <v>0</v>
      </c>
      <c r="R294" s="225">
        <v>0</v>
      </c>
      <c r="S294" s="225">
        <v>0</v>
      </c>
      <c r="T294" s="225">
        <v>0</v>
      </c>
      <c r="U294" s="225">
        <v>0</v>
      </c>
      <c r="V294" s="225">
        <v>0</v>
      </c>
      <c r="W294" s="225">
        <v>0</v>
      </c>
      <c r="X294" s="225">
        <v>0</v>
      </c>
      <c r="Y294" s="225">
        <v>0</v>
      </c>
      <c r="Z294" s="225">
        <v>0</v>
      </c>
      <c r="AA294" s="225">
        <v>0</v>
      </c>
      <c r="AB294" s="225">
        <v>0</v>
      </c>
      <c r="AC294" s="225">
        <v>0</v>
      </c>
      <c r="AD294" s="225">
        <v>0</v>
      </c>
      <c r="AE294" s="225">
        <v>0</v>
      </c>
      <c r="AF294" s="225">
        <v>0</v>
      </c>
      <c r="AG294" s="225">
        <v>0</v>
      </c>
      <c r="AH294" s="225">
        <v>0</v>
      </c>
      <c r="AI294" s="225">
        <v>0</v>
      </c>
      <c r="AJ294" s="225">
        <v>0</v>
      </c>
      <c r="AK294" s="225">
        <v>0</v>
      </c>
      <c r="AL294" s="225">
        <v>0</v>
      </c>
      <c r="AM294" s="225">
        <v>0</v>
      </c>
      <c r="AN294" s="225">
        <v>0</v>
      </c>
      <c r="AO294" s="225">
        <v>0</v>
      </c>
      <c r="AP294" s="225">
        <v>0</v>
      </c>
      <c r="AQ294" s="225">
        <v>0</v>
      </c>
      <c r="AR294" s="225">
        <v>0</v>
      </c>
      <c r="AS294" s="225">
        <v>0</v>
      </c>
      <c r="AT294" s="225">
        <v>0</v>
      </c>
      <c r="AU294" s="225">
        <v>0</v>
      </c>
      <c r="AV294" s="225">
        <v>0</v>
      </c>
      <c r="AW294" s="225">
        <v>0</v>
      </c>
      <c r="AX294" s="225">
        <v>0</v>
      </c>
      <c r="AY294" s="225">
        <v>0</v>
      </c>
      <c r="AZ294" s="225">
        <v>0</v>
      </c>
      <c r="BA294" s="225">
        <v>0</v>
      </c>
      <c r="BB294" s="225">
        <v>0</v>
      </c>
      <c r="BC294" s="225">
        <v>0</v>
      </c>
      <c r="BD294" s="225">
        <v>0</v>
      </c>
      <c r="BE294" s="225">
        <v>0</v>
      </c>
      <c r="BF294" s="225">
        <v>0</v>
      </c>
      <c r="BG294" s="225">
        <v>0</v>
      </c>
      <c r="BH294" s="225">
        <v>0</v>
      </c>
      <c r="BI294" s="225">
        <v>0</v>
      </c>
      <c r="BJ294" s="225">
        <v>0</v>
      </c>
      <c r="BK294" s="225">
        <v>0</v>
      </c>
      <c r="BL294" s="225">
        <v>0</v>
      </c>
      <c r="BM294" s="225">
        <v>0</v>
      </c>
      <c r="BN294" s="225">
        <v>0</v>
      </c>
    </row>
    <row r="295" spans="1:66">
      <c r="A295" s="245" t="s">
        <v>534</v>
      </c>
    </row>
    <row r="296" spans="1:66">
      <c r="A296" s="245" t="s">
        <v>535</v>
      </c>
      <c r="B296" s="225">
        <v>0</v>
      </c>
      <c r="C296" s="225">
        <v>0</v>
      </c>
      <c r="D296" s="225">
        <v>0</v>
      </c>
      <c r="E296" s="225">
        <v>0</v>
      </c>
      <c r="F296" s="225">
        <v>0</v>
      </c>
      <c r="G296" s="225">
        <v>0</v>
      </c>
      <c r="H296" s="225">
        <v>0</v>
      </c>
      <c r="I296" s="225">
        <v>0</v>
      </c>
      <c r="J296" s="225">
        <v>0</v>
      </c>
      <c r="K296" s="225">
        <v>0</v>
      </c>
      <c r="L296" s="225">
        <v>0</v>
      </c>
      <c r="M296" s="225">
        <v>0</v>
      </c>
      <c r="N296" s="225">
        <v>0</v>
      </c>
      <c r="O296" s="225">
        <v>0</v>
      </c>
      <c r="P296" s="225">
        <v>0</v>
      </c>
      <c r="Q296" s="225">
        <v>0</v>
      </c>
      <c r="R296" s="225">
        <v>0</v>
      </c>
      <c r="S296" s="225">
        <v>0</v>
      </c>
      <c r="T296" s="225">
        <v>0</v>
      </c>
      <c r="U296" s="225">
        <v>0</v>
      </c>
      <c r="V296" s="225">
        <v>0</v>
      </c>
      <c r="W296" s="225">
        <v>0</v>
      </c>
      <c r="X296" s="225">
        <v>0</v>
      </c>
      <c r="Y296" s="225">
        <v>0</v>
      </c>
      <c r="Z296" s="225">
        <v>0</v>
      </c>
      <c r="AA296" s="225">
        <v>0</v>
      </c>
      <c r="AB296" s="225">
        <v>0</v>
      </c>
      <c r="AC296" s="225">
        <v>0</v>
      </c>
      <c r="AD296" s="225">
        <v>0</v>
      </c>
      <c r="AE296" s="225">
        <v>0</v>
      </c>
      <c r="AF296" s="225">
        <v>0</v>
      </c>
      <c r="AG296" s="225">
        <v>0</v>
      </c>
      <c r="AH296" s="225">
        <v>0</v>
      </c>
      <c r="AI296" s="225">
        <v>0</v>
      </c>
      <c r="AJ296" s="225">
        <v>0</v>
      </c>
      <c r="AK296" s="225">
        <v>0</v>
      </c>
      <c r="AL296" s="225">
        <v>0</v>
      </c>
      <c r="AM296" s="225">
        <v>0</v>
      </c>
      <c r="AN296" s="225">
        <v>0</v>
      </c>
      <c r="AO296" s="225">
        <v>0</v>
      </c>
      <c r="AP296" s="225">
        <v>0</v>
      </c>
      <c r="AQ296" s="225">
        <v>0</v>
      </c>
      <c r="AR296" s="225">
        <v>0</v>
      </c>
      <c r="AS296" s="225">
        <v>0</v>
      </c>
      <c r="AT296" s="225">
        <v>0</v>
      </c>
      <c r="AU296" s="225">
        <v>0</v>
      </c>
      <c r="AV296" s="225">
        <v>0</v>
      </c>
      <c r="AW296" s="225">
        <v>0</v>
      </c>
      <c r="AX296" s="225">
        <v>0</v>
      </c>
      <c r="AY296" s="225">
        <v>0</v>
      </c>
      <c r="AZ296" s="225">
        <v>0</v>
      </c>
      <c r="BA296" s="225">
        <v>0</v>
      </c>
      <c r="BB296" s="225">
        <v>0</v>
      </c>
      <c r="BC296" s="225">
        <v>0</v>
      </c>
      <c r="BD296" s="225">
        <v>0</v>
      </c>
      <c r="BE296" s="225">
        <v>0</v>
      </c>
      <c r="BF296" s="225">
        <v>0</v>
      </c>
      <c r="BG296" s="225">
        <v>0</v>
      </c>
      <c r="BH296" s="225">
        <v>0</v>
      </c>
      <c r="BI296" s="225">
        <v>0</v>
      </c>
      <c r="BJ296" s="225">
        <v>0</v>
      </c>
      <c r="BK296" s="225">
        <v>0</v>
      </c>
      <c r="BL296" s="225">
        <v>0</v>
      </c>
      <c r="BM296" s="225">
        <v>0</v>
      </c>
      <c r="BN296" s="225">
        <v>0</v>
      </c>
    </row>
    <row r="297" spans="1:66">
      <c r="A297" s="245" t="s">
        <v>536</v>
      </c>
      <c r="B297" s="225">
        <v>0</v>
      </c>
      <c r="C297" s="225">
        <v>0</v>
      </c>
      <c r="D297" s="225">
        <v>0</v>
      </c>
      <c r="E297" s="225">
        <v>0</v>
      </c>
      <c r="F297" s="225">
        <v>0</v>
      </c>
      <c r="G297" s="225">
        <v>0</v>
      </c>
      <c r="H297" s="225">
        <v>0</v>
      </c>
      <c r="I297" s="225">
        <v>0</v>
      </c>
      <c r="J297" s="225">
        <v>0</v>
      </c>
      <c r="K297" s="225">
        <v>0</v>
      </c>
      <c r="L297" s="225">
        <v>0</v>
      </c>
      <c r="M297" s="225">
        <v>0</v>
      </c>
      <c r="N297" s="225">
        <v>0</v>
      </c>
      <c r="O297" s="225">
        <v>0</v>
      </c>
      <c r="P297" s="225">
        <v>0</v>
      </c>
      <c r="Q297" s="225">
        <v>0</v>
      </c>
      <c r="R297" s="225">
        <v>0</v>
      </c>
      <c r="S297" s="225">
        <v>0</v>
      </c>
      <c r="T297" s="225">
        <v>0</v>
      </c>
      <c r="U297" s="225">
        <v>0</v>
      </c>
      <c r="V297" s="225">
        <v>0</v>
      </c>
      <c r="W297" s="225">
        <v>0</v>
      </c>
      <c r="X297" s="225">
        <v>0</v>
      </c>
      <c r="Y297" s="225">
        <v>0</v>
      </c>
      <c r="Z297" s="225">
        <v>0</v>
      </c>
      <c r="AA297" s="225">
        <v>0</v>
      </c>
      <c r="AB297" s="225">
        <v>0</v>
      </c>
      <c r="AC297" s="225">
        <v>0</v>
      </c>
      <c r="AD297" s="225">
        <v>0</v>
      </c>
      <c r="AE297" s="225">
        <v>0</v>
      </c>
      <c r="AF297" s="225">
        <v>0</v>
      </c>
      <c r="AG297" s="225">
        <v>0</v>
      </c>
      <c r="AH297" s="225">
        <v>0</v>
      </c>
      <c r="AI297" s="225">
        <v>0</v>
      </c>
      <c r="AJ297" s="225">
        <v>0</v>
      </c>
      <c r="AK297" s="225">
        <v>0</v>
      </c>
      <c r="AL297" s="225">
        <v>0</v>
      </c>
      <c r="AM297" s="225">
        <v>0</v>
      </c>
      <c r="AN297" s="225">
        <v>0</v>
      </c>
      <c r="AO297" s="225">
        <v>0</v>
      </c>
      <c r="AP297" s="225">
        <v>0</v>
      </c>
      <c r="AQ297" s="225">
        <v>0</v>
      </c>
      <c r="AR297" s="225">
        <v>0</v>
      </c>
      <c r="AS297" s="225">
        <v>0</v>
      </c>
      <c r="AT297" s="225">
        <v>0</v>
      </c>
      <c r="AU297" s="225">
        <v>0</v>
      </c>
      <c r="AV297" s="225">
        <v>0</v>
      </c>
      <c r="AW297" s="225">
        <v>0</v>
      </c>
      <c r="AX297" s="225">
        <v>0</v>
      </c>
      <c r="AY297" s="225">
        <v>0</v>
      </c>
      <c r="AZ297" s="225">
        <v>0</v>
      </c>
      <c r="BA297" s="225">
        <v>0</v>
      </c>
      <c r="BB297" s="225">
        <v>0</v>
      </c>
      <c r="BC297" s="225">
        <v>0</v>
      </c>
      <c r="BD297" s="225">
        <v>0</v>
      </c>
      <c r="BE297" s="225">
        <v>0</v>
      </c>
      <c r="BF297" s="225">
        <v>0</v>
      </c>
      <c r="BG297" s="225">
        <v>0</v>
      </c>
      <c r="BH297" s="225">
        <v>0</v>
      </c>
      <c r="BI297" s="225">
        <v>0</v>
      </c>
      <c r="BJ297" s="225">
        <v>0</v>
      </c>
      <c r="BK297" s="225">
        <v>0</v>
      </c>
      <c r="BL297" s="225">
        <v>0</v>
      </c>
      <c r="BM297" s="225">
        <v>0</v>
      </c>
      <c r="BN297" s="225">
        <v>0</v>
      </c>
    </row>
    <row r="298" spans="1:66">
      <c r="A298" s="245" t="s">
        <v>537</v>
      </c>
      <c r="B298" s="225">
        <v>0</v>
      </c>
      <c r="C298" s="225">
        <v>0</v>
      </c>
      <c r="D298" s="225">
        <v>0</v>
      </c>
      <c r="E298" s="225">
        <v>0</v>
      </c>
      <c r="F298" s="225">
        <v>0</v>
      </c>
      <c r="G298" s="225">
        <v>0</v>
      </c>
      <c r="H298" s="225">
        <v>0</v>
      </c>
      <c r="I298" s="225">
        <v>0</v>
      </c>
      <c r="J298" s="225">
        <v>0</v>
      </c>
      <c r="K298" s="225">
        <v>0</v>
      </c>
      <c r="L298" s="225">
        <v>0</v>
      </c>
      <c r="M298" s="225">
        <v>0</v>
      </c>
      <c r="N298" s="225">
        <v>0</v>
      </c>
      <c r="O298" s="225">
        <v>0</v>
      </c>
      <c r="P298" s="225">
        <v>0</v>
      </c>
      <c r="Q298" s="225">
        <v>0</v>
      </c>
      <c r="R298" s="225">
        <v>0</v>
      </c>
      <c r="S298" s="225">
        <v>0</v>
      </c>
      <c r="T298" s="225">
        <v>0</v>
      </c>
      <c r="U298" s="225">
        <v>0</v>
      </c>
      <c r="V298" s="225">
        <v>0</v>
      </c>
      <c r="W298" s="225">
        <v>0</v>
      </c>
      <c r="X298" s="225">
        <v>0</v>
      </c>
      <c r="Y298" s="225">
        <v>0</v>
      </c>
      <c r="Z298" s="225">
        <v>0</v>
      </c>
      <c r="AA298" s="225">
        <v>0</v>
      </c>
      <c r="AB298" s="225">
        <v>0</v>
      </c>
      <c r="AC298" s="225">
        <v>0</v>
      </c>
      <c r="AD298" s="225">
        <v>0</v>
      </c>
      <c r="AE298" s="225">
        <v>0</v>
      </c>
      <c r="AF298" s="225">
        <v>0</v>
      </c>
      <c r="AG298" s="225">
        <v>0</v>
      </c>
      <c r="AH298" s="225">
        <v>0</v>
      </c>
      <c r="AI298" s="225">
        <v>0</v>
      </c>
      <c r="AJ298" s="225">
        <v>0</v>
      </c>
      <c r="AK298" s="225">
        <v>0</v>
      </c>
      <c r="AL298" s="225">
        <v>0</v>
      </c>
      <c r="AM298" s="225">
        <v>0</v>
      </c>
      <c r="AN298" s="225">
        <v>0</v>
      </c>
      <c r="AO298" s="225">
        <v>0</v>
      </c>
      <c r="AP298" s="225">
        <v>0</v>
      </c>
      <c r="AQ298" s="225">
        <v>0</v>
      </c>
      <c r="AR298" s="225">
        <v>0</v>
      </c>
      <c r="AS298" s="225">
        <v>0</v>
      </c>
      <c r="AT298" s="225">
        <v>0</v>
      </c>
      <c r="AU298" s="225">
        <v>0</v>
      </c>
      <c r="AV298" s="225">
        <v>0</v>
      </c>
      <c r="AW298" s="225">
        <v>0</v>
      </c>
      <c r="AX298" s="225">
        <v>0</v>
      </c>
      <c r="AY298" s="225">
        <v>0</v>
      </c>
      <c r="AZ298" s="225">
        <v>0</v>
      </c>
      <c r="BA298" s="225">
        <v>0</v>
      </c>
      <c r="BB298" s="225">
        <v>0</v>
      </c>
      <c r="BC298" s="225">
        <v>0</v>
      </c>
      <c r="BD298" s="225">
        <v>0</v>
      </c>
      <c r="BE298" s="225">
        <v>0</v>
      </c>
      <c r="BF298" s="225">
        <v>0</v>
      </c>
      <c r="BG298" s="225">
        <v>0</v>
      </c>
      <c r="BH298" s="225">
        <v>0</v>
      </c>
      <c r="BI298" s="225">
        <v>0</v>
      </c>
      <c r="BJ298" s="225">
        <v>0</v>
      </c>
      <c r="BK298" s="225">
        <v>0</v>
      </c>
      <c r="BL298" s="225">
        <v>0</v>
      </c>
      <c r="BM298" s="225">
        <v>0</v>
      </c>
      <c r="BN298" s="225">
        <v>0</v>
      </c>
    </row>
    <row r="299" spans="1:66">
      <c r="A299" s="245" t="s">
        <v>538</v>
      </c>
    </row>
    <row r="300" spans="1:66">
      <c r="A300" s="245" t="s">
        <v>539</v>
      </c>
      <c r="B300" s="225">
        <v>12289.77</v>
      </c>
      <c r="C300" s="225">
        <v>21482.4899999999</v>
      </c>
      <c r="D300" s="225">
        <v>19080.48</v>
      </c>
      <c r="E300" s="225">
        <v>22177.5099999999</v>
      </c>
      <c r="F300" s="225">
        <v>17505.179999999898</v>
      </c>
      <c r="G300" s="225">
        <v>44032.480000000003</v>
      </c>
      <c r="H300" s="225">
        <v>21966.49</v>
      </c>
      <c r="I300" s="225">
        <v>15499.22</v>
      </c>
      <c r="J300" s="225">
        <v>18186.32</v>
      </c>
      <c r="K300" s="225">
        <v>17529.7399999999</v>
      </c>
      <c r="L300" s="225">
        <v>16822.87</v>
      </c>
      <c r="M300" s="225">
        <v>15528.64</v>
      </c>
      <c r="N300" s="225">
        <v>242101.18999999901</v>
      </c>
      <c r="O300" s="225">
        <v>12138.23</v>
      </c>
      <c r="P300" s="225">
        <v>20909.95</v>
      </c>
      <c r="Q300" s="225">
        <v>18780.319999999901</v>
      </c>
      <c r="R300" s="225">
        <v>21928.51</v>
      </c>
      <c r="S300" s="225">
        <v>17263.659999999902</v>
      </c>
      <c r="T300" s="225">
        <v>43822.479999999901</v>
      </c>
      <c r="U300" s="225">
        <v>21653.77</v>
      </c>
      <c r="V300" s="225">
        <v>15138.609999999901</v>
      </c>
      <c r="W300" s="225">
        <v>18031.75</v>
      </c>
      <c r="X300" s="225">
        <v>17532.62</v>
      </c>
      <c r="Y300" s="225">
        <v>16944.019999999899</v>
      </c>
      <c r="Z300" s="225">
        <v>15771.74</v>
      </c>
      <c r="AA300" s="225">
        <v>239915.66</v>
      </c>
      <c r="AB300" s="225">
        <v>12138.23</v>
      </c>
      <c r="AC300" s="225">
        <v>20909.95</v>
      </c>
      <c r="AD300" s="225">
        <v>18780.319999999901</v>
      </c>
      <c r="AE300" s="225">
        <v>21928.51</v>
      </c>
      <c r="AF300" s="225">
        <v>17263.659999999902</v>
      </c>
      <c r="AG300" s="225">
        <v>43822.479999999901</v>
      </c>
      <c r="AH300" s="225">
        <v>21653.77</v>
      </c>
      <c r="AI300" s="225">
        <v>15138.609999999901</v>
      </c>
      <c r="AJ300" s="225">
        <v>18031.75</v>
      </c>
      <c r="AK300" s="225">
        <v>17532.62</v>
      </c>
      <c r="AL300" s="225">
        <v>16944.019999999899</v>
      </c>
      <c r="AM300" s="225">
        <v>15771.74</v>
      </c>
      <c r="AN300" s="225">
        <v>239915.66</v>
      </c>
      <c r="AO300" s="225">
        <v>12138.23</v>
      </c>
      <c r="AP300" s="225">
        <v>20909.95</v>
      </c>
      <c r="AQ300" s="225">
        <v>18780.319999999901</v>
      </c>
      <c r="AR300" s="225">
        <v>21928.51</v>
      </c>
      <c r="AS300" s="225">
        <v>17263.659999999902</v>
      </c>
      <c r="AT300" s="225">
        <v>43822.479999999901</v>
      </c>
      <c r="AU300" s="225">
        <v>21653.77</v>
      </c>
      <c r="AV300" s="225">
        <v>15138.609999999901</v>
      </c>
      <c r="AW300" s="225">
        <v>18031.75</v>
      </c>
      <c r="AX300" s="225">
        <v>17532.62</v>
      </c>
      <c r="AY300" s="225">
        <v>16944.019999999899</v>
      </c>
      <c r="AZ300" s="225">
        <v>15771.74</v>
      </c>
      <c r="BA300" s="225">
        <v>239915.66</v>
      </c>
      <c r="BB300" s="225">
        <v>12138.23</v>
      </c>
      <c r="BC300" s="225">
        <v>20909.95</v>
      </c>
      <c r="BD300" s="225">
        <v>18780.319999999901</v>
      </c>
      <c r="BE300" s="225">
        <v>21928.51</v>
      </c>
      <c r="BF300" s="225">
        <v>17263.659999999902</v>
      </c>
      <c r="BG300" s="225">
        <v>43822.479999999901</v>
      </c>
      <c r="BH300" s="225">
        <v>21653.77</v>
      </c>
      <c r="BI300" s="225">
        <v>15138.609999999901</v>
      </c>
      <c r="BJ300" s="225">
        <v>18031.75</v>
      </c>
      <c r="BK300" s="225">
        <v>17532.62</v>
      </c>
      <c r="BL300" s="225">
        <v>16944.019999999899</v>
      </c>
      <c r="BM300" s="225">
        <v>15771.74</v>
      </c>
      <c r="BN300" s="225">
        <v>239915.66</v>
      </c>
    </row>
    <row r="301" spans="1:66">
      <c r="A301" s="245" t="s">
        <v>540</v>
      </c>
      <c r="B301" s="225">
        <v>0</v>
      </c>
      <c r="C301" s="225">
        <v>0</v>
      </c>
      <c r="D301" s="225">
        <v>0</v>
      </c>
      <c r="E301" s="225">
        <v>0</v>
      </c>
      <c r="F301" s="225">
        <v>0</v>
      </c>
      <c r="G301" s="225">
        <v>0</v>
      </c>
      <c r="H301" s="225">
        <v>0</v>
      </c>
      <c r="I301" s="225">
        <v>0</v>
      </c>
      <c r="J301" s="225">
        <v>0</v>
      </c>
      <c r="K301" s="225">
        <v>0</v>
      </c>
      <c r="L301" s="225">
        <v>0</v>
      </c>
      <c r="M301" s="225">
        <v>0</v>
      </c>
      <c r="N301" s="225">
        <v>0</v>
      </c>
      <c r="O301" s="225">
        <v>0</v>
      </c>
      <c r="P301" s="225">
        <v>0</v>
      </c>
      <c r="Q301" s="225">
        <v>0</v>
      </c>
      <c r="R301" s="225">
        <v>0</v>
      </c>
      <c r="S301" s="225">
        <v>0</v>
      </c>
      <c r="T301" s="225">
        <v>0</v>
      </c>
      <c r="U301" s="225">
        <v>0</v>
      </c>
      <c r="V301" s="225">
        <v>0</v>
      </c>
      <c r="W301" s="225">
        <v>0</v>
      </c>
      <c r="X301" s="225">
        <v>0</v>
      </c>
      <c r="Y301" s="225">
        <v>0</v>
      </c>
      <c r="Z301" s="225">
        <v>0</v>
      </c>
      <c r="AA301" s="225">
        <v>0</v>
      </c>
      <c r="AB301" s="225">
        <v>0</v>
      </c>
      <c r="AC301" s="225">
        <v>0</v>
      </c>
      <c r="AD301" s="225">
        <v>0</v>
      </c>
      <c r="AE301" s="225">
        <v>0</v>
      </c>
      <c r="AF301" s="225">
        <v>0</v>
      </c>
      <c r="AG301" s="225">
        <v>0</v>
      </c>
      <c r="AH301" s="225">
        <v>0</v>
      </c>
      <c r="AI301" s="225">
        <v>0</v>
      </c>
      <c r="AJ301" s="225">
        <v>0</v>
      </c>
      <c r="AK301" s="225">
        <v>0</v>
      </c>
      <c r="AL301" s="225">
        <v>0</v>
      </c>
      <c r="AM301" s="225">
        <v>0</v>
      </c>
      <c r="AN301" s="225">
        <v>0</v>
      </c>
      <c r="AO301" s="225">
        <v>0</v>
      </c>
      <c r="AP301" s="225">
        <v>0</v>
      </c>
      <c r="AQ301" s="225">
        <v>0</v>
      </c>
      <c r="AR301" s="225">
        <v>0</v>
      </c>
      <c r="AS301" s="225">
        <v>0</v>
      </c>
      <c r="AT301" s="225">
        <v>0</v>
      </c>
      <c r="AU301" s="225">
        <v>0</v>
      </c>
      <c r="AV301" s="225">
        <v>0</v>
      </c>
      <c r="AW301" s="225">
        <v>0</v>
      </c>
      <c r="AX301" s="225">
        <v>0</v>
      </c>
      <c r="AY301" s="225">
        <v>0</v>
      </c>
      <c r="AZ301" s="225">
        <v>0</v>
      </c>
      <c r="BA301" s="225">
        <v>0</v>
      </c>
      <c r="BB301" s="225">
        <v>0</v>
      </c>
      <c r="BC301" s="225">
        <v>0</v>
      </c>
      <c r="BD301" s="225">
        <v>0</v>
      </c>
      <c r="BE301" s="225">
        <v>0</v>
      </c>
      <c r="BF301" s="225">
        <v>0</v>
      </c>
      <c r="BG301" s="225">
        <v>0</v>
      </c>
      <c r="BH301" s="225">
        <v>0</v>
      </c>
      <c r="BI301" s="225">
        <v>0</v>
      </c>
      <c r="BJ301" s="225">
        <v>0</v>
      </c>
      <c r="BK301" s="225">
        <v>0</v>
      </c>
      <c r="BL301" s="225">
        <v>0</v>
      </c>
      <c r="BM301" s="225">
        <v>0</v>
      </c>
      <c r="BN301" s="225">
        <v>0</v>
      </c>
    </row>
    <row r="302" spans="1:66">
      <c r="A302" s="245" t="s">
        <v>541</v>
      </c>
      <c r="B302" s="225">
        <v>175482.03999999899</v>
      </c>
      <c r="C302" s="225">
        <v>293965.3</v>
      </c>
      <c r="D302" s="225">
        <v>252612.77</v>
      </c>
      <c r="E302" s="225">
        <v>293296.74</v>
      </c>
      <c r="F302" s="225">
        <v>282146.62999999902</v>
      </c>
      <c r="G302" s="225">
        <v>250356.49</v>
      </c>
      <c r="H302" s="225">
        <v>135612.78</v>
      </c>
      <c r="I302" s="225">
        <v>93841.31</v>
      </c>
      <c r="J302" s="225">
        <v>90287.34</v>
      </c>
      <c r="K302" s="225">
        <v>147292.57999999999</v>
      </c>
      <c r="L302" s="225">
        <v>210408.15</v>
      </c>
      <c r="M302" s="225">
        <v>223172.66999999899</v>
      </c>
      <c r="N302" s="225">
        <v>2448474.7999999998</v>
      </c>
      <c r="O302" s="225">
        <v>173450.97999999899</v>
      </c>
      <c r="P302" s="225">
        <v>286552.52</v>
      </c>
      <c r="Q302" s="225">
        <v>248928.07</v>
      </c>
      <c r="R302" s="225">
        <v>290191.61</v>
      </c>
      <c r="S302" s="225">
        <v>278731.7</v>
      </c>
      <c r="T302" s="225">
        <v>252368.28</v>
      </c>
      <c r="U302" s="225">
        <v>133812.54999999999</v>
      </c>
      <c r="V302" s="225">
        <v>95022.53</v>
      </c>
      <c r="W302" s="225">
        <v>89597.14</v>
      </c>
      <c r="X302" s="225">
        <v>147360.97999999899</v>
      </c>
      <c r="Y302" s="225">
        <v>212084</v>
      </c>
      <c r="Z302" s="225">
        <v>226353.17</v>
      </c>
      <c r="AA302" s="225">
        <v>2434453.5299999998</v>
      </c>
      <c r="AB302" s="225">
        <v>173450.97999999899</v>
      </c>
      <c r="AC302" s="225">
        <v>286552.52</v>
      </c>
      <c r="AD302" s="225">
        <v>248928.07</v>
      </c>
      <c r="AE302" s="225">
        <v>290191.61</v>
      </c>
      <c r="AF302" s="225">
        <v>278731.7</v>
      </c>
      <c r="AG302" s="225">
        <v>252368.28</v>
      </c>
      <c r="AH302" s="225">
        <v>133812.54999999999</v>
      </c>
      <c r="AI302" s="225">
        <v>95022.53</v>
      </c>
      <c r="AJ302" s="225">
        <v>89597.14</v>
      </c>
      <c r="AK302" s="225">
        <v>147360.97999999899</v>
      </c>
      <c r="AL302" s="225">
        <v>212084</v>
      </c>
      <c r="AM302" s="225">
        <v>226353.17</v>
      </c>
      <c r="AN302" s="225">
        <v>2434453.5299999998</v>
      </c>
      <c r="AO302" s="225">
        <v>173450.97999999899</v>
      </c>
      <c r="AP302" s="225">
        <v>286552.52</v>
      </c>
      <c r="AQ302" s="225">
        <v>248928.07</v>
      </c>
      <c r="AR302" s="225">
        <v>290191.61</v>
      </c>
      <c r="AS302" s="225">
        <v>278731.7</v>
      </c>
      <c r="AT302" s="225">
        <v>252368.28</v>
      </c>
      <c r="AU302" s="225">
        <v>133812.54999999999</v>
      </c>
      <c r="AV302" s="225">
        <v>95022.53</v>
      </c>
      <c r="AW302" s="225">
        <v>89597.14</v>
      </c>
      <c r="AX302" s="225">
        <v>147360.97999999899</v>
      </c>
      <c r="AY302" s="225">
        <v>212084</v>
      </c>
      <c r="AZ302" s="225">
        <v>226353.17</v>
      </c>
      <c r="BA302" s="225">
        <v>2434453.5299999998</v>
      </c>
      <c r="BB302" s="225">
        <v>173450.97999999899</v>
      </c>
      <c r="BC302" s="225">
        <v>286552.52</v>
      </c>
      <c r="BD302" s="225">
        <v>248928.07</v>
      </c>
      <c r="BE302" s="225">
        <v>290191.61</v>
      </c>
      <c r="BF302" s="225">
        <v>278731.7</v>
      </c>
      <c r="BG302" s="225">
        <v>252368.28</v>
      </c>
      <c r="BH302" s="225">
        <v>133812.54999999999</v>
      </c>
      <c r="BI302" s="225">
        <v>95022.53</v>
      </c>
      <c r="BJ302" s="225">
        <v>89597.14</v>
      </c>
      <c r="BK302" s="225">
        <v>147360.97999999899</v>
      </c>
      <c r="BL302" s="225">
        <v>212084</v>
      </c>
      <c r="BM302" s="225">
        <v>226353.17</v>
      </c>
      <c r="BN302" s="225">
        <v>2434453.5299999998</v>
      </c>
    </row>
    <row r="303" spans="1:66">
      <c r="A303" s="245" t="s">
        <v>542</v>
      </c>
      <c r="B303" s="225">
        <v>187771.81</v>
      </c>
      <c r="C303" s="225">
        <v>315447.78999999998</v>
      </c>
      <c r="D303" s="225">
        <v>271693.25</v>
      </c>
      <c r="E303" s="225">
        <v>315474.25</v>
      </c>
      <c r="F303" s="225">
        <v>299651.80999999901</v>
      </c>
      <c r="G303" s="225">
        <v>294388.96999999997</v>
      </c>
      <c r="H303" s="225">
        <v>157579.26999999999</v>
      </c>
      <c r="I303" s="225">
        <v>109340.53</v>
      </c>
      <c r="J303" s="225">
        <v>108473.659999999</v>
      </c>
      <c r="K303" s="225">
        <v>164822.32</v>
      </c>
      <c r="L303" s="225">
        <v>227231.02</v>
      </c>
      <c r="M303" s="225">
        <v>238701.30999999901</v>
      </c>
      <c r="N303" s="225">
        <v>2690575.98999999</v>
      </c>
      <c r="O303" s="225">
        <v>185589.21</v>
      </c>
      <c r="P303" s="225">
        <v>307462.46999999997</v>
      </c>
      <c r="Q303" s="225">
        <v>267708.39</v>
      </c>
      <c r="R303" s="225">
        <v>312120.12</v>
      </c>
      <c r="S303" s="225">
        <v>295995.36</v>
      </c>
      <c r="T303" s="225">
        <v>296190.76</v>
      </c>
      <c r="U303" s="225">
        <v>155466.32</v>
      </c>
      <c r="V303" s="225">
        <v>110161.14</v>
      </c>
      <c r="W303" s="225">
        <v>107628.89</v>
      </c>
      <c r="X303" s="225">
        <v>164893.6</v>
      </c>
      <c r="Y303" s="225">
        <v>229028.02</v>
      </c>
      <c r="Z303" s="225">
        <v>242124.91</v>
      </c>
      <c r="AA303" s="225">
        <v>2674369.19</v>
      </c>
      <c r="AB303" s="225">
        <v>185589.21</v>
      </c>
      <c r="AC303" s="225">
        <v>307462.46999999997</v>
      </c>
      <c r="AD303" s="225">
        <v>267708.39</v>
      </c>
      <c r="AE303" s="225">
        <v>312120.12</v>
      </c>
      <c r="AF303" s="225">
        <v>295995.36</v>
      </c>
      <c r="AG303" s="225">
        <v>296190.76</v>
      </c>
      <c r="AH303" s="225">
        <v>155466.32</v>
      </c>
      <c r="AI303" s="225">
        <v>110161.14</v>
      </c>
      <c r="AJ303" s="225">
        <v>107628.89</v>
      </c>
      <c r="AK303" s="225">
        <v>164893.6</v>
      </c>
      <c r="AL303" s="225">
        <v>229028.02</v>
      </c>
      <c r="AM303" s="225">
        <v>242124.91</v>
      </c>
      <c r="AN303" s="225">
        <v>2674369.19</v>
      </c>
      <c r="AO303" s="225">
        <v>185589.21</v>
      </c>
      <c r="AP303" s="225">
        <v>307462.46999999997</v>
      </c>
      <c r="AQ303" s="225">
        <v>267708.39</v>
      </c>
      <c r="AR303" s="225">
        <v>312120.12</v>
      </c>
      <c r="AS303" s="225">
        <v>295995.36</v>
      </c>
      <c r="AT303" s="225">
        <v>296190.76</v>
      </c>
      <c r="AU303" s="225">
        <v>155466.32</v>
      </c>
      <c r="AV303" s="225">
        <v>110161.14</v>
      </c>
      <c r="AW303" s="225">
        <v>107628.89</v>
      </c>
      <c r="AX303" s="225">
        <v>164893.6</v>
      </c>
      <c r="AY303" s="225">
        <v>229028.02</v>
      </c>
      <c r="AZ303" s="225">
        <v>242124.91</v>
      </c>
      <c r="BA303" s="225">
        <v>2674369.19</v>
      </c>
      <c r="BB303" s="225">
        <v>185589.21</v>
      </c>
      <c r="BC303" s="225">
        <v>307462.46999999997</v>
      </c>
      <c r="BD303" s="225">
        <v>267708.39</v>
      </c>
      <c r="BE303" s="225">
        <v>312120.12</v>
      </c>
      <c r="BF303" s="225">
        <v>295995.36</v>
      </c>
      <c r="BG303" s="225">
        <v>296190.76</v>
      </c>
      <c r="BH303" s="225">
        <v>155466.32</v>
      </c>
      <c r="BI303" s="225">
        <v>110161.14</v>
      </c>
      <c r="BJ303" s="225">
        <v>107628.89</v>
      </c>
      <c r="BK303" s="225">
        <v>164893.6</v>
      </c>
      <c r="BL303" s="225">
        <v>229028.02</v>
      </c>
      <c r="BM303" s="225">
        <v>242124.91</v>
      </c>
      <c r="BN303" s="225">
        <v>2674369.19</v>
      </c>
    </row>
    <row r="304" spans="1:66">
      <c r="A304" s="245" t="s">
        <v>543</v>
      </c>
    </row>
    <row r="305" spans="1:66">
      <c r="A305" s="245" t="s">
        <v>544</v>
      </c>
      <c r="B305" s="225">
        <v>1208083.25</v>
      </c>
      <c r="C305" s="225">
        <v>1347219.73</v>
      </c>
      <c r="D305" s="225">
        <v>1407688.6699999899</v>
      </c>
      <c r="E305" s="225">
        <v>1372308</v>
      </c>
      <c r="F305" s="225">
        <v>1367635.3799999901</v>
      </c>
      <c r="G305" s="225">
        <v>1622030.16</v>
      </c>
      <c r="H305" s="225">
        <v>1511559.75</v>
      </c>
      <c r="I305" s="225">
        <v>1557122.35</v>
      </c>
      <c r="J305" s="225">
        <v>1804432.48</v>
      </c>
      <c r="K305" s="225">
        <v>1676581.0799999901</v>
      </c>
      <c r="L305" s="225">
        <v>1577870.98</v>
      </c>
      <c r="M305" s="225">
        <v>1825267.17</v>
      </c>
      <c r="N305" s="225">
        <v>18277799</v>
      </c>
      <c r="O305" s="225">
        <v>1155870.44</v>
      </c>
      <c r="P305" s="225">
        <v>1295706.79999999</v>
      </c>
      <c r="Q305" s="225">
        <v>1410269.55</v>
      </c>
      <c r="R305" s="225">
        <v>1377004.71999999</v>
      </c>
      <c r="S305" s="225">
        <v>1374227.93</v>
      </c>
      <c r="T305" s="225">
        <v>1626720.96999999</v>
      </c>
      <c r="U305" s="225">
        <v>1394452.8199999901</v>
      </c>
      <c r="V305" s="225">
        <v>1437581.76999999</v>
      </c>
      <c r="W305" s="225">
        <v>1683743.43</v>
      </c>
      <c r="X305" s="225">
        <v>1501587.46999999</v>
      </c>
      <c r="Y305" s="225">
        <v>1402915.42</v>
      </c>
      <c r="Z305" s="225">
        <v>1485505.25</v>
      </c>
      <c r="AA305" s="225">
        <v>17145586.57</v>
      </c>
      <c r="AB305" s="225">
        <v>1155870.44</v>
      </c>
      <c r="AC305" s="225">
        <v>1295706.79999999</v>
      </c>
      <c r="AD305" s="225">
        <v>1410269.54999999</v>
      </c>
      <c r="AE305" s="225">
        <v>1377004.71999999</v>
      </c>
      <c r="AF305" s="225">
        <v>1374227.93</v>
      </c>
      <c r="AG305" s="225">
        <v>1626720.96999999</v>
      </c>
      <c r="AH305" s="225">
        <v>1394452.8199999901</v>
      </c>
      <c r="AI305" s="225">
        <v>1437581.76999999</v>
      </c>
      <c r="AJ305" s="225">
        <v>1683743.43</v>
      </c>
      <c r="AK305" s="225">
        <v>1501587.46999999</v>
      </c>
      <c r="AL305" s="225">
        <v>1402915.42</v>
      </c>
      <c r="AM305" s="225">
        <v>1485505.25</v>
      </c>
      <c r="AN305" s="225">
        <v>17145586.57</v>
      </c>
      <c r="AO305" s="225">
        <v>1155870.44</v>
      </c>
      <c r="AP305" s="225">
        <v>1295706.79999999</v>
      </c>
      <c r="AQ305" s="225">
        <v>1410269.55</v>
      </c>
      <c r="AR305" s="225">
        <v>1377004.71999999</v>
      </c>
      <c r="AS305" s="225">
        <v>1374227.93</v>
      </c>
      <c r="AT305" s="225">
        <v>1626720.96999999</v>
      </c>
      <c r="AU305" s="225">
        <v>1394452.8199999901</v>
      </c>
      <c r="AV305" s="225">
        <v>1437581.76999999</v>
      </c>
      <c r="AW305" s="225">
        <v>1683743.43</v>
      </c>
      <c r="AX305" s="225">
        <v>1501587.46999999</v>
      </c>
      <c r="AY305" s="225">
        <v>1402915.42</v>
      </c>
      <c r="AZ305" s="225">
        <v>1485505.25</v>
      </c>
      <c r="BA305" s="225">
        <v>17145586.57</v>
      </c>
      <c r="BB305" s="225">
        <v>1155870.44</v>
      </c>
      <c r="BC305" s="225">
        <v>1295706.79999999</v>
      </c>
      <c r="BD305" s="225">
        <v>1410269.55</v>
      </c>
      <c r="BE305" s="225">
        <v>1377004.71999999</v>
      </c>
      <c r="BF305" s="225">
        <v>1374227.93</v>
      </c>
      <c r="BG305" s="225">
        <v>1626720.96999999</v>
      </c>
      <c r="BH305" s="225">
        <v>1394452.8199999901</v>
      </c>
      <c r="BI305" s="225">
        <v>1437581.76999999</v>
      </c>
      <c r="BJ305" s="225">
        <v>1683743.43</v>
      </c>
      <c r="BK305" s="225">
        <v>1501587.46999999</v>
      </c>
      <c r="BL305" s="225">
        <v>1402915.42</v>
      </c>
      <c r="BM305" s="225">
        <v>1485505.25</v>
      </c>
      <c r="BN305" s="225">
        <v>17145586.57</v>
      </c>
    </row>
    <row r="306" spans="1:66">
      <c r="A306" s="245" t="s">
        <v>545</v>
      </c>
      <c r="B306" s="225">
        <v>833333.33333333302</v>
      </c>
      <c r="C306" s="225">
        <v>833333.33333333302</v>
      </c>
      <c r="D306" s="225">
        <v>833333.33333333302</v>
      </c>
      <c r="E306" s="225">
        <v>833333.33333333302</v>
      </c>
      <c r="F306" s="225">
        <v>833333.33333333302</v>
      </c>
      <c r="G306" s="225">
        <v>833333.33333333302</v>
      </c>
      <c r="H306" s="225">
        <v>833333.33333333302</v>
      </c>
      <c r="I306" s="225">
        <v>833333.33333333302</v>
      </c>
      <c r="J306" s="225">
        <v>833333.33333333302</v>
      </c>
      <c r="K306" s="225">
        <v>833333.33333333302</v>
      </c>
      <c r="L306" s="225">
        <v>833333.33333333302</v>
      </c>
      <c r="M306" s="225">
        <v>833333.33333333302</v>
      </c>
      <c r="N306" s="225">
        <v>9999999.9999999907</v>
      </c>
      <c r="O306" s="225">
        <v>833333.33333333302</v>
      </c>
      <c r="P306" s="225">
        <v>833333.33333333302</v>
      </c>
      <c r="Q306" s="225">
        <v>833333.33333333302</v>
      </c>
      <c r="R306" s="225">
        <v>833333.33333333302</v>
      </c>
      <c r="S306" s="225">
        <v>833333.33333333302</v>
      </c>
      <c r="T306" s="225">
        <v>833333.33333333302</v>
      </c>
      <c r="U306" s="225">
        <v>833333.33333333302</v>
      </c>
      <c r="V306" s="225">
        <v>833333.33333333302</v>
      </c>
      <c r="W306" s="225">
        <v>833333.33333333302</v>
      </c>
      <c r="X306" s="225">
        <v>833333.33333333302</v>
      </c>
      <c r="Y306" s="225">
        <v>833333.33333333302</v>
      </c>
      <c r="Z306" s="225">
        <v>833333.33333333302</v>
      </c>
      <c r="AA306" s="225">
        <v>9999999.9999999907</v>
      </c>
      <c r="AB306" s="225">
        <v>833333.33333333302</v>
      </c>
      <c r="AC306" s="225">
        <v>833333.33333333302</v>
      </c>
      <c r="AD306" s="225">
        <v>833333.33333333302</v>
      </c>
      <c r="AE306" s="225">
        <v>833333.33333333302</v>
      </c>
      <c r="AF306" s="225">
        <v>833333.33333333302</v>
      </c>
      <c r="AG306" s="225">
        <v>833333.33333333302</v>
      </c>
      <c r="AH306" s="225">
        <v>833333.33333333302</v>
      </c>
      <c r="AI306" s="225">
        <v>833333.33333333302</v>
      </c>
      <c r="AJ306" s="225">
        <v>833333.33333333302</v>
      </c>
      <c r="AK306" s="225">
        <v>833333.33333333302</v>
      </c>
      <c r="AL306" s="225">
        <v>833333.33333333302</v>
      </c>
      <c r="AM306" s="225">
        <v>833333.33333333302</v>
      </c>
      <c r="AN306" s="225">
        <v>9999999.9999999907</v>
      </c>
      <c r="AO306" s="225">
        <v>833333.33333333302</v>
      </c>
      <c r="AP306" s="225">
        <v>833333.33333333302</v>
      </c>
      <c r="AQ306" s="225">
        <v>833333.33333333302</v>
      </c>
      <c r="AR306" s="225">
        <v>833333.33333333302</v>
      </c>
      <c r="AS306" s="225">
        <v>833333.33333333302</v>
      </c>
      <c r="AT306" s="225">
        <v>833333.33333333302</v>
      </c>
      <c r="AU306" s="225">
        <v>833333.33333333302</v>
      </c>
      <c r="AV306" s="225">
        <v>833333.33333333302</v>
      </c>
      <c r="AW306" s="225">
        <v>833333.33333333302</v>
      </c>
      <c r="AX306" s="225">
        <v>833333.33333333302</v>
      </c>
      <c r="AY306" s="225">
        <v>833333.33333333302</v>
      </c>
      <c r="AZ306" s="225">
        <v>833333.33333333302</v>
      </c>
      <c r="BA306" s="225">
        <v>9999999.9999999907</v>
      </c>
      <c r="BB306" s="225">
        <v>833333.33333333302</v>
      </c>
      <c r="BC306" s="225">
        <v>833333.33333333302</v>
      </c>
      <c r="BD306" s="225">
        <v>833333.33333333302</v>
      </c>
      <c r="BE306" s="225">
        <v>833333.33333333302</v>
      </c>
      <c r="BF306" s="225">
        <v>833333.33333333302</v>
      </c>
      <c r="BG306" s="225">
        <v>833333.33333333302</v>
      </c>
      <c r="BH306" s="225">
        <v>833333.33333333302</v>
      </c>
      <c r="BI306" s="225">
        <v>833333.33333333302</v>
      </c>
      <c r="BJ306" s="225">
        <v>833333.33333333302</v>
      </c>
      <c r="BK306" s="225">
        <v>833333.33333333302</v>
      </c>
      <c r="BL306" s="225">
        <v>833333.33333333302</v>
      </c>
      <c r="BM306" s="225">
        <v>833333.33333333302</v>
      </c>
      <c r="BN306" s="225">
        <v>9999999.9999999907</v>
      </c>
    </row>
    <row r="307" spans="1:66">
      <c r="A307" s="245" t="s">
        <v>546</v>
      </c>
      <c r="B307" s="225">
        <v>0</v>
      </c>
      <c r="C307" s="225">
        <v>0</v>
      </c>
      <c r="D307" s="225">
        <v>0</v>
      </c>
      <c r="E307" s="225">
        <v>0</v>
      </c>
      <c r="F307" s="225">
        <v>0</v>
      </c>
      <c r="G307" s="225">
        <v>0</v>
      </c>
      <c r="H307" s="225">
        <v>0</v>
      </c>
      <c r="I307" s="225">
        <v>0</v>
      </c>
      <c r="J307" s="225">
        <v>0</v>
      </c>
      <c r="K307" s="225">
        <v>0</v>
      </c>
      <c r="L307" s="225">
        <v>0</v>
      </c>
      <c r="M307" s="225">
        <v>0</v>
      </c>
      <c r="N307" s="225">
        <v>0</v>
      </c>
      <c r="O307" s="225">
        <v>40200.460258779902</v>
      </c>
      <c r="P307" s="225">
        <v>40200.460258779902</v>
      </c>
      <c r="Q307" s="225">
        <v>40200.460258779902</v>
      </c>
      <c r="R307" s="225">
        <v>40200.460258779902</v>
      </c>
      <c r="S307" s="225">
        <v>40200.460258779902</v>
      </c>
      <c r="T307" s="225">
        <v>40200.460258779902</v>
      </c>
      <c r="U307" s="225">
        <v>40200.460258779902</v>
      </c>
      <c r="V307" s="225">
        <v>40200.460258779902</v>
      </c>
      <c r="W307" s="225">
        <v>40200.460258779902</v>
      </c>
      <c r="X307" s="225">
        <v>40200.460258779902</v>
      </c>
      <c r="Y307" s="225">
        <v>40200.460258779902</v>
      </c>
      <c r="Z307" s="225">
        <v>40200.460258779902</v>
      </c>
      <c r="AA307" s="225">
        <v>482405.52310535801</v>
      </c>
      <c r="AB307" s="225">
        <v>81259.9005237604</v>
      </c>
      <c r="AC307" s="225">
        <v>81259.9005237604</v>
      </c>
      <c r="AD307" s="225">
        <v>81259.9005237604</v>
      </c>
      <c r="AE307" s="225">
        <v>81259.9005237604</v>
      </c>
      <c r="AF307" s="225">
        <v>81259.9005237604</v>
      </c>
      <c r="AG307" s="225">
        <v>81259.9005237604</v>
      </c>
      <c r="AH307" s="225">
        <v>81259.9005237604</v>
      </c>
      <c r="AI307" s="225">
        <v>81259.9005237604</v>
      </c>
      <c r="AJ307" s="225">
        <v>81259.9005237604</v>
      </c>
      <c r="AK307" s="225">
        <v>81259.9005237604</v>
      </c>
      <c r="AL307" s="225">
        <v>81259.9005237604</v>
      </c>
      <c r="AM307" s="225">
        <v>81259.9005237604</v>
      </c>
      <c r="AN307" s="225">
        <v>975118.80628512404</v>
      </c>
      <c r="AO307" s="225">
        <v>120653.79845099201</v>
      </c>
      <c r="AP307" s="225">
        <v>120653.79845099201</v>
      </c>
      <c r="AQ307" s="225">
        <v>120653.79845099201</v>
      </c>
      <c r="AR307" s="225">
        <v>120653.79845099201</v>
      </c>
      <c r="AS307" s="225">
        <v>120653.79845099201</v>
      </c>
      <c r="AT307" s="225">
        <v>120653.79845099201</v>
      </c>
      <c r="AU307" s="225">
        <v>120653.79845099201</v>
      </c>
      <c r="AV307" s="225">
        <v>120653.79845099201</v>
      </c>
      <c r="AW307" s="225">
        <v>120653.79845099201</v>
      </c>
      <c r="AX307" s="225">
        <v>120653.79845099201</v>
      </c>
      <c r="AY307" s="225">
        <v>120653.79845099201</v>
      </c>
      <c r="AZ307" s="225">
        <v>120653.79845099201</v>
      </c>
      <c r="BA307" s="225">
        <v>1447845.5814119</v>
      </c>
      <c r="BB307" s="225">
        <v>156933.703041848</v>
      </c>
      <c r="BC307" s="225">
        <v>156933.703041848</v>
      </c>
      <c r="BD307" s="225">
        <v>156933.703041848</v>
      </c>
      <c r="BE307" s="225">
        <v>156933.703041848</v>
      </c>
      <c r="BF307" s="225">
        <v>156933.703041848</v>
      </c>
      <c r="BG307" s="225">
        <v>156933.703041848</v>
      </c>
      <c r="BH307" s="225">
        <v>156933.703041848</v>
      </c>
      <c r="BI307" s="225">
        <v>156933.703041848</v>
      </c>
      <c r="BJ307" s="225">
        <v>156933.703041848</v>
      </c>
      <c r="BK307" s="225">
        <v>156933.703041848</v>
      </c>
      <c r="BL307" s="225">
        <v>156933.703041848</v>
      </c>
      <c r="BM307" s="225">
        <v>156933.703041848</v>
      </c>
      <c r="BN307" s="225">
        <v>1883204.4365021701</v>
      </c>
    </row>
    <row r="308" spans="1:66">
      <c r="A308" s="245" t="s">
        <v>547</v>
      </c>
      <c r="B308" s="225">
        <v>-30447.610000000099</v>
      </c>
      <c r="C308" s="225">
        <v>-30623.559999999899</v>
      </c>
      <c r="D308" s="225">
        <v>-31666.919999997801</v>
      </c>
      <c r="E308" s="225">
        <v>-31675.969999999699</v>
      </c>
      <c r="F308" s="225">
        <v>-31661.959999997602</v>
      </c>
      <c r="G308" s="225">
        <v>-31753.049999999799</v>
      </c>
      <c r="H308" s="225">
        <v>-31656.069999999501</v>
      </c>
      <c r="I308" s="225">
        <v>-31653.469999998299</v>
      </c>
      <c r="J308" s="225">
        <v>-31662.319999999399</v>
      </c>
      <c r="K308" s="225">
        <v>-31647.9299999996</v>
      </c>
      <c r="L308" s="225">
        <v>-31657.189999998001</v>
      </c>
      <c r="M308" s="225">
        <v>-31725.520000000401</v>
      </c>
      <c r="N308" s="225">
        <v>-377831.56999999</v>
      </c>
      <c r="O308" s="225">
        <v>-32213.919999997401</v>
      </c>
      <c r="P308" s="225">
        <v>-32395.3499999997</v>
      </c>
      <c r="Q308" s="225">
        <v>-33499.419999999598</v>
      </c>
      <c r="R308" s="225">
        <v>-33508.450000000201</v>
      </c>
      <c r="S308" s="225">
        <v>-33585.1999999986</v>
      </c>
      <c r="T308" s="225">
        <v>-33503.709999999497</v>
      </c>
      <c r="U308" s="225">
        <v>-33488.8499999997</v>
      </c>
      <c r="V308" s="225">
        <v>-33486.709999999599</v>
      </c>
      <c r="W308" s="225">
        <v>-33494.709999999402</v>
      </c>
      <c r="X308" s="225">
        <v>-33479.8499999997</v>
      </c>
      <c r="Y308" s="225">
        <v>-33581.499999999302</v>
      </c>
      <c r="Z308" s="225">
        <v>-33474.85</v>
      </c>
      <c r="AA308" s="225">
        <v>-399712.51999999298</v>
      </c>
      <c r="AB308" s="225">
        <v>-32213.919999997401</v>
      </c>
      <c r="AC308" s="225">
        <v>-32395.3499999997</v>
      </c>
      <c r="AD308" s="225">
        <v>-33499.419999999598</v>
      </c>
      <c r="AE308" s="225">
        <v>-33508.450000000201</v>
      </c>
      <c r="AF308" s="225">
        <v>-33585.1999999986</v>
      </c>
      <c r="AG308" s="225">
        <v>-33503.709999999497</v>
      </c>
      <c r="AH308" s="225">
        <v>-33488.8499999997</v>
      </c>
      <c r="AI308" s="225">
        <v>-33486.709999999599</v>
      </c>
      <c r="AJ308" s="225">
        <v>-33494.709999999402</v>
      </c>
      <c r="AK308" s="225">
        <v>-33479.8499999997</v>
      </c>
      <c r="AL308" s="225">
        <v>-33581.499999999302</v>
      </c>
      <c r="AM308" s="225">
        <v>-33474.85</v>
      </c>
      <c r="AN308" s="225">
        <v>-399712.51999999298</v>
      </c>
      <c r="AO308" s="225">
        <v>-32213.919999997401</v>
      </c>
      <c r="AP308" s="225">
        <v>-32395.3499999997</v>
      </c>
      <c r="AQ308" s="225">
        <v>-33499.419999999598</v>
      </c>
      <c r="AR308" s="225">
        <v>-33508.450000000201</v>
      </c>
      <c r="AS308" s="225">
        <v>-33585.1999999986</v>
      </c>
      <c r="AT308" s="225">
        <v>-33503.709999999497</v>
      </c>
      <c r="AU308" s="225">
        <v>-33488.8499999997</v>
      </c>
      <c r="AV308" s="225">
        <v>-33486.709999999599</v>
      </c>
      <c r="AW308" s="225">
        <v>-33494.709999999402</v>
      </c>
      <c r="AX308" s="225">
        <v>-33479.8499999997</v>
      </c>
      <c r="AY308" s="225">
        <v>-33581.499999999302</v>
      </c>
      <c r="AZ308" s="225">
        <v>-33474.85</v>
      </c>
      <c r="BA308" s="225">
        <v>-399712.51999999298</v>
      </c>
      <c r="BB308" s="225">
        <v>-32213.919999997401</v>
      </c>
      <c r="BC308" s="225">
        <v>-32395.3499999997</v>
      </c>
      <c r="BD308" s="225">
        <v>-33499.419999999598</v>
      </c>
      <c r="BE308" s="225">
        <v>-33508.450000000201</v>
      </c>
      <c r="BF308" s="225">
        <v>-33585.1999999986</v>
      </c>
      <c r="BG308" s="225">
        <v>-33503.709999999497</v>
      </c>
      <c r="BH308" s="225">
        <v>-33488.8499999997</v>
      </c>
      <c r="BI308" s="225">
        <v>-33486.709999999599</v>
      </c>
      <c r="BJ308" s="225">
        <v>-33494.709999999402</v>
      </c>
      <c r="BK308" s="225">
        <v>-33479.8499999997</v>
      </c>
      <c r="BL308" s="225">
        <v>-33581.499999999302</v>
      </c>
      <c r="BM308" s="225">
        <v>-33474.85</v>
      </c>
      <c r="BN308" s="225">
        <v>-399712.51999999298</v>
      </c>
    </row>
    <row r="309" spans="1:66">
      <c r="A309" s="245" t="s">
        <v>548</v>
      </c>
      <c r="B309" s="225">
        <v>2010968.9733333299</v>
      </c>
      <c r="C309" s="225">
        <v>2149929.5033333302</v>
      </c>
      <c r="D309" s="225">
        <v>2209355.0833333302</v>
      </c>
      <c r="E309" s="225">
        <v>2173965.36333333</v>
      </c>
      <c r="F309" s="225">
        <v>2169306.7533333302</v>
      </c>
      <c r="G309" s="225">
        <v>2423610.4433333301</v>
      </c>
      <c r="H309" s="225">
        <v>2313237.0133333299</v>
      </c>
      <c r="I309" s="225">
        <v>2358802.2133333301</v>
      </c>
      <c r="J309" s="225">
        <v>2606103.4933333299</v>
      </c>
      <c r="K309" s="225">
        <v>2478266.4833333301</v>
      </c>
      <c r="L309" s="225">
        <v>2379547.1233333298</v>
      </c>
      <c r="M309" s="225">
        <v>2626874.9833333301</v>
      </c>
      <c r="N309" s="225">
        <v>27899967.43</v>
      </c>
      <c r="O309" s="225">
        <v>1997190.3135921101</v>
      </c>
      <c r="P309" s="225">
        <v>2136845.24359211</v>
      </c>
      <c r="Q309" s="225">
        <v>2250303.9235921102</v>
      </c>
      <c r="R309" s="225">
        <v>2217030.0635921098</v>
      </c>
      <c r="S309" s="225">
        <v>2214176.5235921098</v>
      </c>
      <c r="T309" s="225">
        <v>2466751.0535921101</v>
      </c>
      <c r="U309" s="225">
        <v>2234497.76359211</v>
      </c>
      <c r="V309" s="225">
        <v>2277628.8535921099</v>
      </c>
      <c r="W309" s="225">
        <v>2523782.51359211</v>
      </c>
      <c r="X309" s="225">
        <v>2341641.4135921099</v>
      </c>
      <c r="Y309" s="225">
        <v>2242867.7135921102</v>
      </c>
      <c r="Z309" s="225">
        <v>2325564.1935921102</v>
      </c>
      <c r="AA309" s="225">
        <v>27228279.573105302</v>
      </c>
      <c r="AB309" s="225">
        <v>2038249.7538570899</v>
      </c>
      <c r="AC309" s="225">
        <v>2177904.6838570898</v>
      </c>
      <c r="AD309" s="225">
        <v>2291363.36385709</v>
      </c>
      <c r="AE309" s="225">
        <v>2258089.5038570901</v>
      </c>
      <c r="AF309" s="225">
        <v>2255235.9638570901</v>
      </c>
      <c r="AG309" s="225">
        <v>2507810.4938570899</v>
      </c>
      <c r="AH309" s="225">
        <v>2275557.2038570899</v>
      </c>
      <c r="AI309" s="225">
        <v>2318688.2938570902</v>
      </c>
      <c r="AJ309" s="225">
        <v>2564841.9538570899</v>
      </c>
      <c r="AK309" s="225">
        <v>2382700.8538570902</v>
      </c>
      <c r="AL309" s="225">
        <v>2283927.15385709</v>
      </c>
      <c r="AM309" s="225">
        <v>2366623.63385709</v>
      </c>
      <c r="AN309" s="225">
        <v>27720992.856285099</v>
      </c>
      <c r="AO309" s="225">
        <v>2077643.6517843199</v>
      </c>
      <c r="AP309" s="225">
        <v>2217298.5817843201</v>
      </c>
      <c r="AQ309" s="225">
        <v>2330757.2617843202</v>
      </c>
      <c r="AR309" s="225">
        <v>2297483.4017843199</v>
      </c>
      <c r="AS309" s="225">
        <v>2294629.8617843199</v>
      </c>
      <c r="AT309" s="225">
        <v>2547204.3917843201</v>
      </c>
      <c r="AU309" s="225">
        <v>2314951.1017843201</v>
      </c>
      <c r="AV309" s="225">
        <v>2358082.1917843199</v>
      </c>
      <c r="AW309" s="225">
        <v>2604235.8517843201</v>
      </c>
      <c r="AX309" s="225">
        <v>2422094.75178432</v>
      </c>
      <c r="AY309" s="225">
        <v>2323321.0517843198</v>
      </c>
      <c r="AZ309" s="225">
        <v>2406017.5317843198</v>
      </c>
      <c r="BA309" s="225">
        <v>28193719.631411899</v>
      </c>
      <c r="BB309" s="225">
        <v>2113923.5563751799</v>
      </c>
      <c r="BC309" s="225">
        <v>2253578.4863751801</v>
      </c>
      <c r="BD309" s="225">
        <v>2367037.1663751798</v>
      </c>
      <c r="BE309" s="225">
        <v>2333763.3063751799</v>
      </c>
      <c r="BF309" s="225">
        <v>2330909.7663751799</v>
      </c>
      <c r="BG309" s="225">
        <v>2583484.2963751801</v>
      </c>
      <c r="BH309" s="225">
        <v>2351231.0063751801</v>
      </c>
      <c r="BI309" s="225">
        <v>2394362.0963751799</v>
      </c>
      <c r="BJ309" s="225">
        <v>2640515.7563751801</v>
      </c>
      <c r="BK309" s="225">
        <v>2458374.65637518</v>
      </c>
      <c r="BL309" s="225">
        <v>2359600.9563751798</v>
      </c>
      <c r="BM309" s="225">
        <v>2442297.4363751798</v>
      </c>
      <c r="BN309" s="225">
        <v>28629078.4865021</v>
      </c>
    </row>
    <row r="310" spans="1:66">
      <c r="A310" s="245" t="s">
        <v>549</v>
      </c>
    </row>
    <row r="311" spans="1:66">
      <c r="A311" s="245" t="s">
        <v>550</v>
      </c>
      <c r="B311" s="225">
        <v>948551.98</v>
      </c>
      <c r="C311" s="225">
        <v>1040141.70999999</v>
      </c>
      <c r="D311" s="225">
        <v>994556.7</v>
      </c>
      <c r="E311" s="225">
        <v>1181679.26999999</v>
      </c>
      <c r="F311" s="225">
        <v>1037203.74999999</v>
      </c>
      <c r="G311" s="225">
        <v>1921700.22</v>
      </c>
      <c r="H311" s="225">
        <v>2058401.35</v>
      </c>
      <c r="I311" s="225">
        <v>2009654.8</v>
      </c>
      <c r="J311" s="225">
        <v>1714200.24</v>
      </c>
      <c r="K311" s="225">
        <v>1295827.42</v>
      </c>
      <c r="L311" s="225">
        <v>1552175.8</v>
      </c>
      <c r="M311" s="225">
        <v>1571109.01</v>
      </c>
      <c r="N311" s="225">
        <v>17325202.25</v>
      </c>
      <c r="O311" s="225">
        <v>936205.69</v>
      </c>
      <c r="P311" s="225">
        <v>1027775.60999999</v>
      </c>
      <c r="Q311" s="225">
        <v>985773.69</v>
      </c>
      <c r="R311" s="225">
        <v>1172711.5699999901</v>
      </c>
      <c r="S311" s="225">
        <v>1030835.09</v>
      </c>
      <c r="T311" s="225">
        <v>1909303.65</v>
      </c>
      <c r="U311" s="225">
        <v>2045283.58</v>
      </c>
      <c r="V311" s="225">
        <v>1994283.22</v>
      </c>
      <c r="W311" s="225">
        <v>1698088.29999999</v>
      </c>
      <c r="X311" s="225">
        <v>1282744.56</v>
      </c>
      <c r="Y311" s="225">
        <v>1536103.87</v>
      </c>
      <c r="Z311" s="225">
        <v>1574598.29</v>
      </c>
      <c r="AA311" s="225">
        <v>17193707.1199999</v>
      </c>
      <c r="AB311" s="225">
        <v>936205.69</v>
      </c>
      <c r="AC311" s="225">
        <v>1027775.60999999</v>
      </c>
      <c r="AD311" s="225">
        <v>985773.69</v>
      </c>
      <c r="AE311" s="225">
        <v>1172711.5699999901</v>
      </c>
      <c r="AF311" s="225">
        <v>1030835.09</v>
      </c>
      <c r="AG311" s="225">
        <v>1909303.65</v>
      </c>
      <c r="AH311" s="225">
        <v>2045283.58</v>
      </c>
      <c r="AI311" s="225">
        <v>1994283.22</v>
      </c>
      <c r="AJ311" s="225">
        <v>1698088.29999999</v>
      </c>
      <c r="AK311" s="225">
        <v>1282744.56</v>
      </c>
      <c r="AL311" s="225">
        <v>1536103.87</v>
      </c>
      <c r="AM311" s="225">
        <v>1574598.29</v>
      </c>
      <c r="AN311" s="225">
        <v>17193707.1199999</v>
      </c>
      <c r="AO311" s="225">
        <v>936205.69</v>
      </c>
      <c r="AP311" s="225">
        <v>1027775.60999999</v>
      </c>
      <c r="AQ311" s="225">
        <v>985773.69</v>
      </c>
      <c r="AR311" s="225">
        <v>1172711.5699999901</v>
      </c>
      <c r="AS311" s="225">
        <v>1030835.09</v>
      </c>
      <c r="AT311" s="225">
        <v>1909303.65</v>
      </c>
      <c r="AU311" s="225">
        <v>2045283.58</v>
      </c>
      <c r="AV311" s="225">
        <v>1994283.22</v>
      </c>
      <c r="AW311" s="225">
        <v>1698088.29999999</v>
      </c>
      <c r="AX311" s="225">
        <v>1282744.56</v>
      </c>
      <c r="AY311" s="225">
        <v>1536103.87</v>
      </c>
      <c r="AZ311" s="225">
        <v>1574598.29</v>
      </c>
      <c r="BA311" s="225">
        <v>17193707.1199999</v>
      </c>
      <c r="BB311" s="225">
        <v>936205.69</v>
      </c>
      <c r="BC311" s="225">
        <v>1027775.60999999</v>
      </c>
      <c r="BD311" s="225">
        <v>985773.69</v>
      </c>
      <c r="BE311" s="225">
        <v>1172711.5699999901</v>
      </c>
      <c r="BF311" s="225">
        <v>1030835.09</v>
      </c>
      <c r="BG311" s="225">
        <v>1909303.65</v>
      </c>
      <c r="BH311" s="225">
        <v>2045283.58</v>
      </c>
      <c r="BI311" s="225">
        <v>1994283.22</v>
      </c>
      <c r="BJ311" s="225">
        <v>1698088.29999999</v>
      </c>
      <c r="BK311" s="225">
        <v>1282744.56</v>
      </c>
      <c r="BL311" s="225">
        <v>1536103.87</v>
      </c>
      <c r="BM311" s="225">
        <v>1574598.29</v>
      </c>
      <c r="BN311" s="225">
        <v>17193707.1199999</v>
      </c>
    </row>
    <row r="312" spans="1:66">
      <c r="A312" s="245" t="s">
        <v>551</v>
      </c>
      <c r="B312" s="225">
        <v>-833333.33333333302</v>
      </c>
      <c r="C312" s="225">
        <v>-833333.33333333302</v>
      </c>
      <c r="D312" s="225">
        <v>-833333.33333333302</v>
      </c>
      <c r="E312" s="225">
        <v>-833333.33333333302</v>
      </c>
      <c r="F312" s="225">
        <v>-833333.33333333302</v>
      </c>
      <c r="G312" s="225">
        <v>-833333.33333333302</v>
      </c>
      <c r="H312" s="225">
        <v>-833333.33333333302</v>
      </c>
      <c r="I312" s="225">
        <v>-833333.33333333302</v>
      </c>
      <c r="J312" s="225">
        <v>-833333.33333333302</v>
      </c>
      <c r="K312" s="225">
        <v>-833333.33333333302</v>
      </c>
      <c r="L312" s="225">
        <v>-833333.33333333302</v>
      </c>
      <c r="M312" s="225">
        <v>-833333.33333333302</v>
      </c>
      <c r="N312" s="225">
        <v>-9999999.9999999907</v>
      </c>
      <c r="O312" s="225">
        <v>-833333.33333333302</v>
      </c>
      <c r="P312" s="225">
        <v>-833333.33333333302</v>
      </c>
      <c r="Q312" s="225">
        <v>-833333.33333333302</v>
      </c>
      <c r="R312" s="225">
        <v>-833333.33333333302</v>
      </c>
      <c r="S312" s="225">
        <v>-833333.33333333302</v>
      </c>
      <c r="T312" s="225">
        <v>-833333.33333333302</v>
      </c>
      <c r="U312" s="225">
        <v>-833333.33333333302</v>
      </c>
      <c r="V312" s="225">
        <v>-833333.33333333302</v>
      </c>
      <c r="W312" s="225">
        <v>-833333.33333333302</v>
      </c>
      <c r="X312" s="225">
        <v>-833333.33333333302</v>
      </c>
      <c r="Y312" s="225">
        <v>-833333.33333333302</v>
      </c>
      <c r="Z312" s="225">
        <v>-833333.33333333302</v>
      </c>
      <c r="AA312" s="225">
        <v>-9999999.9999999907</v>
      </c>
      <c r="AB312" s="225">
        <v>-833333.33333333302</v>
      </c>
      <c r="AC312" s="225">
        <v>-833333.33333333302</v>
      </c>
      <c r="AD312" s="225">
        <v>-833333.33333333302</v>
      </c>
      <c r="AE312" s="225">
        <v>-833333.33333333302</v>
      </c>
      <c r="AF312" s="225">
        <v>-833333.33333333302</v>
      </c>
      <c r="AG312" s="225">
        <v>-833333.33333333302</v>
      </c>
      <c r="AH312" s="225">
        <v>-833333.33333333302</v>
      </c>
      <c r="AI312" s="225">
        <v>-833333.33333333302</v>
      </c>
      <c r="AJ312" s="225">
        <v>-833333.33333333302</v>
      </c>
      <c r="AK312" s="225">
        <v>-833333.33333333302</v>
      </c>
      <c r="AL312" s="225">
        <v>-833333.33333333302</v>
      </c>
      <c r="AM312" s="225">
        <v>-833333.33333333302</v>
      </c>
      <c r="AN312" s="225">
        <v>-9999999.9999999907</v>
      </c>
      <c r="AO312" s="225">
        <v>-833333.33333333302</v>
      </c>
      <c r="AP312" s="225">
        <v>-833333.33333333302</v>
      </c>
      <c r="AQ312" s="225">
        <v>-833333.33333333302</v>
      </c>
      <c r="AR312" s="225">
        <v>-833333.33333333302</v>
      </c>
      <c r="AS312" s="225">
        <v>-833333.33333333302</v>
      </c>
      <c r="AT312" s="225">
        <v>-833333.33333333302</v>
      </c>
      <c r="AU312" s="225">
        <v>-833333.33333333302</v>
      </c>
      <c r="AV312" s="225">
        <v>-833333.33333333302</v>
      </c>
      <c r="AW312" s="225">
        <v>-833333.33333333302</v>
      </c>
      <c r="AX312" s="225">
        <v>-833333.33333333302</v>
      </c>
      <c r="AY312" s="225">
        <v>-833333.33333333302</v>
      </c>
      <c r="AZ312" s="225">
        <v>-833333.33333333302</v>
      </c>
      <c r="BA312" s="225">
        <v>-9999999.9999999907</v>
      </c>
      <c r="BB312" s="225">
        <v>-833333.33333333302</v>
      </c>
      <c r="BC312" s="225">
        <v>-833333.33333333302</v>
      </c>
      <c r="BD312" s="225">
        <v>-833333.33333333302</v>
      </c>
      <c r="BE312" s="225">
        <v>-833333.33333333302</v>
      </c>
      <c r="BF312" s="225">
        <v>-833333.33333333302</v>
      </c>
      <c r="BG312" s="225">
        <v>-833333.33333333302</v>
      </c>
      <c r="BH312" s="225">
        <v>-833333.33333333302</v>
      </c>
      <c r="BI312" s="225">
        <v>-833333.33333333302</v>
      </c>
      <c r="BJ312" s="225">
        <v>-833333.33333333302</v>
      </c>
      <c r="BK312" s="225">
        <v>-833333.33333333302</v>
      </c>
      <c r="BL312" s="225">
        <v>-833333.33333333302</v>
      </c>
      <c r="BM312" s="225">
        <v>-833333.33333333302</v>
      </c>
      <c r="BN312" s="225">
        <v>-9999999.9999999907</v>
      </c>
    </row>
    <row r="313" spans="1:66">
      <c r="A313" s="245" t="s">
        <v>552</v>
      </c>
      <c r="B313" s="225">
        <v>0</v>
      </c>
      <c r="C313" s="225">
        <v>0</v>
      </c>
      <c r="D313" s="225">
        <v>0</v>
      </c>
      <c r="E313" s="225">
        <v>0</v>
      </c>
      <c r="F313" s="225">
        <v>0</v>
      </c>
      <c r="G313" s="225">
        <v>0</v>
      </c>
      <c r="H313" s="225">
        <v>0</v>
      </c>
      <c r="I313" s="225">
        <v>0</v>
      </c>
      <c r="J313" s="225">
        <v>0</v>
      </c>
      <c r="K313" s="225">
        <v>0</v>
      </c>
      <c r="L313" s="225">
        <v>0</v>
      </c>
      <c r="M313" s="225">
        <v>0</v>
      </c>
      <c r="N313" s="225">
        <v>0</v>
      </c>
      <c r="O313" s="225">
        <v>41275.536751015803</v>
      </c>
      <c r="P313" s="225">
        <v>41275.536751015803</v>
      </c>
      <c r="Q313" s="225">
        <v>41275.536751015803</v>
      </c>
      <c r="R313" s="225">
        <v>41275.536751015803</v>
      </c>
      <c r="S313" s="225">
        <v>41275.536751015803</v>
      </c>
      <c r="T313" s="225">
        <v>41275.536751015803</v>
      </c>
      <c r="U313" s="225">
        <v>41275.536751015803</v>
      </c>
      <c r="V313" s="225">
        <v>41275.536751015803</v>
      </c>
      <c r="W313" s="225">
        <v>41275.536751015803</v>
      </c>
      <c r="X313" s="225">
        <v>41275.536751015803</v>
      </c>
      <c r="Y313" s="225">
        <v>41275.536751015803</v>
      </c>
      <c r="Z313" s="225">
        <v>41275.536751015803</v>
      </c>
      <c r="AA313" s="225">
        <v>495306.44101218903</v>
      </c>
      <c r="AB313" s="225">
        <v>83433.025116169607</v>
      </c>
      <c r="AC313" s="225">
        <v>83433.025116169607</v>
      </c>
      <c r="AD313" s="225">
        <v>83433.025116169607</v>
      </c>
      <c r="AE313" s="225">
        <v>83433.025116169607</v>
      </c>
      <c r="AF313" s="225">
        <v>83433.025116169607</v>
      </c>
      <c r="AG313" s="225">
        <v>83433.025116169607</v>
      </c>
      <c r="AH313" s="225">
        <v>83433.025116169607</v>
      </c>
      <c r="AI313" s="225">
        <v>83433.025116169607</v>
      </c>
      <c r="AJ313" s="225">
        <v>83433.025116169607</v>
      </c>
      <c r="AK313" s="225">
        <v>83433.025116169607</v>
      </c>
      <c r="AL313" s="225">
        <v>83433.025116169607</v>
      </c>
      <c r="AM313" s="225">
        <v>83433.025116169607</v>
      </c>
      <c r="AN313" s="225">
        <v>1001196.30139403</v>
      </c>
      <c r="AO313" s="225">
        <v>123880.429727814</v>
      </c>
      <c r="AP313" s="225">
        <v>123880.429727814</v>
      </c>
      <c r="AQ313" s="225">
        <v>123880.429727814</v>
      </c>
      <c r="AR313" s="225">
        <v>123880.429727814</v>
      </c>
      <c r="AS313" s="225">
        <v>123880.429727814</v>
      </c>
      <c r="AT313" s="225">
        <v>123880.429727814</v>
      </c>
      <c r="AU313" s="225">
        <v>123880.429727814</v>
      </c>
      <c r="AV313" s="225">
        <v>123880.429727814</v>
      </c>
      <c r="AW313" s="225">
        <v>123880.429727814</v>
      </c>
      <c r="AX313" s="225">
        <v>123880.429727814</v>
      </c>
      <c r="AY313" s="225">
        <v>123880.429727814</v>
      </c>
      <c r="AZ313" s="225">
        <v>123880.429727814</v>
      </c>
      <c r="BA313" s="225">
        <v>1486565.1567337599</v>
      </c>
      <c r="BB313" s="225">
        <v>161130.563821396</v>
      </c>
      <c r="BC313" s="225">
        <v>161130.563821396</v>
      </c>
      <c r="BD313" s="225">
        <v>161130.563821396</v>
      </c>
      <c r="BE313" s="225">
        <v>161130.563821396</v>
      </c>
      <c r="BF313" s="225">
        <v>161130.563821396</v>
      </c>
      <c r="BG313" s="225">
        <v>161130.563821396</v>
      </c>
      <c r="BH313" s="225">
        <v>161130.563821396</v>
      </c>
      <c r="BI313" s="225">
        <v>161130.563821396</v>
      </c>
      <c r="BJ313" s="225">
        <v>161130.563821396</v>
      </c>
      <c r="BK313" s="225">
        <v>161130.563821396</v>
      </c>
      <c r="BL313" s="225">
        <v>161130.563821396</v>
      </c>
      <c r="BM313" s="225">
        <v>161130.563821396</v>
      </c>
      <c r="BN313" s="225">
        <v>1933566.7658567501</v>
      </c>
    </row>
    <row r="314" spans="1:66">
      <c r="A314" s="245" t="s">
        <v>553</v>
      </c>
      <c r="B314" s="225">
        <v>115218.646666667</v>
      </c>
      <c r="C314" s="225">
        <v>206808.37666666601</v>
      </c>
      <c r="D314" s="225">
        <v>161223.366666666</v>
      </c>
      <c r="E314" s="225">
        <v>348345.93666666601</v>
      </c>
      <c r="F314" s="225">
        <v>203870.41666666599</v>
      </c>
      <c r="G314" s="225">
        <v>1088366.88666666</v>
      </c>
      <c r="H314" s="225">
        <v>1225068.0166666601</v>
      </c>
      <c r="I314" s="225">
        <v>1176321.46666666</v>
      </c>
      <c r="J314" s="225">
        <v>880866.90666666697</v>
      </c>
      <c r="K314" s="225">
        <v>462494.08666666702</v>
      </c>
      <c r="L314" s="225">
        <v>718842.46666666598</v>
      </c>
      <c r="M314" s="225">
        <v>737775.67666666699</v>
      </c>
      <c r="N314" s="225">
        <v>7325202.25</v>
      </c>
      <c r="O314" s="225">
        <v>144147.893417682</v>
      </c>
      <c r="P314" s="225">
        <v>235717.81341768199</v>
      </c>
      <c r="Q314" s="225">
        <v>193715.893417682</v>
      </c>
      <c r="R314" s="225">
        <v>380653.77341768198</v>
      </c>
      <c r="S314" s="225">
        <v>238777.293417682</v>
      </c>
      <c r="T314" s="225">
        <v>1117245.8534176799</v>
      </c>
      <c r="U314" s="225">
        <v>1253225.7834176801</v>
      </c>
      <c r="V314" s="225">
        <v>1202225.42341768</v>
      </c>
      <c r="W314" s="225">
        <v>906030.50341768202</v>
      </c>
      <c r="X314" s="225">
        <v>490686.76341768203</v>
      </c>
      <c r="Y314" s="225">
        <v>744046.07341768197</v>
      </c>
      <c r="Z314" s="225">
        <v>782540.49341768201</v>
      </c>
      <c r="AA314" s="225">
        <v>7689013.5610121898</v>
      </c>
      <c r="AB314" s="225">
        <v>186305.38178283599</v>
      </c>
      <c r="AC314" s="225">
        <v>277875.30178283597</v>
      </c>
      <c r="AD314" s="225">
        <v>235873.38178283599</v>
      </c>
      <c r="AE314" s="225">
        <v>422811.26178283599</v>
      </c>
      <c r="AF314" s="225">
        <v>280934.78178283601</v>
      </c>
      <c r="AG314" s="225">
        <v>1159403.34178283</v>
      </c>
      <c r="AH314" s="225">
        <v>1295383.2717828299</v>
      </c>
      <c r="AI314" s="225">
        <v>1244382.91178283</v>
      </c>
      <c r="AJ314" s="225">
        <v>948187.99178283603</v>
      </c>
      <c r="AK314" s="225">
        <v>532844.25178283604</v>
      </c>
      <c r="AL314" s="225">
        <v>786203.56178283598</v>
      </c>
      <c r="AM314" s="225">
        <v>824697.98178283602</v>
      </c>
      <c r="AN314" s="225">
        <v>8194903.4213940399</v>
      </c>
      <c r="AO314" s="225">
        <v>226752.78639448099</v>
      </c>
      <c r="AP314" s="225">
        <v>318322.70639448002</v>
      </c>
      <c r="AQ314" s="225">
        <v>276320.78639448102</v>
      </c>
      <c r="AR314" s="225">
        <v>463258.66639447998</v>
      </c>
      <c r="AS314" s="225">
        <v>321382.18639448099</v>
      </c>
      <c r="AT314" s="225">
        <v>1199850.7463944801</v>
      </c>
      <c r="AU314" s="225">
        <v>1335830.67639448</v>
      </c>
      <c r="AV314" s="225">
        <v>1284830.3163944799</v>
      </c>
      <c r="AW314" s="225">
        <v>988635.39639448095</v>
      </c>
      <c r="AX314" s="225">
        <v>573291.65639448096</v>
      </c>
      <c r="AY314" s="225">
        <v>826650.96639448102</v>
      </c>
      <c r="AZ314" s="225">
        <v>865145.38639448094</v>
      </c>
      <c r="BA314" s="225">
        <v>8680272.2767337691</v>
      </c>
      <c r="BB314" s="225">
        <v>264002.92048806202</v>
      </c>
      <c r="BC314" s="225">
        <v>355572.84048806201</v>
      </c>
      <c r="BD314" s="225">
        <v>313570.92048806202</v>
      </c>
      <c r="BE314" s="225">
        <v>500508.80048806203</v>
      </c>
      <c r="BF314" s="225">
        <v>358632.32048806298</v>
      </c>
      <c r="BG314" s="225">
        <v>1237100.8804880599</v>
      </c>
      <c r="BH314" s="225">
        <v>1373080.8104880599</v>
      </c>
      <c r="BI314" s="225">
        <v>1322080.45048806</v>
      </c>
      <c r="BJ314" s="225">
        <v>1025885.53048806</v>
      </c>
      <c r="BK314" s="225">
        <v>610541.79048806301</v>
      </c>
      <c r="BL314" s="225">
        <v>863901.10048806295</v>
      </c>
      <c r="BM314" s="225">
        <v>902395.52048806299</v>
      </c>
      <c r="BN314" s="225">
        <v>9127273.8858567495</v>
      </c>
    </row>
    <row r="315" spans="1:66">
      <c r="A315" s="245" t="s">
        <v>554</v>
      </c>
    </row>
    <row r="316" spans="1:66">
      <c r="A316" s="245" t="s">
        <v>555</v>
      </c>
      <c r="B316" s="225">
        <v>15970.6</v>
      </c>
      <c r="C316" s="225">
        <v>15858.02</v>
      </c>
      <c r="D316" s="225">
        <v>16112.22</v>
      </c>
      <c r="E316" s="225">
        <v>16106.36</v>
      </c>
      <c r="F316" s="225">
        <v>16115.79</v>
      </c>
      <c r="G316" s="225">
        <v>17621.419999999998</v>
      </c>
      <c r="H316" s="225">
        <v>16119.41</v>
      </c>
      <c r="I316" s="225">
        <v>16121.27</v>
      </c>
      <c r="J316" s="225">
        <v>16115.16</v>
      </c>
      <c r="K316" s="225">
        <v>16124.95</v>
      </c>
      <c r="L316" s="225">
        <v>16118.75</v>
      </c>
      <c r="M316" s="225">
        <v>17798.96</v>
      </c>
      <c r="N316" s="225">
        <v>196182.91</v>
      </c>
      <c r="O316" s="225">
        <v>16191.3299999999</v>
      </c>
      <c r="P316" s="225">
        <v>16075.33</v>
      </c>
      <c r="Q316" s="225">
        <v>16338.05</v>
      </c>
      <c r="R316" s="225">
        <v>16332.05</v>
      </c>
      <c r="S316" s="225">
        <v>17906.52</v>
      </c>
      <c r="T316" s="225">
        <v>16336.049999999899</v>
      </c>
      <c r="U316" s="225">
        <v>16346.049999999899</v>
      </c>
      <c r="V316" s="225">
        <v>16347.05</v>
      </c>
      <c r="W316" s="225">
        <v>16340.049999999899</v>
      </c>
      <c r="X316" s="225">
        <v>16351.049999999899</v>
      </c>
      <c r="Y316" s="225">
        <v>17908.52</v>
      </c>
      <c r="Z316" s="225">
        <v>16463.560000000001</v>
      </c>
      <c r="AA316" s="225">
        <v>198935.609999999</v>
      </c>
      <c r="AB316" s="225">
        <v>16191.3299999999</v>
      </c>
      <c r="AC316" s="225">
        <v>16075.33</v>
      </c>
      <c r="AD316" s="225">
        <v>16338.05</v>
      </c>
      <c r="AE316" s="225">
        <v>16332.05</v>
      </c>
      <c r="AF316" s="225">
        <v>17906.52</v>
      </c>
      <c r="AG316" s="225">
        <v>16336.049999999899</v>
      </c>
      <c r="AH316" s="225">
        <v>16346.049999999899</v>
      </c>
      <c r="AI316" s="225">
        <v>16347.05</v>
      </c>
      <c r="AJ316" s="225">
        <v>16340.049999999899</v>
      </c>
      <c r="AK316" s="225">
        <v>16351.049999999899</v>
      </c>
      <c r="AL316" s="225">
        <v>17908.52</v>
      </c>
      <c r="AM316" s="225">
        <v>16463.560000000001</v>
      </c>
      <c r="AN316" s="225">
        <v>198935.609999999</v>
      </c>
      <c r="AO316" s="225">
        <v>16191.3299999999</v>
      </c>
      <c r="AP316" s="225">
        <v>16075.33</v>
      </c>
      <c r="AQ316" s="225">
        <v>16338.05</v>
      </c>
      <c r="AR316" s="225">
        <v>16332.05</v>
      </c>
      <c r="AS316" s="225">
        <v>17906.52</v>
      </c>
      <c r="AT316" s="225">
        <v>16336.049999999899</v>
      </c>
      <c r="AU316" s="225">
        <v>16346.049999999899</v>
      </c>
      <c r="AV316" s="225">
        <v>16347.05</v>
      </c>
      <c r="AW316" s="225">
        <v>16340.049999999899</v>
      </c>
      <c r="AX316" s="225">
        <v>16351.049999999899</v>
      </c>
      <c r="AY316" s="225">
        <v>17908.52</v>
      </c>
      <c r="AZ316" s="225">
        <v>16463.560000000001</v>
      </c>
      <c r="BA316" s="225">
        <v>198935.609999999</v>
      </c>
      <c r="BB316" s="225">
        <v>16191.3299999999</v>
      </c>
      <c r="BC316" s="225">
        <v>16075.33</v>
      </c>
      <c r="BD316" s="225">
        <v>16338.05</v>
      </c>
      <c r="BE316" s="225">
        <v>16332.05</v>
      </c>
      <c r="BF316" s="225">
        <v>17906.52</v>
      </c>
      <c r="BG316" s="225">
        <v>16336.049999999899</v>
      </c>
      <c r="BH316" s="225">
        <v>16346.049999999899</v>
      </c>
      <c r="BI316" s="225">
        <v>16347.05</v>
      </c>
      <c r="BJ316" s="225">
        <v>16340.049999999899</v>
      </c>
      <c r="BK316" s="225">
        <v>16351.049999999899</v>
      </c>
      <c r="BL316" s="225">
        <v>17908.52</v>
      </c>
      <c r="BM316" s="225">
        <v>16463.560000000001</v>
      </c>
      <c r="BN316" s="225">
        <v>198935.609999999</v>
      </c>
    </row>
    <row r="317" spans="1:66">
      <c r="A317" s="245" t="s">
        <v>556</v>
      </c>
      <c r="B317" s="225">
        <v>526.38</v>
      </c>
      <c r="C317" s="225">
        <v>530.78</v>
      </c>
      <c r="D317" s="225">
        <v>748.78</v>
      </c>
      <c r="E317" s="225">
        <v>563.12</v>
      </c>
      <c r="F317" s="225">
        <v>545.42999999999995</v>
      </c>
      <c r="G317" s="225">
        <v>595.16999999999996</v>
      </c>
      <c r="H317" s="225">
        <v>551.18999999999903</v>
      </c>
      <c r="I317" s="225">
        <v>553.54</v>
      </c>
      <c r="J317" s="225">
        <v>560.64</v>
      </c>
      <c r="K317" s="225">
        <v>539.9</v>
      </c>
      <c r="L317" s="225">
        <v>629.58999999999901</v>
      </c>
      <c r="M317" s="225">
        <v>723.93</v>
      </c>
      <c r="N317" s="225">
        <v>7068.45</v>
      </c>
      <c r="O317" s="225">
        <v>540.24999999999898</v>
      </c>
      <c r="P317" s="225">
        <v>544.30999999999995</v>
      </c>
      <c r="Q317" s="225">
        <v>759.96</v>
      </c>
      <c r="R317" s="225">
        <v>577.27</v>
      </c>
      <c r="S317" s="225">
        <v>614.21</v>
      </c>
      <c r="T317" s="225">
        <v>556.98</v>
      </c>
      <c r="U317" s="225">
        <v>565.38</v>
      </c>
      <c r="V317" s="225">
        <v>567.44000000000005</v>
      </c>
      <c r="W317" s="225">
        <v>574.91</v>
      </c>
      <c r="X317" s="225">
        <v>554.45999999999901</v>
      </c>
      <c r="Y317" s="225">
        <v>699.64</v>
      </c>
      <c r="Z317" s="225">
        <v>687.66</v>
      </c>
      <c r="AA317" s="225">
        <v>7242.47</v>
      </c>
      <c r="AB317" s="225">
        <v>540.24999999999898</v>
      </c>
      <c r="AC317" s="225">
        <v>544.30999999999995</v>
      </c>
      <c r="AD317" s="225">
        <v>759.96</v>
      </c>
      <c r="AE317" s="225">
        <v>577.27</v>
      </c>
      <c r="AF317" s="225">
        <v>614.21</v>
      </c>
      <c r="AG317" s="225">
        <v>556.98</v>
      </c>
      <c r="AH317" s="225">
        <v>565.38</v>
      </c>
      <c r="AI317" s="225">
        <v>567.44000000000005</v>
      </c>
      <c r="AJ317" s="225">
        <v>574.91</v>
      </c>
      <c r="AK317" s="225">
        <v>554.45999999999901</v>
      </c>
      <c r="AL317" s="225">
        <v>699.64</v>
      </c>
      <c r="AM317" s="225">
        <v>687.66</v>
      </c>
      <c r="AN317" s="225">
        <v>7242.47</v>
      </c>
      <c r="AO317" s="225">
        <v>540.24999999999898</v>
      </c>
      <c r="AP317" s="225">
        <v>544.30999999999995</v>
      </c>
      <c r="AQ317" s="225">
        <v>759.96</v>
      </c>
      <c r="AR317" s="225">
        <v>577.27</v>
      </c>
      <c r="AS317" s="225">
        <v>614.21</v>
      </c>
      <c r="AT317" s="225">
        <v>556.98</v>
      </c>
      <c r="AU317" s="225">
        <v>565.38</v>
      </c>
      <c r="AV317" s="225">
        <v>567.44000000000005</v>
      </c>
      <c r="AW317" s="225">
        <v>574.91</v>
      </c>
      <c r="AX317" s="225">
        <v>554.45999999999901</v>
      </c>
      <c r="AY317" s="225">
        <v>699.64</v>
      </c>
      <c r="AZ317" s="225">
        <v>687.66</v>
      </c>
      <c r="BA317" s="225">
        <v>7242.47</v>
      </c>
      <c r="BB317" s="225">
        <v>540.24999999999898</v>
      </c>
      <c r="BC317" s="225">
        <v>544.30999999999995</v>
      </c>
      <c r="BD317" s="225">
        <v>759.96</v>
      </c>
      <c r="BE317" s="225">
        <v>577.27</v>
      </c>
      <c r="BF317" s="225">
        <v>614.21</v>
      </c>
      <c r="BG317" s="225">
        <v>556.98</v>
      </c>
      <c r="BH317" s="225">
        <v>565.38</v>
      </c>
      <c r="BI317" s="225">
        <v>567.44000000000005</v>
      </c>
      <c r="BJ317" s="225">
        <v>574.91</v>
      </c>
      <c r="BK317" s="225">
        <v>554.45999999999901</v>
      </c>
      <c r="BL317" s="225">
        <v>699.64</v>
      </c>
      <c r="BM317" s="225">
        <v>687.66</v>
      </c>
      <c r="BN317" s="225">
        <v>7242.47</v>
      </c>
    </row>
    <row r="318" spans="1:66">
      <c r="A318" s="245" t="s">
        <v>557</v>
      </c>
      <c r="B318" s="225">
        <v>16496.98</v>
      </c>
      <c r="C318" s="225">
        <v>16388.8</v>
      </c>
      <c r="D318" s="225">
        <v>16861</v>
      </c>
      <c r="E318" s="225">
        <v>16669.48</v>
      </c>
      <c r="F318" s="225">
        <v>16661.22</v>
      </c>
      <c r="G318" s="225">
        <v>18216.589999999898</v>
      </c>
      <c r="H318" s="225">
        <v>16670.599999999999</v>
      </c>
      <c r="I318" s="225">
        <v>16674.810000000001</v>
      </c>
      <c r="J318" s="225">
        <v>16675.8</v>
      </c>
      <c r="K318" s="225">
        <v>16664.849999999999</v>
      </c>
      <c r="L318" s="225">
        <v>16748.34</v>
      </c>
      <c r="M318" s="225">
        <v>18522.89</v>
      </c>
      <c r="N318" s="225">
        <v>203251.36</v>
      </c>
      <c r="O318" s="225">
        <v>16731.5799999999</v>
      </c>
      <c r="P318" s="225">
        <v>16619.64</v>
      </c>
      <c r="Q318" s="225">
        <v>17098.009999999998</v>
      </c>
      <c r="R318" s="225">
        <v>16909.319999999901</v>
      </c>
      <c r="S318" s="225">
        <v>18520.73</v>
      </c>
      <c r="T318" s="225">
        <v>16893.029999999901</v>
      </c>
      <c r="U318" s="225">
        <v>16911.43</v>
      </c>
      <c r="V318" s="225">
        <v>16914.490000000002</v>
      </c>
      <c r="W318" s="225">
        <v>16914.959999999901</v>
      </c>
      <c r="X318" s="225">
        <v>16905.5099999999</v>
      </c>
      <c r="Y318" s="225">
        <v>18608.16</v>
      </c>
      <c r="Z318" s="225">
        <v>17151.22</v>
      </c>
      <c r="AA318" s="225">
        <v>206178.08</v>
      </c>
      <c r="AB318" s="225">
        <v>16731.5799999999</v>
      </c>
      <c r="AC318" s="225">
        <v>16619.64</v>
      </c>
      <c r="AD318" s="225">
        <v>17098.009999999998</v>
      </c>
      <c r="AE318" s="225">
        <v>16909.319999999901</v>
      </c>
      <c r="AF318" s="225">
        <v>18520.73</v>
      </c>
      <c r="AG318" s="225">
        <v>16893.029999999901</v>
      </c>
      <c r="AH318" s="225">
        <v>16911.43</v>
      </c>
      <c r="AI318" s="225">
        <v>16914.490000000002</v>
      </c>
      <c r="AJ318" s="225">
        <v>16914.959999999901</v>
      </c>
      <c r="AK318" s="225">
        <v>16905.5099999999</v>
      </c>
      <c r="AL318" s="225">
        <v>18608.16</v>
      </c>
      <c r="AM318" s="225">
        <v>17151.22</v>
      </c>
      <c r="AN318" s="225">
        <v>206178.08</v>
      </c>
      <c r="AO318" s="225">
        <v>16731.5799999999</v>
      </c>
      <c r="AP318" s="225">
        <v>16619.64</v>
      </c>
      <c r="AQ318" s="225">
        <v>17098.009999999998</v>
      </c>
      <c r="AR318" s="225">
        <v>16909.319999999901</v>
      </c>
      <c r="AS318" s="225">
        <v>18520.73</v>
      </c>
      <c r="AT318" s="225">
        <v>16893.029999999901</v>
      </c>
      <c r="AU318" s="225">
        <v>16911.43</v>
      </c>
      <c r="AV318" s="225">
        <v>16914.490000000002</v>
      </c>
      <c r="AW318" s="225">
        <v>16914.959999999901</v>
      </c>
      <c r="AX318" s="225">
        <v>16905.5099999999</v>
      </c>
      <c r="AY318" s="225">
        <v>18608.16</v>
      </c>
      <c r="AZ318" s="225">
        <v>17151.22</v>
      </c>
      <c r="BA318" s="225">
        <v>206178.08</v>
      </c>
      <c r="BB318" s="225">
        <v>16731.5799999999</v>
      </c>
      <c r="BC318" s="225">
        <v>16619.64</v>
      </c>
      <c r="BD318" s="225">
        <v>17098.009999999998</v>
      </c>
      <c r="BE318" s="225">
        <v>16909.319999999901</v>
      </c>
      <c r="BF318" s="225">
        <v>18520.73</v>
      </c>
      <c r="BG318" s="225">
        <v>16893.029999999901</v>
      </c>
      <c r="BH318" s="225">
        <v>16911.43</v>
      </c>
      <c r="BI318" s="225">
        <v>16914.490000000002</v>
      </c>
      <c r="BJ318" s="225">
        <v>16914.959999999901</v>
      </c>
      <c r="BK318" s="225">
        <v>16905.5099999999</v>
      </c>
      <c r="BL318" s="225">
        <v>18608.16</v>
      </c>
      <c r="BM318" s="225">
        <v>17151.22</v>
      </c>
      <c r="BN318" s="225">
        <v>206178.08</v>
      </c>
    </row>
    <row r="319" spans="1:66">
      <c r="A319" s="245" t="s">
        <v>558</v>
      </c>
    </row>
    <row r="320" spans="1:66">
      <c r="A320" s="245" t="s">
        <v>559</v>
      </c>
      <c r="B320" s="225">
        <v>872151.09999999905</v>
      </c>
      <c r="C320" s="225">
        <v>865613.76</v>
      </c>
      <c r="D320" s="225">
        <v>861172.7</v>
      </c>
      <c r="E320" s="225">
        <v>856534.03</v>
      </c>
      <c r="F320" s="225">
        <v>667515.28999999899</v>
      </c>
      <c r="G320" s="225">
        <v>662755.37999999896</v>
      </c>
      <c r="H320" s="225">
        <v>664755.72</v>
      </c>
      <c r="I320" s="225">
        <v>669711.299999999</v>
      </c>
      <c r="J320" s="225">
        <v>859954.98</v>
      </c>
      <c r="K320" s="225">
        <v>862173.15</v>
      </c>
      <c r="L320" s="225">
        <v>868863.37</v>
      </c>
      <c r="M320" s="225">
        <v>862551.48</v>
      </c>
      <c r="N320" s="225">
        <v>9573752.2599999998</v>
      </c>
      <c r="O320" s="225">
        <v>716146.09</v>
      </c>
      <c r="P320" s="225">
        <v>711548.44</v>
      </c>
      <c r="Q320" s="225">
        <v>710220.48</v>
      </c>
      <c r="R320" s="225">
        <v>707372.01</v>
      </c>
      <c r="S320" s="225">
        <v>552178.68999999994</v>
      </c>
      <c r="T320" s="225">
        <v>548096.64</v>
      </c>
      <c r="U320" s="225">
        <v>549767.95999999903</v>
      </c>
      <c r="V320" s="225">
        <v>553120.799999999</v>
      </c>
      <c r="W320" s="225">
        <v>708825.35</v>
      </c>
      <c r="X320" s="225">
        <v>710037.41</v>
      </c>
      <c r="Y320" s="225">
        <v>715356.83</v>
      </c>
      <c r="Z320" s="225">
        <v>708300.78</v>
      </c>
      <c r="AA320" s="225">
        <v>7890971.4799999902</v>
      </c>
      <c r="AB320" s="225">
        <v>587743.09</v>
      </c>
      <c r="AC320" s="225">
        <v>583145.43999999994</v>
      </c>
      <c r="AD320" s="225">
        <v>580318.48</v>
      </c>
      <c r="AE320" s="225">
        <v>577470.01</v>
      </c>
      <c r="AF320" s="225">
        <v>573412.68999999994</v>
      </c>
      <c r="AG320" s="225">
        <v>569330.64</v>
      </c>
      <c r="AH320" s="225">
        <v>571001.96</v>
      </c>
      <c r="AI320" s="225">
        <v>574354.799999999</v>
      </c>
      <c r="AJ320" s="225">
        <v>578923.35</v>
      </c>
      <c r="AK320" s="225">
        <v>580135.41</v>
      </c>
      <c r="AL320" s="225">
        <v>585454.82999999996</v>
      </c>
      <c r="AM320" s="225">
        <v>578398.78</v>
      </c>
      <c r="AN320" s="225">
        <v>6939689.4800000004</v>
      </c>
      <c r="AO320" s="225">
        <v>589510.09</v>
      </c>
      <c r="AP320" s="225">
        <v>584912.43999999994</v>
      </c>
      <c r="AQ320" s="225">
        <v>582085.48</v>
      </c>
      <c r="AR320" s="225">
        <v>579237.01</v>
      </c>
      <c r="AS320" s="225">
        <v>575179.68999999994</v>
      </c>
      <c r="AT320" s="225">
        <v>571097.64</v>
      </c>
      <c r="AU320" s="225">
        <v>572768.95999999903</v>
      </c>
      <c r="AV320" s="225">
        <v>576121.799999999</v>
      </c>
      <c r="AW320" s="225">
        <v>580690.35</v>
      </c>
      <c r="AX320" s="225">
        <v>581902.41</v>
      </c>
      <c r="AY320" s="225">
        <v>587221.82999999996</v>
      </c>
      <c r="AZ320" s="225">
        <v>580165.78</v>
      </c>
      <c r="BA320" s="225">
        <v>6960893.4799999902</v>
      </c>
      <c r="BB320" s="225">
        <v>591969.09</v>
      </c>
      <c r="BC320" s="225">
        <v>587371.43999999994</v>
      </c>
      <c r="BD320" s="225">
        <v>584544.48</v>
      </c>
      <c r="BE320" s="225">
        <v>581696.01</v>
      </c>
      <c r="BF320" s="225">
        <v>577638.68999999994</v>
      </c>
      <c r="BG320" s="225">
        <v>573556.64</v>
      </c>
      <c r="BH320" s="225">
        <v>575227.96</v>
      </c>
      <c r="BI320" s="225">
        <v>578580.799999999</v>
      </c>
      <c r="BJ320" s="225">
        <v>583149.35</v>
      </c>
      <c r="BK320" s="225">
        <v>584361.41</v>
      </c>
      <c r="BL320" s="225">
        <v>589680.82999999996</v>
      </c>
      <c r="BM320" s="225">
        <v>582624.78</v>
      </c>
      <c r="BN320" s="225">
        <v>6990401.4800000004</v>
      </c>
    </row>
    <row r="321" spans="1:66">
      <c r="A321" s="245" t="s">
        <v>560</v>
      </c>
      <c r="B321" s="225">
        <v>0</v>
      </c>
      <c r="C321" s="225">
        <v>0</v>
      </c>
      <c r="D321" s="225">
        <v>0</v>
      </c>
      <c r="E321" s="225">
        <v>0</v>
      </c>
      <c r="F321" s="225">
        <v>0</v>
      </c>
      <c r="G321" s="225">
        <v>0</v>
      </c>
      <c r="H321" s="225">
        <v>0</v>
      </c>
      <c r="I321" s="225">
        <v>0</v>
      </c>
      <c r="J321" s="225">
        <v>0</v>
      </c>
      <c r="K321" s="225">
        <v>0</v>
      </c>
      <c r="L321" s="225">
        <v>0</v>
      </c>
      <c r="M321" s="225">
        <v>0</v>
      </c>
      <c r="N321" s="225">
        <v>0</v>
      </c>
      <c r="O321" s="225">
        <v>18943.214575587099</v>
      </c>
      <c r="P321" s="225">
        <v>18943.214575587099</v>
      </c>
      <c r="Q321" s="225">
        <v>18943.214575587099</v>
      </c>
      <c r="R321" s="225">
        <v>18943.214575587099</v>
      </c>
      <c r="S321" s="225">
        <v>18943.214575587099</v>
      </c>
      <c r="T321" s="225">
        <v>18943.214575587099</v>
      </c>
      <c r="U321" s="225">
        <v>18943.214575587099</v>
      </c>
      <c r="V321" s="225">
        <v>18943.214575587099</v>
      </c>
      <c r="W321" s="225">
        <v>18943.214575587099</v>
      </c>
      <c r="X321" s="225">
        <v>18943.214575587099</v>
      </c>
      <c r="Y321" s="225">
        <v>18943.214575587099</v>
      </c>
      <c r="Z321" s="225">
        <v>18943.214575587099</v>
      </c>
      <c r="AA321" s="225">
        <v>227318.574907045</v>
      </c>
      <c r="AB321" s="225">
        <v>33675.069759084101</v>
      </c>
      <c r="AC321" s="225">
        <v>33675.069759084101</v>
      </c>
      <c r="AD321" s="225">
        <v>33675.069759084101</v>
      </c>
      <c r="AE321" s="225">
        <v>33675.069759084101</v>
      </c>
      <c r="AF321" s="225">
        <v>33675.069759084101</v>
      </c>
      <c r="AG321" s="225">
        <v>33675.069759084101</v>
      </c>
      <c r="AH321" s="225">
        <v>33675.069759084101</v>
      </c>
      <c r="AI321" s="225">
        <v>33675.069759084101</v>
      </c>
      <c r="AJ321" s="225">
        <v>33675.069759084101</v>
      </c>
      <c r="AK321" s="225">
        <v>33675.069759084101</v>
      </c>
      <c r="AL321" s="225">
        <v>33675.069759084101</v>
      </c>
      <c r="AM321" s="225">
        <v>33675.069759084101</v>
      </c>
      <c r="AN321" s="225">
        <v>404100.83710900898</v>
      </c>
      <c r="AO321" s="225">
        <v>50153.144378554498</v>
      </c>
      <c r="AP321" s="225">
        <v>50153.144378554498</v>
      </c>
      <c r="AQ321" s="225">
        <v>50153.144378554498</v>
      </c>
      <c r="AR321" s="225">
        <v>50153.144378554498</v>
      </c>
      <c r="AS321" s="225">
        <v>50153.144378554498</v>
      </c>
      <c r="AT321" s="225">
        <v>50153.144378554498</v>
      </c>
      <c r="AU321" s="225">
        <v>50153.144378554498</v>
      </c>
      <c r="AV321" s="225">
        <v>50153.144378554498</v>
      </c>
      <c r="AW321" s="225">
        <v>50153.144378554498</v>
      </c>
      <c r="AX321" s="225">
        <v>50153.144378554498</v>
      </c>
      <c r="AY321" s="225">
        <v>50153.144378554498</v>
      </c>
      <c r="AZ321" s="225">
        <v>50153.144378554498</v>
      </c>
      <c r="BA321" s="225">
        <v>601837.73254265299</v>
      </c>
      <c r="BB321" s="225">
        <v>65510.440764697902</v>
      </c>
      <c r="BC321" s="225">
        <v>65510.440764697902</v>
      </c>
      <c r="BD321" s="225">
        <v>65510.440764697902</v>
      </c>
      <c r="BE321" s="225">
        <v>65510.440764697902</v>
      </c>
      <c r="BF321" s="225">
        <v>65510.440764697902</v>
      </c>
      <c r="BG321" s="225">
        <v>65510.440764697902</v>
      </c>
      <c r="BH321" s="225">
        <v>65510.440764697902</v>
      </c>
      <c r="BI321" s="225">
        <v>65510.440764697902</v>
      </c>
      <c r="BJ321" s="225">
        <v>65510.440764697902</v>
      </c>
      <c r="BK321" s="225">
        <v>65510.440764697902</v>
      </c>
      <c r="BL321" s="225">
        <v>65510.440764697902</v>
      </c>
      <c r="BM321" s="225">
        <v>65510.440764697902</v>
      </c>
      <c r="BN321" s="225">
        <v>786125.28917637502</v>
      </c>
    </row>
    <row r="322" spans="1:66">
      <c r="A322" s="245" t="s">
        <v>561</v>
      </c>
      <c r="B322" s="225">
        <v>872151.09999999905</v>
      </c>
      <c r="C322" s="225">
        <v>865613.76</v>
      </c>
      <c r="D322" s="225">
        <v>861172.7</v>
      </c>
      <c r="E322" s="225">
        <v>856534.03</v>
      </c>
      <c r="F322" s="225">
        <v>667515.28999999899</v>
      </c>
      <c r="G322" s="225">
        <v>662755.37999999896</v>
      </c>
      <c r="H322" s="225">
        <v>664755.72</v>
      </c>
      <c r="I322" s="225">
        <v>669711.299999999</v>
      </c>
      <c r="J322" s="225">
        <v>859954.98</v>
      </c>
      <c r="K322" s="225">
        <v>862173.15</v>
      </c>
      <c r="L322" s="225">
        <v>868863.37</v>
      </c>
      <c r="M322" s="225">
        <v>862551.48</v>
      </c>
      <c r="N322" s="225">
        <v>9573752.2599999998</v>
      </c>
      <c r="O322" s="225">
        <v>735089.30457558704</v>
      </c>
      <c r="P322" s="225">
        <v>730491.65457558702</v>
      </c>
      <c r="Q322" s="225">
        <v>729163.69457558705</v>
      </c>
      <c r="R322" s="225">
        <v>726315.22457558697</v>
      </c>
      <c r="S322" s="225">
        <v>571121.90457558702</v>
      </c>
      <c r="T322" s="225">
        <v>567039.85457558697</v>
      </c>
      <c r="U322" s="225">
        <v>568711.17457558704</v>
      </c>
      <c r="V322" s="225">
        <v>572064.014575587</v>
      </c>
      <c r="W322" s="225">
        <v>727768.56457558705</v>
      </c>
      <c r="X322" s="225">
        <v>728980.62457558699</v>
      </c>
      <c r="Y322" s="225">
        <v>734300.04457558703</v>
      </c>
      <c r="Z322" s="225">
        <v>727243.99457558698</v>
      </c>
      <c r="AA322" s="225">
        <v>8118290.0549070397</v>
      </c>
      <c r="AB322" s="225">
        <v>621418.159759084</v>
      </c>
      <c r="AC322" s="225">
        <v>616820.50975908397</v>
      </c>
      <c r="AD322" s="225">
        <v>613993.54975908401</v>
      </c>
      <c r="AE322" s="225">
        <v>611145.07975908404</v>
      </c>
      <c r="AF322" s="225">
        <v>607087.75975908397</v>
      </c>
      <c r="AG322" s="225">
        <v>603005.70975908404</v>
      </c>
      <c r="AH322" s="225">
        <v>604677.02975908399</v>
      </c>
      <c r="AI322" s="225">
        <v>608029.86975908396</v>
      </c>
      <c r="AJ322" s="225">
        <v>612598.419759084</v>
      </c>
      <c r="AK322" s="225">
        <v>613810.47975908394</v>
      </c>
      <c r="AL322" s="225">
        <v>619129.89975908399</v>
      </c>
      <c r="AM322" s="225">
        <v>612073.84975908406</v>
      </c>
      <c r="AN322" s="225">
        <v>7343790.3171089999</v>
      </c>
      <c r="AO322" s="225">
        <v>639663.23437855404</v>
      </c>
      <c r="AP322" s="225">
        <v>635065.58437855402</v>
      </c>
      <c r="AQ322" s="225">
        <v>632238.62437855406</v>
      </c>
      <c r="AR322" s="225">
        <v>629390.15437855397</v>
      </c>
      <c r="AS322" s="225">
        <v>625332.83437855402</v>
      </c>
      <c r="AT322" s="225">
        <v>621250.78437855397</v>
      </c>
      <c r="AU322" s="225">
        <v>622922.10437855404</v>
      </c>
      <c r="AV322" s="225">
        <v>626274.94437855401</v>
      </c>
      <c r="AW322" s="225">
        <v>630843.49437855405</v>
      </c>
      <c r="AX322" s="225">
        <v>632055.55437855399</v>
      </c>
      <c r="AY322" s="225">
        <v>637374.97437855403</v>
      </c>
      <c r="AZ322" s="225">
        <v>630318.92437855399</v>
      </c>
      <c r="BA322" s="225">
        <v>7562731.2125426503</v>
      </c>
      <c r="BB322" s="225">
        <v>657479.530764697</v>
      </c>
      <c r="BC322" s="225">
        <v>652881.88076469803</v>
      </c>
      <c r="BD322" s="225">
        <v>650054.92076469795</v>
      </c>
      <c r="BE322" s="225">
        <v>647206.45076469798</v>
      </c>
      <c r="BF322" s="225">
        <v>643149.13076469698</v>
      </c>
      <c r="BG322" s="225">
        <v>639067.08076469798</v>
      </c>
      <c r="BH322" s="225">
        <v>640738.400764697</v>
      </c>
      <c r="BI322" s="225">
        <v>644091.24076469697</v>
      </c>
      <c r="BJ322" s="225">
        <v>648659.79076469794</v>
      </c>
      <c r="BK322" s="225">
        <v>649871.850764698</v>
      </c>
      <c r="BL322" s="225">
        <v>655191.27076469699</v>
      </c>
      <c r="BM322" s="225">
        <v>648135.220764698</v>
      </c>
      <c r="BN322" s="225">
        <v>7776526.7691763705</v>
      </c>
    </row>
    <row r="323" spans="1:66">
      <c r="A323" s="245" t="s">
        <v>562</v>
      </c>
    </row>
    <row r="324" spans="1:66">
      <c r="A324" s="245" t="s">
        <v>563</v>
      </c>
      <c r="B324" s="225">
        <v>240694.22</v>
      </c>
      <c r="C324" s="225">
        <v>240694.22</v>
      </c>
      <c r="D324" s="225">
        <v>243792.17</v>
      </c>
      <c r="E324" s="225">
        <v>257129.109999999</v>
      </c>
      <c r="F324" s="225">
        <v>257129.109999999</v>
      </c>
      <c r="G324" s="225">
        <v>285938.42</v>
      </c>
      <c r="H324" s="225">
        <v>257129.109999999</v>
      </c>
      <c r="I324" s="225">
        <v>257129.109999999</v>
      </c>
      <c r="J324" s="225">
        <v>257129.109999999</v>
      </c>
      <c r="K324" s="225">
        <v>257129.109999999</v>
      </c>
      <c r="L324" s="225">
        <v>257129.109999999</v>
      </c>
      <c r="M324" s="225">
        <v>287474.38999999902</v>
      </c>
      <c r="N324" s="225">
        <v>3098497.1899999902</v>
      </c>
      <c r="O324" s="225">
        <v>279166.03999999998</v>
      </c>
      <c r="P324" s="225">
        <v>279166.03999999998</v>
      </c>
      <c r="Q324" s="225">
        <v>282839.18</v>
      </c>
      <c r="R324" s="225">
        <v>282839.18</v>
      </c>
      <c r="S324" s="225">
        <v>312656.78000000003</v>
      </c>
      <c r="T324" s="225">
        <v>282839.18</v>
      </c>
      <c r="U324" s="225">
        <v>282839.18</v>
      </c>
      <c r="V324" s="225">
        <v>282839.18</v>
      </c>
      <c r="W324" s="225">
        <v>282839.18</v>
      </c>
      <c r="X324" s="225">
        <v>282839.18</v>
      </c>
      <c r="Y324" s="225">
        <v>312656.78000000003</v>
      </c>
      <c r="Z324" s="225">
        <v>283899.03000000003</v>
      </c>
      <c r="AA324" s="225">
        <v>3447418.93</v>
      </c>
      <c r="AB324" s="225">
        <v>95950.841043823995</v>
      </c>
      <c r="AC324" s="225">
        <v>95950.841043823995</v>
      </c>
      <c r="AD324" s="225">
        <v>99623.981043823995</v>
      </c>
      <c r="AE324" s="225">
        <v>99623.981043823995</v>
      </c>
      <c r="AF324" s="225">
        <v>129441.581043824</v>
      </c>
      <c r="AG324" s="225">
        <v>99623.981043823995</v>
      </c>
      <c r="AH324" s="225">
        <v>99623.981043823995</v>
      </c>
      <c r="AI324" s="225">
        <v>99623.981043823995</v>
      </c>
      <c r="AJ324" s="225">
        <v>99623.981043823995</v>
      </c>
      <c r="AK324" s="225">
        <v>99623.981043823995</v>
      </c>
      <c r="AL324" s="225">
        <v>129441.581043824</v>
      </c>
      <c r="AM324" s="225">
        <v>100683.831043824</v>
      </c>
      <c r="AN324" s="225">
        <v>1248836.54252588</v>
      </c>
      <c r="AO324" s="225">
        <v>86362.650616890998</v>
      </c>
      <c r="AP324" s="225">
        <v>86362.650616890998</v>
      </c>
      <c r="AQ324" s="225">
        <v>90035.790616890998</v>
      </c>
      <c r="AR324" s="225">
        <v>90035.790616890998</v>
      </c>
      <c r="AS324" s="225">
        <v>119853.390616891</v>
      </c>
      <c r="AT324" s="225">
        <v>90035.790616890998</v>
      </c>
      <c r="AU324" s="225">
        <v>90035.790616890998</v>
      </c>
      <c r="AV324" s="225">
        <v>90035.790616890998</v>
      </c>
      <c r="AW324" s="225">
        <v>90035.790616890998</v>
      </c>
      <c r="AX324" s="225">
        <v>90035.790616890998</v>
      </c>
      <c r="AY324" s="225">
        <v>119853.390616891</v>
      </c>
      <c r="AZ324" s="225">
        <v>91095.640616891003</v>
      </c>
      <c r="BA324" s="225">
        <v>1133778.2574026899</v>
      </c>
      <c r="BB324" s="225">
        <v>76103.286860074004</v>
      </c>
      <c r="BC324" s="225">
        <v>76103.286860074004</v>
      </c>
      <c r="BD324" s="225">
        <v>79776.426860074003</v>
      </c>
      <c r="BE324" s="225">
        <v>79776.426860074003</v>
      </c>
      <c r="BF324" s="225">
        <v>109594.02686007399</v>
      </c>
      <c r="BG324" s="225">
        <v>79776.426860074003</v>
      </c>
      <c r="BH324" s="225">
        <v>79776.426860074003</v>
      </c>
      <c r="BI324" s="225">
        <v>79776.426860074003</v>
      </c>
      <c r="BJ324" s="225">
        <v>79776.426860074003</v>
      </c>
      <c r="BK324" s="225">
        <v>79776.426860074003</v>
      </c>
      <c r="BL324" s="225">
        <v>109594.02686007399</v>
      </c>
      <c r="BM324" s="225">
        <v>80836.276860073995</v>
      </c>
      <c r="BN324" s="225">
        <v>1010665.89232088</v>
      </c>
    </row>
    <row r="325" spans="1:66">
      <c r="A325" s="245" t="s">
        <v>564</v>
      </c>
      <c r="B325" s="225">
        <v>0</v>
      </c>
      <c r="C325" s="225">
        <v>0</v>
      </c>
      <c r="D325" s="225">
        <v>0</v>
      </c>
      <c r="E325" s="225">
        <v>0</v>
      </c>
      <c r="F325" s="225">
        <v>0</v>
      </c>
      <c r="G325" s="225">
        <v>0</v>
      </c>
      <c r="H325" s="225">
        <v>0</v>
      </c>
      <c r="I325" s="225">
        <v>0</v>
      </c>
      <c r="J325" s="225">
        <v>0</v>
      </c>
      <c r="K325" s="225">
        <v>0</v>
      </c>
      <c r="L325" s="225">
        <v>0</v>
      </c>
      <c r="M325" s="225">
        <v>0</v>
      </c>
      <c r="N325" s="225">
        <v>0</v>
      </c>
      <c r="O325" s="225">
        <v>0</v>
      </c>
      <c r="P325" s="225">
        <v>0</v>
      </c>
      <c r="Q325" s="225">
        <v>0</v>
      </c>
      <c r="R325" s="225">
        <v>0</v>
      </c>
      <c r="S325" s="225">
        <v>0</v>
      </c>
      <c r="T325" s="225">
        <v>0</v>
      </c>
      <c r="U325" s="225">
        <v>0</v>
      </c>
      <c r="V325" s="225">
        <v>0</v>
      </c>
      <c r="W325" s="225">
        <v>0</v>
      </c>
      <c r="X325" s="225">
        <v>0</v>
      </c>
      <c r="Y325" s="225">
        <v>0</v>
      </c>
      <c r="Z325" s="225">
        <v>0</v>
      </c>
      <c r="AA325" s="225">
        <v>0</v>
      </c>
      <c r="AB325" s="225">
        <v>45037.861769999901</v>
      </c>
      <c r="AC325" s="225">
        <v>45037.861769999901</v>
      </c>
      <c r="AD325" s="225">
        <v>45037.861769999901</v>
      </c>
      <c r="AE325" s="225">
        <v>45037.861769999901</v>
      </c>
      <c r="AF325" s="225">
        <v>45037.861769999901</v>
      </c>
      <c r="AG325" s="225">
        <v>45037.861769999901</v>
      </c>
      <c r="AH325" s="225">
        <v>45037.861769999901</v>
      </c>
      <c r="AI325" s="225">
        <v>45037.861769999901</v>
      </c>
      <c r="AJ325" s="225">
        <v>45037.861769999901</v>
      </c>
      <c r="AK325" s="225">
        <v>45037.861769999901</v>
      </c>
      <c r="AL325" s="225">
        <v>45037.861769999901</v>
      </c>
      <c r="AM325" s="225">
        <v>45037.861769999901</v>
      </c>
      <c r="AN325" s="225">
        <v>540454.34123999998</v>
      </c>
      <c r="AO325" s="225">
        <v>48972.608352899901</v>
      </c>
      <c r="AP325" s="225">
        <v>48972.608352899901</v>
      </c>
      <c r="AQ325" s="225">
        <v>48972.608352899901</v>
      </c>
      <c r="AR325" s="225">
        <v>48972.608352899901</v>
      </c>
      <c r="AS325" s="225">
        <v>48972.608352899901</v>
      </c>
      <c r="AT325" s="225">
        <v>48972.608352899901</v>
      </c>
      <c r="AU325" s="225">
        <v>48972.608352899901</v>
      </c>
      <c r="AV325" s="225">
        <v>48972.608352899901</v>
      </c>
      <c r="AW325" s="225">
        <v>48972.608352899901</v>
      </c>
      <c r="AX325" s="225">
        <v>48972.608352899901</v>
      </c>
      <c r="AY325" s="225">
        <v>48972.608352899901</v>
      </c>
      <c r="AZ325" s="225">
        <v>48972.608352899901</v>
      </c>
      <c r="BA325" s="225">
        <v>587671.30023479997</v>
      </c>
      <c r="BB325" s="225">
        <v>49377.892941520498</v>
      </c>
      <c r="BC325" s="225">
        <v>49377.892941520498</v>
      </c>
      <c r="BD325" s="225">
        <v>49377.892941520498</v>
      </c>
      <c r="BE325" s="225">
        <v>49377.892941520498</v>
      </c>
      <c r="BF325" s="225">
        <v>49377.892941520498</v>
      </c>
      <c r="BG325" s="225">
        <v>49377.892941520498</v>
      </c>
      <c r="BH325" s="225">
        <v>49377.892941520498</v>
      </c>
      <c r="BI325" s="225">
        <v>49377.892941520498</v>
      </c>
      <c r="BJ325" s="225">
        <v>49377.892941520498</v>
      </c>
      <c r="BK325" s="225">
        <v>49377.892941520498</v>
      </c>
      <c r="BL325" s="225">
        <v>49377.892941520498</v>
      </c>
      <c r="BM325" s="225">
        <v>49377.892941520498</v>
      </c>
      <c r="BN325" s="225">
        <v>592534.71529824496</v>
      </c>
    </row>
    <row r="326" spans="1:66">
      <c r="A326" s="245" t="s">
        <v>565</v>
      </c>
      <c r="B326" s="225">
        <v>240694.22</v>
      </c>
      <c r="C326" s="225">
        <v>240694.22</v>
      </c>
      <c r="D326" s="225">
        <v>243792.17</v>
      </c>
      <c r="E326" s="225">
        <v>257129.109999999</v>
      </c>
      <c r="F326" s="225">
        <v>257129.109999999</v>
      </c>
      <c r="G326" s="225">
        <v>285938.42</v>
      </c>
      <c r="H326" s="225">
        <v>257129.109999999</v>
      </c>
      <c r="I326" s="225">
        <v>257129.109999999</v>
      </c>
      <c r="J326" s="225">
        <v>257129.109999999</v>
      </c>
      <c r="K326" s="225">
        <v>257129.109999999</v>
      </c>
      <c r="L326" s="225">
        <v>257129.109999999</v>
      </c>
      <c r="M326" s="225">
        <v>287474.38999999902</v>
      </c>
      <c r="N326" s="225">
        <v>3098497.1899999902</v>
      </c>
      <c r="O326" s="225">
        <v>279166.03999999998</v>
      </c>
      <c r="P326" s="225">
        <v>279166.03999999998</v>
      </c>
      <c r="Q326" s="225">
        <v>282839.18</v>
      </c>
      <c r="R326" s="225">
        <v>282839.18</v>
      </c>
      <c r="S326" s="225">
        <v>312656.78000000003</v>
      </c>
      <c r="T326" s="225">
        <v>282839.18</v>
      </c>
      <c r="U326" s="225">
        <v>282839.18</v>
      </c>
      <c r="V326" s="225">
        <v>282839.18</v>
      </c>
      <c r="W326" s="225">
        <v>282839.18</v>
      </c>
      <c r="X326" s="225">
        <v>282839.18</v>
      </c>
      <c r="Y326" s="225">
        <v>312656.78000000003</v>
      </c>
      <c r="Z326" s="225">
        <v>283899.03000000003</v>
      </c>
      <c r="AA326" s="225">
        <v>3447418.93</v>
      </c>
      <c r="AB326" s="225">
        <v>140988.702813824</v>
      </c>
      <c r="AC326" s="225">
        <v>140988.702813824</v>
      </c>
      <c r="AD326" s="225">
        <v>144661.84281382299</v>
      </c>
      <c r="AE326" s="225">
        <v>144661.84281382299</v>
      </c>
      <c r="AF326" s="225">
        <v>174479.44281382399</v>
      </c>
      <c r="AG326" s="225">
        <v>144661.84281382299</v>
      </c>
      <c r="AH326" s="225">
        <v>144661.84281382299</v>
      </c>
      <c r="AI326" s="225">
        <v>144661.84281382299</v>
      </c>
      <c r="AJ326" s="225">
        <v>144661.84281382299</v>
      </c>
      <c r="AK326" s="225">
        <v>144661.84281382299</v>
      </c>
      <c r="AL326" s="225">
        <v>174479.44281382399</v>
      </c>
      <c r="AM326" s="225">
        <v>145721.69281382399</v>
      </c>
      <c r="AN326" s="225">
        <v>1789290.88376588</v>
      </c>
      <c r="AO326" s="225">
        <v>135335.258969791</v>
      </c>
      <c r="AP326" s="225">
        <v>135335.258969791</v>
      </c>
      <c r="AQ326" s="225">
        <v>139008.39896979099</v>
      </c>
      <c r="AR326" s="225">
        <v>139008.39896979099</v>
      </c>
      <c r="AS326" s="225">
        <v>168825.99896979099</v>
      </c>
      <c r="AT326" s="225">
        <v>139008.39896979099</v>
      </c>
      <c r="AU326" s="225">
        <v>139008.39896979099</v>
      </c>
      <c r="AV326" s="225">
        <v>139008.39896979099</v>
      </c>
      <c r="AW326" s="225">
        <v>139008.39896979099</v>
      </c>
      <c r="AX326" s="225">
        <v>139008.39896979099</v>
      </c>
      <c r="AY326" s="225">
        <v>168825.99896979099</v>
      </c>
      <c r="AZ326" s="225">
        <v>140068.24896979099</v>
      </c>
      <c r="BA326" s="225">
        <v>1721449.5576374901</v>
      </c>
      <c r="BB326" s="225">
        <v>125481.179801594</v>
      </c>
      <c r="BC326" s="225">
        <v>125481.179801594</v>
      </c>
      <c r="BD326" s="225">
        <v>129154.319801594</v>
      </c>
      <c r="BE326" s="225">
        <v>129154.319801594</v>
      </c>
      <c r="BF326" s="225">
        <v>158971.91980159399</v>
      </c>
      <c r="BG326" s="225">
        <v>129154.319801594</v>
      </c>
      <c r="BH326" s="225">
        <v>129154.319801594</v>
      </c>
      <c r="BI326" s="225">
        <v>129154.319801594</v>
      </c>
      <c r="BJ326" s="225">
        <v>129154.319801594</v>
      </c>
      <c r="BK326" s="225">
        <v>129154.319801594</v>
      </c>
      <c r="BL326" s="225">
        <v>158971.91980159399</v>
      </c>
      <c r="BM326" s="225">
        <v>130214.16980159401</v>
      </c>
      <c r="BN326" s="225">
        <v>1603200.6076191301</v>
      </c>
    </row>
    <row r="327" spans="1:66">
      <c r="A327" s="245" t="s">
        <v>566</v>
      </c>
    </row>
    <row r="328" spans="1:66">
      <c r="A328" s="245" t="s">
        <v>567</v>
      </c>
      <c r="B328" s="225">
        <v>13323.119999999901</v>
      </c>
      <c r="C328" s="225">
        <v>13227.27</v>
      </c>
      <c r="D328" s="225">
        <v>13162.17</v>
      </c>
      <c r="E328" s="225">
        <v>13094.06</v>
      </c>
      <c r="F328" s="225">
        <v>13118.98</v>
      </c>
      <c r="G328" s="225">
        <v>19538.55</v>
      </c>
      <c r="H328" s="225">
        <v>13066.81</v>
      </c>
      <c r="I328" s="225">
        <v>13160.38</v>
      </c>
      <c r="J328" s="225">
        <v>13144.33</v>
      </c>
      <c r="K328" s="225">
        <v>915593.87</v>
      </c>
      <c r="L328" s="225">
        <v>13274.9099999999</v>
      </c>
      <c r="M328" s="225">
        <v>0</v>
      </c>
      <c r="N328" s="225">
        <v>1053704.45</v>
      </c>
      <c r="O328" s="225">
        <v>13144.91</v>
      </c>
      <c r="P328" s="225">
        <v>13063.7</v>
      </c>
      <c r="Q328" s="225">
        <v>13040.58</v>
      </c>
      <c r="R328" s="225">
        <v>12990.359999999901</v>
      </c>
      <c r="S328" s="225">
        <v>13035.86</v>
      </c>
      <c r="T328" s="225">
        <v>19409.91</v>
      </c>
      <c r="U328" s="225">
        <v>12981.3</v>
      </c>
      <c r="V328" s="225">
        <v>13056.84</v>
      </c>
      <c r="W328" s="225">
        <v>13016.09</v>
      </c>
      <c r="X328" s="225">
        <v>915454.22</v>
      </c>
      <c r="Y328" s="225">
        <v>13131.05</v>
      </c>
      <c r="Z328" s="225">
        <v>19505.069999999901</v>
      </c>
      <c r="AA328" s="225">
        <v>1071829.8899999999</v>
      </c>
      <c r="AB328" s="225">
        <v>13144.91</v>
      </c>
      <c r="AC328" s="225">
        <v>13063.7</v>
      </c>
      <c r="AD328" s="225">
        <v>13040.58</v>
      </c>
      <c r="AE328" s="225">
        <v>12990.359999999901</v>
      </c>
      <c r="AF328" s="225">
        <v>13035.86</v>
      </c>
      <c r="AG328" s="225">
        <v>19409.91</v>
      </c>
      <c r="AH328" s="225">
        <v>12981.3</v>
      </c>
      <c r="AI328" s="225">
        <v>13056.84</v>
      </c>
      <c r="AJ328" s="225">
        <v>13016.09</v>
      </c>
      <c r="AK328" s="225">
        <v>915454.22</v>
      </c>
      <c r="AL328" s="225">
        <v>13131.05</v>
      </c>
      <c r="AM328" s="225">
        <v>19505.069999999901</v>
      </c>
      <c r="AN328" s="225">
        <v>1071829.8899999999</v>
      </c>
      <c r="AO328" s="225">
        <v>13144.91</v>
      </c>
      <c r="AP328" s="225">
        <v>13063.7</v>
      </c>
      <c r="AQ328" s="225">
        <v>13040.58</v>
      </c>
      <c r="AR328" s="225">
        <v>12990.359999999901</v>
      </c>
      <c r="AS328" s="225">
        <v>13035.86</v>
      </c>
      <c r="AT328" s="225">
        <v>19409.91</v>
      </c>
      <c r="AU328" s="225">
        <v>12981.3</v>
      </c>
      <c r="AV328" s="225">
        <v>13056.84</v>
      </c>
      <c r="AW328" s="225">
        <v>13016.09</v>
      </c>
      <c r="AX328" s="225">
        <v>915454.22</v>
      </c>
      <c r="AY328" s="225">
        <v>13131.05</v>
      </c>
      <c r="AZ328" s="225">
        <v>19505.069999999901</v>
      </c>
      <c r="BA328" s="225">
        <v>1071829.8899999999</v>
      </c>
      <c r="BB328" s="225">
        <v>13144.91</v>
      </c>
      <c r="BC328" s="225">
        <v>13063.7</v>
      </c>
      <c r="BD328" s="225">
        <v>13040.58</v>
      </c>
      <c r="BE328" s="225">
        <v>12990.359999999901</v>
      </c>
      <c r="BF328" s="225">
        <v>13035.86</v>
      </c>
      <c r="BG328" s="225">
        <v>19409.91</v>
      </c>
      <c r="BH328" s="225">
        <v>12981.3</v>
      </c>
      <c r="BI328" s="225">
        <v>13056.84</v>
      </c>
      <c r="BJ328" s="225">
        <v>13016.09</v>
      </c>
      <c r="BK328" s="225">
        <v>915454.22</v>
      </c>
      <c r="BL328" s="225">
        <v>13131.05</v>
      </c>
      <c r="BM328" s="225">
        <v>19505.069999999901</v>
      </c>
      <c r="BN328" s="225">
        <v>1071829.8899999999</v>
      </c>
    </row>
    <row r="329" spans="1:66">
      <c r="A329" s="245" t="s">
        <v>568</v>
      </c>
      <c r="B329" s="225">
        <v>13323.119999999901</v>
      </c>
      <c r="C329" s="225">
        <v>13227.27</v>
      </c>
      <c r="D329" s="225">
        <v>13162.17</v>
      </c>
      <c r="E329" s="225">
        <v>13094.06</v>
      </c>
      <c r="F329" s="225">
        <v>13118.98</v>
      </c>
      <c r="G329" s="225">
        <v>19538.55</v>
      </c>
      <c r="H329" s="225">
        <v>13066.81</v>
      </c>
      <c r="I329" s="225">
        <v>13160.38</v>
      </c>
      <c r="J329" s="225">
        <v>13144.33</v>
      </c>
      <c r="K329" s="225">
        <v>915593.87</v>
      </c>
      <c r="L329" s="225">
        <v>13274.9099999999</v>
      </c>
      <c r="M329" s="225">
        <v>0</v>
      </c>
      <c r="N329" s="225">
        <v>1053704.45</v>
      </c>
      <c r="O329" s="225">
        <v>13144.91</v>
      </c>
      <c r="P329" s="225">
        <v>13063.7</v>
      </c>
      <c r="Q329" s="225">
        <v>13040.58</v>
      </c>
      <c r="R329" s="225">
        <v>12990.359999999901</v>
      </c>
      <c r="S329" s="225">
        <v>13035.86</v>
      </c>
      <c r="T329" s="225">
        <v>19409.91</v>
      </c>
      <c r="U329" s="225">
        <v>12981.3</v>
      </c>
      <c r="V329" s="225">
        <v>13056.84</v>
      </c>
      <c r="W329" s="225">
        <v>13016.09</v>
      </c>
      <c r="X329" s="225">
        <v>915454.22</v>
      </c>
      <c r="Y329" s="225">
        <v>13131.05</v>
      </c>
      <c r="Z329" s="225">
        <v>19505.069999999901</v>
      </c>
      <c r="AA329" s="225">
        <v>1071829.8899999999</v>
      </c>
      <c r="AB329" s="225">
        <v>13144.91</v>
      </c>
      <c r="AC329" s="225">
        <v>13063.7</v>
      </c>
      <c r="AD329" s="225">
        <v>13040.58</v>
      </c>
      <c r="AE329" s="225">
        <v>12990.359999999901</v>
      </c>
      <c r="AF329" s="225">
        <v>13035.86</v>
      </c>
      <c r="AG329" s="225">
        <v>19409.91</v>
      </c>
      <c r="AH329" s="225">
        <v>12981.3</v>
      </c>
      <c r="AI329" s="225">
        <v>13056.84</v>
      </c>
      <c r="AJ329" s="225">
        <v>13016.09</v>
      </c>
      <c r="AK329" s="225">
        <v>915454.22</v>
      </c>
      <c r="AL329" s="225">
        <v>13131.05</v>
      </c>
      <c r="AM329" s="225">
        <v>19505.069999999901</v>
      </c>
      <c r="AN329" s="225">
        <v>1071829.8899999999</v>
      </c>
      <c r="AO329" s="225">
        <v>13144.91</v>
      </c>
      <c r="AP329" s="225">
        <v>13063.7</v>
      </c>
      <c r="AQ329" s="225">
        <v>13040.58</v>
      </c>
      <c r="AR329" s="225">
        <v>12990.359999999901</v>
      </c>
      <c r="AS329" s="225">
        <v>13035.86</v>
      </c>
      <c r="AT329" s="225">
        <v>19409.91</v>
      </c>
      <c r="AU329" s="225">
        <v>12981.3</v>
      </c>
      <c r="AV329" s="225">
        <v>13056.84</v>
      </c>
      <c r="AW329" s="225">
        <v>13016.09</v>
      </c>
      <c r="AX329" s="225">
        <v>915454.22</v>
      </c>
      <c r="AY329" s="225">
        <v>13131.05</v>
      </c>
      <c r="AZ329" s="225">
        <v>19505.069999999901</v>
      </c>
      <c r="BA329" s="225">
        <v>1071829.8899999999</v>
      </c>
      <c r="BB329" s="225">
        <v>13144.91</v>
      </c>
      <c r="BC329" s="225">
        <v>13063.7</v>
      </c>
      <c r="BD329" s="225">
        <v>13040.58</v>
      </c>
      <c r="BE329" s="225">
        <v>12990.359999999901</v>
      </c>
      <c r="BF329" s="225">
        <v>13035.86</v>
      </c>
      <c r="BG329" s="225">
        <v>19409.91</v>
      </c>
      <c r="BH329" s="225">
        <v>12981.3</v>
      </c>
      <c r="BI329" s="225">
        <v>13056.84</v>
      </c>
      <c r="BJ329" s="225">
        <v>13016.09</v>
      </c>
      <c r="BK329" s="225">
        <v>915454.22</v>
      </c>
      <c r="BL329" s="225">
        <v>13131.05</v>
      </c>
      <c r="BM329" s="225">
        <v>19505.069999999901</v>
      </c>
      <c r="BN329" s="225">
        <v>1071829.8899999999</v>
      </c>
    </row>
    <row r="330" spans="1:66">
      <c r="A330" s="245" t="s">
        <v>569</v>
      </c>
      <c r="B330" s="225">
        <v>3456624.85</v>
      </c>
      <c r="C330" s="225">
        <v>3808109.71999999</v>
      </c>
      <c r="D330" s="225">
        <v>3777259.74</v>
      </c>
      <c r="E330" s="225">
        <v>3981212.2299999902</v>
      </c>
      <c r="F330" s="225">
        <v>3627253.58</v>
      </c>
      <c r="G330" s="225">
        <v>4792815.24</v>
      </c>
      <c r="H330" s="225">
        <v>4647506.5399999898</v>
      </c>
      <c r="I330" s="225">
        <v>4601139.8099999996</v>
      </c>
      <c r="J330" s="225">
        <v>4742348.27999999</v>
      </c>
      <c r="K330" s="225">
        <v>5157143.87</v>
      </c>
      <c r="L330" s="225">
        <v>4481636.34</v>
      </c>
      <c r="M330" s="225">
        <v>4771900.7300000004</v>
      </c>
      <c r="N330" s="225">
        <v>51844950.93</v>
      </c>
      <c r="O330" s="225">
        <v>3371059.2515853802</v>
      </c>
      <c r="P330" s="225">
        <v>3719366.5615853802</v>
      </c>
      <c r="Q330" s="225">
        <v>3753869.6715853801</v>
      </c>
      <c r="R330" s="225">
        <v>3948858.0415853802</v>
      </c>
      <c r="S330" s="225">
        <v>3664284.4515853799</v>
      </c>
      <c r="T330" s="225">
        <v>4766369.6415853798</v>
      </c>
      <c r="U330" s="225">
        <v>4524632.9515853804</v>
      </c>
      <c r="V330" s="225">
        <v>4474889.9415853797</v>
      </c>
      <c r="W330" s="225">
        <v>4577980.7015853804</v>
      </c>
      <c r="X330" s="225">
        <v>4941401.3115853798</v>
      </c>
      <c r="Y330" s="225">
        <v>4294637.84158538</v>
      </c>
      <c r="Z330" s="225">
        <v>4398028.9115853803</v>
      </c>
      <c r="AA330" s="225">
        <v>50435379.279024601</v>
      </c>
      <c r="AB330" s="225">
        <v>3202427.6982128401</v>
      </c>
      <c r="AC330" s="225">
        <v>3550735.0082128299</v>
      </c>
      <c r="AD330" s="225">
        <v>3583739.1182128401</v>
      </c>
      <c r="AE330" s="225">
        <v>3778727.4882128299</v>
      </c>
      <c r="AF330" s="225">
        <v>3645289.8982128301</v>
      </c>
      <c r="AG330" s="225">
        <v>4747375.08821283</v>
      </c>
      <c r="AH330" s="225">
        <v>4505638.3982128296</v>
      </c>
      <c r="AI330" s="225">
        <v>4455895.3882128298</v>
      </c>
      <c r="AJ330" s="225">
        <v>4407850.1482128296</v>
      </c>
      <c r="AK330" s="225">
        <v>4771270.7582128299</v>
      </c>
      <c r="AL330" s="225">
        <v>4124507.28821284</v>
      </c>
      <c r="AM330" s="225">
        <v>4227898.3582128296</v>
      </c>
      <c r="AN330" s="225">
        <v>49001354.638553999</v>
      </c>
      <c r="AO330" s="225">
        <v>3294860.63152715</v>
      </c>
      <c r="AP330" s="225">
        <v>3643167.9415271501</v>
      </c>
      <c r="AQ330" s="225">
        <v>3676172.05152715</v>
      </c>
      <c r="AR330" s="225">
        <v>3871160.4215271501</v>
      </c>
      <c r="AS330" s="225">
        <v>3737722.8315271498</v>
      </c>
      <c r="AT330" s="225">
        <v>4839808.0215271497</v>
      </c>
      <c r="AU330" s="225">
        <v>4598071.3315271502</v>
      </c>
      <c r="AV330" s="225">
        <v>4548328.3215271505</v>
      </c>
      <c r="AW330" s="225">
        <v>4500283.0815271502</v>
      </c>
      <c r="AX330" s="225">
        <v>4863703.6915271496</v>
      </c>
      <c r="AY330" s="225">
        <v>4216940.2215271499</v>
      </c>
      <c r="AZ330" s="225">
        <v>4320331.2915271502</v>
      </c>
      <c r="BA330" s="225">
        <v>50110549.838325799</v>
      </c>
      <c r="BB330" s="225">
        <v>3376352.8874295298</v>
      </c>
      <c r="BC330" s="225">
        <v>3724660.1974295299</v>
      </c>
      <c r="BD330" s="225">
        <v>3757664.3074295302</v>
      </c>
      <c r="BE330" s="225">
        <v>3952652.6774295298</v>
      </c>
      <c r="BF330" s="225">
        <v>3819215.08742953</v>
      </c>
      <c r="BG330" s="225">
        <v>4921300.2774295304</v>
      </c>
      <c r="BH330" s="225">
        <v>4679563.58742953</v>
      </c>
      <c r="BI330" s="225">
        <v>4629820.5774295302</v>
      </c>
      <c r="BJ330" s="225">
        <v>4581775.33742953</v>
      </c>
      <c r="BK330" s="225">
        <v>4945195.9474295303</v>
      </c>
      <c r="BL330" s="225">
        <v>4298432.4774295297</v>
      </c>
      <c r="BM330" s="225">
        <v>4401823.54742953</v>
      </c>
      <c r="BN330" s="225">
        <v>51088456.9091544</v>
      </c>
    </row>
    <row r="331" spans="1:66">
      <c r="A331" s="245" t="s">
        <v>570</v>
      </c>
      <c r="B331" s="225">
        <v>6640562.0733333305</v>
      </c>
      <c r="C331" s="225">
        <v>7663942.9133333303</v>
      </c>
      <c r="D331" s="225">
        <v>7697604.0033333302</v>
      </c>
      <c r="E331" s="225">
        <v>7619313.8133333297</v>
      </c>
      <c r="F331" s="225">
        <v>7486162.4633333301</v>
      </c>
      <c r="G331" s="225">
        <v>8928868.6033333298</v>
      </c>
      <c r="H331" s="225">
        <v>8392756.6033333298</v>
      </c>
      <c r="I331" s="225">
        <v>8482937.9933333304</v>
      </c>
      <c r="J331" s="225">
        <v>8516501.3833333291</v>
      </c>
      <c r="K331" s="225">
        <v>9138320.7333333306</v>
      </c>
      <c r="L331" s="225">
        <v>8216673.9033333296</v>
      </c>
      <c r="M331" s="225">
        <v>9218999.8133333307</v>
      </c>
      <c r="N331" s="225">
        <v>98002644.299999893</v>
      </c>
      <c r="O331" s="225">
        <v>7833696.1272166697</v>
      </c>
      <c r="P331" s="225">
        <v>7469125.5072166603</v>
      </c>
      <c r="Q331" s="225">
        <v>7590268.4672166603</v>
      </c>
      <c r="R331" s="225">
        <v>7700942.7172166603</v>
      </c>
      <c r="S331" s="225">
        <v>7619012.7572166603</v>
      </c>
      <c r="T331" s="225">
        <v>8670212.93721666</v>
      </c>
      <c r="U331" s="225">
        <v>8174418.4872166598</v>
      </c>
      <c r="V331" s="225">
        <v>8032965.6772166602</v>
      </c>
      <c r="W331" s="225">
        <v>8248103.9172166605</v>
      </c>
      <c r="X331" s="225">
        <v>8676077.0972166602</v>
      </c>
      <c r="Y331" s="225">
        <v>8113072.7072166698</v>
      </c>
      <c r="Z331" s="225">
        <v>8617212.4172166605</v>
      </c>
      <c r="AA331" s="225">
        <v>96745108.816599995</v>
      </c>
      <c r="AB331" s="225">
        <v>7624348.5120554902</v>
      </c>
      <c r="AC331" s="225">
        <v>7398098.8920554901</v>
      </c>
      <c r="AD331" s="225">
        <v>7547906.85205549</v>
      </c>
      <c r="AE331" s="225">
        <v>7669819.10205549</v>
      </c>
      <c r="AF331" s="225">
        <v>7743353.1420554901</v>
      </c>
      <c r="AG331" s="225">
        <v>8752046.3220554907</v>
      </c>
      <c r="AH331" s="225">
        <v>8283812.8720554896</v>
      </c>
      <c r="AI331" s="225">
        <v>8128892.0620554797</v>
      </c>
      <c r="AJ331" s="225">
        <v>8195485.30205548</v>
      </c>
      <c r="AK331" s="225">
        <v>8619208.4820554908</v>
      </c>
      <c r="AL331" s="225">
        <v>8014582.0920554902</v>
      </c>
      <c r="AM331" s="225">
        <v>8586056.8020554893</v>
      </c>
      <c r="AN331" s="225">
        <v>96563610.434665903</v>
      </c>
      <c r="AO331" s="225">
        <v>7879583.6177364597</v>
      </c>
      <c r="AP331" s="225">
        <v>7653333.9977364596</v>
      </c>
      <c r="AQ331" s="225">
        <v>7803141.9577364596</v>
      </c>
      <c r="AR331" s="225">
        <v>7925054.2077364596</v>
      </c>
      <c r="AS331" s="225">
        <v>7998588.2477364596</v>
      </c>
      <c r="AT331" s="225">
        <v>9007281.4277364593</v>
      </c>
      <c r="AU331" s="225">
        <v>8539047.97773646</v>
      </c>
      <c r="AV331" s="225">
        <v>8384127.1677364605</v>
      </c>
      <c r="AW331" s="225">
        <v>8450720.4077364597</v>
      </c>
      <c r="AX331" s="225">
        <v>8874443.5877364594</v>
      </c>
      <c r="AY331" s="225">
        <v>8269817.1977364598</v>
      </c>
      <c r="AZ331" s="225">
        <v>8841291.9077364597</v>
      </c>
      <c r="BA331" s="225">
        <v>99626431.702837497</v>
      </c>
      <c r="BB331" s="225">
        <v>8271785.0080932602</v>
      </c>
      <c r="BC331" s="225">
        <v>8045535.3880932601</v>
      </c>
      <c r="BD331" s="225">
        <v>8195343.3480932601</v>
      </c>
      <c r="BE331" s="225">
        <v>8317255.5980932601</v>
      </c>
      <c r="BF331" s="225">
        <v>8390789.6380932592</v>
      </c>
      <c r="BG331" s="225">
        <v>9399482.8180932608</v>
      </c>
      <c r="BH331" s="225">
        <v>8931249.3680932596</v>
      </c>
      <c r="BI331" s="225">
        <v>8776328.5580932591</v>
      </c>
      <c r="BJ331" s="225">
        <v>8842921.7980932593</v>
      </c>
      <c r="BK331" s="225">
        <v>9266644.9780932609</v>
      </c>
      <c r="BL331" s="225">
        <v>8662018.5880932603</v>
      </c>
      <c r="BM331" s="225">
        <v>9233493.2980932593</v>
      </c>
      <c r="BN331" s="225">
        <v>104332848.387119</v>
      </c>
    </row>
    <row r="332" spans="1:66">
      <c r="A332" s="247" t="s">
        <v>571</v>
      </c>
    </row>
    <row r="333" spans="1:66">
      <c r="A333" s="245" t="s">
        <v>572</v>
      </c>
      <c r="B333" s="225">
        <v>0</v>
      </c>
      <c r="C333" s="225">
        <v>0</v>
      </c>
      <c r="D333" s="225">
        <v>0</v>
      </c>
      <c r="E333" s="225">
        <v>0</v>
      </c>
      <c r="F333" s="225">
        <v>0</v>
      </c>
      <c r="G333" s="225">
        <v>0</v>
      </c>
      <c r="H333" s="225">
        <v>0</v>
      </c>
      <c r="I333" s="225">
        <v>0</v>
      </c>
      <c r="J333" s="225">
        <v>0</v>
      </c>
      <c r="K333" s="225">
        <v>0</v>
      </c>
      <c r="L333" s="225">
        <v>0</v>
      </c>
      <c r="M333" s="225">
        <v>0</v>
      </c>
      <c r="N333" s="225">
        <v>0</v>
      </c>
      <c r="O333" s="225">
        <v>0</v>
      </c>
      <c r="P333" s="225">
        <v>0</v>
      </c>
      <c r="Q333" s="225">
        <v>0</v>
      </c>
      <c r="R333" s="225">
        <v>0</v>
      </c>
      <c r="S333" s="225">
        <v>0</v>
      </c>
      <c r="T333" s="225">
        <v>0</v>
      </c>
      <c r="U333" s="225">
        <v>0</v>
      </c>
      <c r="V333" s="225">
        <v>0</v>
      </c>
      <c r="W333" s="225">
        <v>0</v>
      </c>
      <c r="X333" s="225">
        <v>0</v>
      </c>
      <c r="Y333" s="225">
        <v>0</v>
      </c>
      <c r="Z333" s="225">
        <v>0</v>
      </c>
      <c r="AA333" s="225">
        <v>0</v>
      </c>
      <c r="AB333" s="225">
        <v>0</v>
      </c>
      <c r="AC333" s="225">
        <v>0</v>
      </c>
      <c r="AD333" s="225">
        <v>0</v>
      </c>
      <c r="AE333" s="225">
        <v>0</v>
      </c>
      <c r="AF333" s="225">
        <v>0</v>
      </c>
      <c r="AG333" s="225">
        <v>0</v>
      </c>
      <c r="AH333" s="225">
        <v>0</v>
      </c>
      <c r="AI333" s="225">
        <v>0</v>
      </c>
      <c r="AJ333" s="225">
        <v>0</v>
      </c>
      <c r="AK333" s="225">
        <v>0</v>
      </c>
      <c r="AL333" s="225">
        <v>0</v>
      </c>
      <c r="AM333" s="225">
        <v>0</v>
      </c>
      <c r="AN333" s="225">
        <v>0</v>
      </c>
      <c r="AO333" s="225">
        <v>0</v>
      </c>
      <c r="AP333" s="225">
        <v>0</v>
      </c>
      <c r="AQ333" s="225">
        <v>0</v>
      </c>
      <c r="AR333" s="225">
        <v>0</v>
      </c>
      <c r="AS333" s="225">
        <v>0</v>
      </c>
      <c r="AT333" s="225">
        <v>0</v>
      </c>
      <c r="AU333" s="225">
        <v>0</v>
      </c>
      <c r="AV333" s="225">
        <v>0</v>
      </c>
      <c r="AW333" s="225">
        <v>0</v>
      </c>
      <c r="AX333" s="225">
        <v>0</v>
      </c>
      <c r="AY333" s="225">
        <v>0</v>
      </c>
      <c r="AZ333" s="225">
        <v>0</v>
      </c>
      <c r="BA333" s="225">
        <v>0</v>
      </c>
      <c r="BB333" s="225">
        <v>0</v>
      </c>
      <c r="BC333" s="225">
        <v>0</v>
      </c>
      <c r="BD333" s="225">
        <v>0</v>
      </c>
      <c r="BE333" s="225">
        <v>0</v>
      </c>
      <c r="BF333" s="225">
        <v>0</v>
      </c>
      <c r="BG333" s="225">
        <v>0</v>
      </c>
      <c r="BH333" s="225">
        <v>0</v>
      </c>
      <c r="BI333" s="225">
        <v>0</v>
      </c>
      <c r="BJ333" s="225">
        <v>0</v>
      </c>
      <c r="BK333" s="225">
        <v>0</v>
      </c>
      <c r="BL333" s="225">
        <v>0</v>
      </c>
      <c r="BM333" s="225">
        <v>0</v>
      </c>
      <c r="BN333" s="225">
        <v>0</v>
      </c>
    </row>
    <row r="334" spans="1:66">
      <c r="A334" s="245" t="s">
        <v>573</v>
      </c>
      <c r="B334" s="225">
        <v>0</v>
      </c>
      <c r="C334" s="225">
        <v>0</v>
      </c>
      <c r="D334" s="225">
        <v>0</v>
      </c>
      <c r="E334" s="225">
        <v>0</v>
      </c>
      <c r="F334" s="225">
        <v>0</v>
      </c>
      <c r="G334" s="225">
        <v>0</v>
      </c>
      <c r="H334" s="225">
        <v>0</v>
      </c>
      <c r="I334" s="225">
        <v>0</v>
      </c>
      <c r="J334" s="225">
        <v>0</v>
      </c>
      <c r="K334" s="225">
        <v>0</v>
      </c>
      <c r="L334" s="225">
        <v>0</v>
      </c>
      <c r="M334" s="225">
        <v>0</v>
      </c>
      <c r="N334" s="225">
        <v>0</v>
      </c>
      <c r="O334" s="225">
        <v>0</v>
      </c>
      <c r="P334" s="225">
        <v>0</v>
      </c>
      <c r="Q334" s="225">
        <v>0</v>
      </c>
      <c r="R334" s="225">
        <v>0</v>
      </c>
      <c r="S334" s="225">
        <v>0</v>
      </c>
      <c r="T334" s="225">
        <v>0</v>
      </c>
      <c r="U334" s="225">
        <v>0</v>
      </c>
      <c r="V334" s="225">
        <v>0</v>
      </c>
      <c r="W334" s="225">
        <v>0</v>
      </c>
      <c r="X334" s="225">
        <v>0</v>
      </c>
      <c r="Y334" s="225">
        <v>0</v>
      </c>
      <c r="Z334" s="225">
        <v>0</v>
      </c>
      <c r="AA334" s="225">
        <v>0</v>
      </c>
      <c r="AB334" s="225">
        <v>0</v>
      </c>
      <c r="AC334" s="225">
        <v>0</v>
      </c>
      <c r="AD334" s="225">
        <v>0</v>
      </c>
      <c r="AE334" s="225">
        <v>0</v>
      </c>
      <c r="AF334" s="225">
        <v>0</v>
      </c>
      <c r="AG334" s="225">
        <v>0</v>
      </c>
      <c r="AH334" s="225">
        <v>0</v>
      </c>
      <c r="AI334" s="225">
        <v>0</v>
      </c>
      <c r="AJ334" s="225">
        <v>0</v>
      </c>
      <c r="AK334" s="225">
        <v>0</v>
      </c>
      <c r="AL334" s="225">
        <v>0</v>
      </c>
      <c r="AM334" s="225">
        <v>0</v>
      </c>
      <c r="AN334" s="225">
        <v>0</v>
      </c>
      <c r="AO334" s="225">
        <v>0</v>
      </c>
      <c r="AP334" s="225">
        <v>0</v>
      </c>
      <c r="AQ334" s="225">
        <v>0</v>
      </c>
      <c r="AR334" s="225">
        <v>0</v>
      </c>
      <c r="AS334" s="225">
        <v>0</v>
      </c>
      <c r="AT334" s="225">
        <v>0</v>
      </c>
      <c r="AU334" s="225">
        <v>0</v>
      </c>
      <c r="AV334" s="225">
        <v>0</v>
      </c>
      <c r="AW334" s="225">
        <v>0</v>
      </c>
      <c r="AX334" s="225">
        <v>0</v>
      </c>
      <c r="AY334" s="225">
        <v>0</v>
      </c>
      <c r="AZ334" s="225">
        <v>0</v>
      </c>
      <c r="BA334" s="225">
        <v>0</v>
      </c>
      <c r="BB334" s="225">
        <v>0</v>
      </c>
      <c r="BC334" s="225">
        <v>0</v>
      </c>
      <c r="BD334" s="225">
        <v>0</v>
      </c>
      <c r="BE334" s="225">
        <v>0</v>
      </c>
      <c r="BF334" s="225">
        <v>0</v>
      </c>
      <c r="BG334" s="225">
        <v>0</v>
      </c>
      <c r="BH334" s="225">
        <v>0</v>
      </c>
      <c r="BI334" s="225">
        <v>0</v>
      </c>
      <c r="BJ334" s="225">
        <v>0</v>
      </c>
      <c r="BK334" s="225">
        <v>0</v>
      </c>
      <c r="BL334" s="225">
        <v>0</v>
      </c>
      <c r="BM334" s="225">
        <v>0</v>
      </c>
      <c r="BN334" s="225">
        <v>0</v>
      </c>
    </row>
    <row r="335" spans="1:66">
      <c r="A335" s="245" t="s">
        <v>574</v>
      </c>
      <c r="B335" s="225">
        <v>0</v>
      </c>
      <c r="C335" s="225">
        <v>0</v>
      </c>
      <c r="D335" s="225">
        <v>0</v>
      </c>
      <c r="E335" s="225">
        <v>0</v>
      </c>
      <c r="F335" s="225">
        <v>0</v>
      </c>
      <c r="G335" s="225">
        <v>0</v>
      </c>
      <c r="H335" s="225">
        <v>0</v>
      </c>
      <c r="I335" s="225">
        <v>0</v>
      </c>
      <c r="J335" s="225">
        <v>0</v>
      </c>
      <c r="K335" s="225">
        <v>0</v>
      </c>
      <c r="L335" s="225">
        <v>0</v>
      </c>
      <c r="M335" s="225">
        <v>0</v>
      </c>
      <c r="N335" s="225">
        <v>0</v>
      </c>
      <c r="O335" s="225">
        <v>0</v>
      </c>
      <c r="P335" s="225">
        <v>0</v>
      </c>
      <c r="Q335" s="225">
        <v>0</v>
      </c>
      <c r="R335" s="225">
        <v>0</v>
      </c>
      <c r="S335" s="225">
        <v>0</v>
      </c>
      <c r="T335" s="225">
        <v>0</v>
      </c>
      <c r="U335" s="225">
        <v>0</v>
      </c>
      <c r="V335" s="225">
        <v>0</v>
      </c>
      <c r="W335" s="225">
        <v>0</v>
      </c>
      <c r="X335" s="225">
        <v>0</v>
      </c>
      <c r="Y335" s="225">
        <v>0</v>
      </c>
      <c r="Z335" s="225">
        <v>0</v>
      </c>
      <c r="AA335" s="225">
        <v>0</v>
      </c>
      <c r="AB335" s="225">
        <v>0</v>
      </c>
      <c r="AC335" s="225">
        <v>0</v>
      </c>
      <c r="AD335" s="225">
        <v>0</v>
      </c>
      <c r="AE335" s="225">
        <v>0</v>
      </c>
      <c r="AF335" s="225">
        <v>0</v>
      </c>
      <c r="AG335" s="225">
        <v>0</v>
      </c>
      <c r="AH335" s="225">
        <v>0</v>
      </c>
      <c r="AI335" s="225">
        <v>0</v>
      </c>
      <c r="AJ335" s="225">
        <v>0</v>
      </c>
      <c r="AK335" s="225">
        <v>0</v>
      </c>
      <c r="AL335" s="225">
        <v>0</v>
      </c>
      <c r="AM335" s="225">
        <v>0</v>
      </c>
      <c r="AN335" s="225">
        <v>0</v>
      </c>
      <c r="AO335" s="225">
        <v>0</v>
      </c>
      <c r="AP335" s="225">
        <v>0</v>
      </c>
      <c r="AQ335" s="225">
        <v>0</v>
      </c>
      <c r="AR335" s="225">
        <v>0</v>
      </c>
      <c r="AS335" s="225">
        <v>0</v>
      </c>
      <c r="AT335" s="225">
        <v>0</v>
      </c>
      <c r="AU335" s="225">
        <v>0</v>
      </c>
      <c r="AV335" s="225">
        <v>0</v>
      </c>
      <c r="AW335" s="225">
        <v>0</v>
      </c>
      <c r="AX335" s="225">
        <v>0</v>
      </c>
      <c r="AY335" s="225">
        <v>0</v>
      </c>
      <c r="AZ335" s="225">
        <v>0</v>
      </c>
      <c r="BA335" s="225">
        <v>0</v>
      </c>
      <c r="BB335" s="225">
        <v>0</v>
      </c>
      <c r="BC335" s="225">
        <v>0</v>
      </c>
      <c r="BD335" s="225">
        <v>0</v>
      </c>
      <c r="BE335" s="225">
        <v>0</v>
      </c>
      <c r="BF335" s="225">
        <v>0</v>
      </c>
      <c r="BG335" s="225">
        <v>0</v>
      </c>
      <c r="BH335" s="225">
        <v>0</v>
      </c>
      <c r="BI335" s="225">
        <v>0</v>
      </c>
      <c r="BJ335" s="225">
        <v>0</v>
      </c>
      <c r="BK335" s="225">
        <v>0</v>
      </c>
      <c r="BL335" s="225">
        <v>0</v>
      </c>
      <c r="BM335" s="225">
        <v>0</v>
      </c>
      <c r="BN335" s="225">
        <v>0</v>
      </c>
    </row>
    <row r="336" spans="1:66">
      <c r="A336" s="247" t="s">
        <v>575</v>
      </c>
    </row>
    <row r="337" spans="1:66">
      <c r="A337" s="245" t="s">
        <v>576</v>
      </c>
    </row>
    <row r="338" spans="1:66">
      <c r="A338" s="245" t="s">
        <v>577</v>
      </c>
      <c r="B338" s="225">
        <v>8483.35</v>
      </c>
      <c r="C338" s="225">
        <v>8483.35</v>
      </c>
      <c r="D338" s="225">
        <v>8780.27</v>
      </c>
      <c r="E338" s="225">
        <v>8780.27</v>
      </c>
      <c r="F338" s="225">
        <v>8780.27</v>
      </c>
      <c r="G338" s="225">
        <v>9047.75</v>
      </c>
      <c r="H338" s="225">
        <v>8780.27</v>
      </c>
      <c r="I338" s="225">
        <v>8780.27</v>
      </c>
      <c r="J338" s="225">
        <v>8780.27</v>
      </c>
      <c r="K338" s="225">
        <v>8780.27</v>
      </c>
      <c r="L338" s="225">
        <v>8780.27</v>
      </c>
      <c r="M338" s="225">
        <v>9047.75</v>
      </c>
      <c r="N338" s="225">
        <v>105304.36</v>
      </c>
      <c r="O338" s="225">
        <v>8780.27</v>
      </c>
      <c r="P338" s="225">
        <v>8780.27</v>
      </c>
      <c r="Q338" s="225">
        <v>9087.57</v>
      </c>
      <c r="R338" s="225">
        <v>9087.57</v>
      </c>
      <c r="S338" s="225">
        <v>9364.39</v>
      </c>
      <c r="T338" s="225">
        <v>9087.57</v>
      </c>
      <c r="U338" s="225">
        <v>9087.57</v>
      </c>
      <c r="V338" s="225">
        <v>9087.57</v>
      </c>
      <c r="W338" s="225">
        <v>9087.57</v>
      </c>
      <c r="X338" s="225">
        <v>9087.57</v>
      </c>
      <c r="Y338" s="225">
        <v>9364.39</v>
      </c>
      <c r="Z338" s="225">
        <v>9087.57</v>
      </c>
      <c r="AA338" s="225">
        <v>108989.88</v>
      </c>
      <c r="AB338" s="225">
        <v>8780.27</v>
      </c>
      <c r="AC338" s="225">
        <v>8780.27</v>
      </c>
      <c r="AD338" s="225">
        <v>9087.57</v>
      </c>
      <c r="AE338" s="225">
        <v>9087.57</v>
      </c>
      <c r="AF338" s="225">
        <v>9364.39</v>
      </c>
      <c r="AG338" s="225">
        <v>9087.57</v>
      </c>
      <c r="AH338" s="225">
        <v>9087.57</v>
      </c>
      <c r="AI338" s="225">
        <v>9087.57</v>
      </c>
      <c r="AJ338" s="225">
        <v>9087.57</v>
      </c>
      <c r="AK338" s="225">
        <v>9087.57</v>
      </c>
      <c r="AL338" s="225">
        <v>9364.39</v>
      </c>
      <c r="AM338" s="225">
        <v>9087.57</v>
      </c>
      <c r="AN338" s="225">
        <v>108989.88</v>
      </c>
      <c r="AO338" s="225">
        <v>8780.27</v>
      </c>
      <c r="AP338" s="225">
        <v>8780.27</v>
      </c>
      <c r="AQ338" s="225">
        <v>9087.57</v>
      </c>
      <c r="AR338" s="225">
        <v>9087.57</v>
      </c>
      <c r="AS338" s="225">
        <v>9364.39</v>
      </c>
      <c r="AT338" s="225">
        <v>9087.57</v>
      </c>
      <c r="AU338" s="225">
        <v>9087.57</v>
      </c>
      <c r="AV338" s="225">
        <v>9087.57</v>
      </c>
      <c r="AW338" s="225">
        <v>9087.57</v>
      </c>
      <c r="AX338" s="225">
        <v>9087.57</v>
      </c>
      <c r="AY338" s="225">
        <v>9364.39</v>
      </c>
      <c r="AZ338" s="225">
        <v>9087.57</v>
      </c>
      <c r="BA338" s="225">
        <v>108989.88</v>
      </c>
      <c r="BB338" s="225">
        <v>8780.27</v>
      </c>
      <c r="BC338" s="225">
        <v>8780.27</v>
      </c>
      <c r="BD338" s="225">
        <v>9087.57</v>
      </c>
      <c r="BE338" s="225">
        <v>9087.57</v>
      </c>
      <c r="BF338" s="225">
        <v>9364.39</v>
      </c>
      <c r="BG338" s="225">
        <v>9087.57</v>
      </c>
      <c r="BH338" s="225">
        <v>9087.57</v>
      </c>
      <c r="BI338" s="225">
        <v>9087.57</v>
      </c>
      <c r="BJ338" s="225">
        <v>9087.57</v>
      </c>
      <c r="BK338" s="225">
        <v>9087.57</v>
      </c>
      <c r="BL338" s="225">
        <v>9364.39</v>
      </c>
      <c r="BM338" s="225">
        <v>9087.57</v>
      </c>
      <c r="BN338" s="225">
        <v>108989.88</v>
      </c>
    </row>
    <row r="339" spans="1:66">
      <c r="A339" s="245" t="s">
        <v>578</v>
      </c>
      <c r="B339" s="225">
        <v>8483.35</v>
      </c>
      <c r="C339" s="225">
        <v>8483.35</v>
      </c>
      <c r="D339" s="225">
        <v>8780.27</v>
      </c>
      <c r="E339" s="225">
        <v>8780.27</v>
      </c>
      <c r="F339" s="225">
        <v>8780.27</v>
      </c>
      <c r="G339" s="225">
        <v>9047.75</v>
      </c>
      <c r="H339" s="225">
        <v>8780.27</v>
      </c>
      <c r="I339" s="225">
        <v>8780.27</v>
      </c>
      <c r="J339" s="225">
        <v>8780.27</v>
      </c>
      <c r="K339" s="225">
        <v>8780.27</v>
      </c>
      <c r="L339" s="225">
        <v>8780.27</v>
      </c>
      <c r="M339" s="225">
        <v>9047.75</v>
      </c>
      <c r="N339" s="225">
        <v>105304.36</v>
      </c>
      <c r="O339" s="225">
        <v>8780.27</v>
      </c>
      <c r="P339" s="225">
        <v>8780.27</v>
      </c>
      <c r="Q339" s="225">
        <v>9087.57</v>
      </c>
      <c r="R339" s="225">
        <v>9087.57</v>
      </c>
      <c r="S339" s="225">
        <v>9364.39</v>
      </c>
      <c r="T339" s="225">
        <v>9087.57</v>
      </c>
      <c r="U339" s="225">
        <v>9087.57</v>
      </c>
      <c r="V339" s="225">
        <v>9087.57</v>
      </c>
      <c r="W339" s="225">
        <v>9087.57</v>
      </c>
      <c r="X339" s="225">
        <v>9087.57</v>
      </c>
      <c r="Y339" s="225">
        <v>9364.39</v>
      </c>
      <c r="Z339" s="225">
        <v>9087.57</v>
      </c>
      <c r="AA339" s="225">
        <v>108989.88</v>
      </c>
      <c r="AB339" s="225">
        <v>8780.27</v>
      </c>
      <c r="AC339" s="225">
        <v>8780.27</v>
      </c>
      <c r="AD339" s="225">
        <v>9087.57</v>
      </c>
      <c r="AE339" s="225">
        <v>9087.57</v>
      </c>
      <c r="AF339" s="225">
        <v>9364.39</v>
      </c>
      <c r="AG339" s="225">
        <v>9087.57</v>
      </c>
      <c r="AH339" s="225">
        <v>9087.57</v>
      </c>
      <c r="AI339" s="225">
        <v>9087.57</v>
      </c>
      <c r="AJ339" s="225">
        <v>9087.57</v>
      </c>
      <c r="AK339" s="225">
        <v>9087.57</v>
      </c>
      <c r="AL339" s="225">
        <v>9364.39</v>
      </c>
      <c r="AM339" s="225">
        <v>9087.57</v>
      </c>
      <c r="AN339" s="225">
        <v>108989.88</v>
      </c>
      <c r="AO339" s="225">
        <v>8780.27</v>
      </c>
      <c r="AP339" s="225">
        <v>8780.27</v>
      </c>
      <c r="AQ339" s="225">
        <v>9087.57</v>
      </c>
      <c r="AR339" s="225">
        <v>9087.57</v>
      </c>
      <c r="AS339" s="225">
        <v>9364.39</v>
      </c>
      <c r="AT339" s="225">
        <v>9087.57</v>
      </c>
      <c r="AU339" s="225">
        <v>9087.57</v>
      </c>
      <c r="AV339" s="225">
        <v>9087.57</v>
      </c>
      <c r="AW339" s="225">
        <v>9087.57</v>
      </c>
      <c r="AX339" s="225">
        <v>9087.57</v>
      </c>
      <c r="AY339" s="225">
        <v>9364.39</v>
      </c>
      <c r="AZ339" s="225">
        <v>9087.57</v>
      </c>
      <c r="BA339" s="225">
        <v>108989.88</v>
      </c>
      <c r="BB339" s="225">
        <v>8780.27</v>
      </c>
      <c r="BC339" s="225">
        <v>8780.27</v>
      </c>
      <c r="BD339" s="225">
        <v>9087.57</v>
      </c>
      <c r="BE339" s="225">
        <v>9087.57</v>
      </c>
      <c r="BF339" s="225">
        <v>9364.39</v>
      </c>
      <c r="BG339" s="225">
        <v>9087.57</v>
      </c>
      <c r="BH339" s="225">
        <v>9087.57</v>
      </c>
      <c r="BI339" s="225">
        <v>9087.57</v>
      </c>
      <c r="BJ339" s="225">
        <v>9087.57</v>
      </c>
      <c r="BK339" s="225">
        <v>9087.57</v>
      </c>
      <c r="BL339" s="225">
        <v>9364.39</v>
      </c>
      <c r="BM339" s="225">
        <v>9087.57</v>
      </c>
      <c r="BN339" s="225">
        <v>108989.88</v>
      </c>
    </row>
    <row r="340" spans="1:66">
      <c r="A340" s="245" t="s">
        <v>579</v>
      </c>
    </row>
    <row r="341" spans="1:66">
      <c r="A341" s="245" t="s">
        <v>580</v>
      </c>
      <c r="B341" s="225">
        <v>11448.609999999901</v>
      </c>
      <c r="C341" s="225">
        <v>11448.609999999901</v>
      </c>
      <c r="D341" s="225">
        <v>11826.049999999899</v>
      </c>
      <c r="E341" s="225">
        <v>11826.049999999899</v>
      </c>
      <c r="F341" s="225">
        <v>11826.049999999899</v>
      </c>
      <c r="G341" s="225">
        <v>44317.17</v>
      </c>
      <c r="H341" s="225">
        <v>11826.049999999899</v>
      </c>
      <c r="I341" s="225">
        <v>11826.049999999899</v>
      </c>
      <c r="J341" s="225">
        <v>11826.049999999899</v>
      </c>
      <c r="K341" s="225">
        <v>11826.049999999899</v>
      </c>
      <c r="L341" s="225">
        <v>11826.049999999899</v>
      </c>
      <c r="M341" s="225">
        <v>47502.13</v>
      </c>
      <c r="N341" s="225">
        <v>209324.91999999899</v>
      </c>
      <c r="O341" s="225">
        <v>13949.3399999999</v>
      </c>
      <c r="P341" s="225">
        <v>13949.3399999999</v>
      </c>
      <c r="Q341" s="225">
        <v>14339.96</v>
      </c>
      <c r="R341" s="225">
        <v>14339.96</v>
      </c>
      <c r="S341" s="225">
        <v>47968.3</v>
      </c>
      <c r="T341" s="225">
        <v>14339.96</v>
      </c>
      <c r="U341" s="225">
        <v>14339.96</v>
      </c>
      <c r="V341" s="225">
        <v>14339.96</v>
      </c>
      <c r="W341" s="225">
        <v>14339.96</v>
      </c>
      <c r="X341" s="225">
        <v>14339.96</v>
      </c>
      <c r="Y341" s="225">
        <v>47968.3</v>
      </c>
      <c r="Z341" s="225">
        <v>16537.589999999898</v>
      </c>
      <c r="AA341" s="225">
        <v>240752.59</v>
      </c>
      <c r="AB341" s="225">
        <v>13949.3399999999</v>
      </c>
      <c r="AC341" s="225">
        <v>13949.3399999999</v>
      </c>
      <c r="AD341" s="225">
        <v>14339.96</v>
      </c>
      <c r="AE341" s="225">
        <v>14339.96</v>
      </c>
      <c r="AF341" s="225">
        <v>47968.3</v>
      </c>
      <c r="AG341" s="225">
        <v>14339.96</v>
      </c>
      <c r="AH341" s="225">
        <v>14339.96</v>
      </c>
      <c r="AI341" s="225">
        <v>14339.96</v>
      </c>
      <c r="AJ341" s="225">
        <v>14339.96</v>
      </c>
      <c r="AK341" s="225">
        <v>14339.96</v>
      </c>
      <c r="AL341" s="225">
        <v>47968.3</v>
      </c>
      <c r="AM341" s="225">
        <v>16537.589999999898</v>
      </c>
      <c r="AN341" s="225">
        <v>240752.59</v>
      </c>
      <c r="AO341" s="225">
        <v>13949.3399999999</v>
      </c>
      <c r="AP341" s="225">
        <v>13949.3399999999</v>
      </c>
      <c r="AQ341" s="225">
        <v>14339.96</v>
      </c>
      <c r="AR341" s="225">
        <v>14339.96</v>
      </c>
      <c r="AS341" s="225">
        <v>47968.3</v>
      </c>
      <c r="AT341" s="225">
        <v>14339.96</v>
      </c>
      <c r="AU341" s="225">
        <v>14339.96</v>
      </c>
      <c r="AV341" s="225">
        <v>14339.96</v>
      </c>
      <c r="AW341" s="225">
        <v>14339.96</v>
      </c>
      <c r="AX341" s="225">
        <v>14339.96</v>
      </c>
      <c r="AY341" s="225">
        <v>47968.3</v>
      </c>
      <c r="AZ341" s="225">
        <v>16537.589999999898</v>
      </c>
      <c r="BA341" s="225">
        <v>240752.59</v>
      </c>
      <c r="BB341" s="225">
        <v>13949.3399999999</v>
      </c>
      <c r="BC341" s="225">
        <v>13949.3399999999</v>
      </c>
      <c r="BD341" s="225">
        <v>14339.96</v>
      </c>
      <c r="BE341" s="225">
        <v>14339.96</v>
      </c>
      <c r="BF341" s="225">
        <v>47968.3</v>
      </c>
      <c r="BG341" s="225">
        <v>14339.96</v>
      </c>
      <c r="BH341" s="225">
        <v>14339.96</v>
      </c>
      <c r="BI341" s="225">
        <v>14339.96</v>
      </c>
      <c r="BJ341" s="225">
        <v>14339.96</v>
      </c>
      <c r="BK341" s="225">
        <v>14339.96</v>
      </c>
      <c r="BL341" s="225">
        <v>47968.3</v>
      </c>
      <c r="BM341" s="225">
        <v>16537.589999999898</v>
      </c>
      <c r="BN341" s="225">
        <v>240752.59</v>
      </c>
    </row>
    <row r="342" spans="1:66">
      <c r="A342" s="245" t="s">
        <v>581</v>
      </c>
      <c r="B342" s="225">
        <v>11448.609999999901</v>
      </c>
      <c r="C342" s="225">
        <v>11448.609999999901</v>
      </c>
      <c r="D342" s="225">
        <v>11826.049999999899</v>
      </c>
      <c r="E342" s="225">
        <v>11826.049999999899</v>
      </c>
      <c r="F342" s="225">
        <v>11826.049999999899</v>
      </c>
      <c r="G342" s="225">
        <v>44317.17</v>
      </c>
      <c r="H342" s="225">
        <v>11826.049999999899</v>
      </c>
      <c r="I342" s="225">
        <v>11826.049999999899</v>
      </c>
      <c r="J342" s="225">
        <v>11826.049999999899</v>
      </c>
      <c r="K342" s="225">
        <v>11826.049999999899</v>
      </c>
      <c r="L342" s="225">
        <v>11826.049999999899</v>
      </c>
      <c r="M342" s="225">
        <v>47502.13</v>
      </c>
      <c r="N342" s="225">
        <v>209324.91999999899</v>
      </c>
      <c r="O342" s="225">
        <v>13949.3399999999</v>
      </c>
      <c r="P342" s="225">
        <v>13949.3399999999</v>
      </c>
      <c r="Q342" s="225">
        <v>14339.96</v>
      </c>
      <c r="R342" s="225">
        <v>14339.96</v>
      </c>
      <c r="S342" s="225">
        <v>47968.3</v>
      </c>
      <c r="T342" s="225">
        <v>14339.96</v>
      </c>
      <c r="U342" s="225">
        <v>14339.96</v>
      </c>
      <c r="V342" s="225">
        <v>14339.96</v>
      </c>
      <c r="W342" s="225">
        <v>14339.96</v>
      </c>
      <c r="X342" s="225">
        <v>14339.96</v>
      </c>
      <c r="Y342" s="225">
        <v>47968.3</v>
      </c>
      <c r="Z342" s="225">
        <v>16537.589999999898</v>
      </c>
      <c r="AA342" s="225">
        <v>240752.59</v>
      </c>
      <c r="AB342" s="225">
        <v>13949.3399999999</v>
      </c>
      <c r="AC342" s="225">
        <v>13949.3399999999</v>
      </c>
      <c r="AD342" s="225">
        <v>14339.96</v>
      </c>
      <c r="AE342" s="225">
        <v>14339.96</v>
      </c>
      <c r="AF342" s="225">
        <v>47968.3</v>
      </c>
      <c r="AG342" s="225">
        <v>14339.96</v>
      </c>
      <c r="AH342" s="225">
        <v>14339.96</v>
      </c>
      <c r="AI342" s="225">
        <v>14339.96</v>
      </c>
      <c r="AJ342" s="225">
        <v>14339.96</v>
      </c>
      <c r="AK342" s="225">
        <v>14339.96</v>
      </c>
      <c r="AL342" s="225">
        <v>47968.3</v>
      </c>
      <c r="AM342" s="225">
        <v>16537.589999999898</v>
      </c>
      <c r="AN342" s="225">
        <v>240752.59</v>
      </c>
      <c r="AO342" s="225">
        <v>13949.3399999999</v>
      </c>
      <c r="AP342" s="225">
        <v>13949.3399999999</v>
      </c>
      <c r="AQ342" s="225">
        <v>14339.96</v>
      </c>
      <c r="AR342" s="225">
        <v>14339.96</v>
      </c>
      <c r="AS342" s="225">
        <v>47968.3</v>
      </c>
      <c r="AT342" s="225">
        <v>14339.96</v>
      </c>
      <c r="AU342" s="225">
        <v>14339.96</v>
      </c>
      <c r="AV342" s="225">
        <v>14339.96</v>
      </c>
      <c r="AW342" s="225">
        <v>14339.96</v>
      </c>
      <c r="AX342" s="225">
        <v>14339.96</v>
      </c>
      <c r="AY342" s="225">
        <v>47968.3</v>
      </c>
      <c r="AZ342" s="225">
        <v>16537.589999999898</v>
      </c>
      <c r="BA342" s="225">
        <v>240752.59</v>
      </c>
      <c r="BB342" s="225">
        <v>13949.3399999999</v>
      </c>
      <c r="BC342" s="225">
        <v>13949.3399999999</v>
      </c>
      <c r="BD342" s="225">
        <v>14339.96</v>
      </c>
      <c r="BE342" s="225">
        <v>14339.96</v>
      </c>
      <c r="BF342" s="225">
        <v>47968.3</v>
      </c>
      <c r="BG342" s="225">
        <v>14339.96</v>
      </c>
      <c r="BH342" s="225">
        <v>14339.96</v>
      </c>
      <c r="BI342" s="225">
        <v>14339.96</v>
      </c>
      <c r="BJ342" s="225">
        <v>14339.96</v>
      </c>
      <c r="BK342" s="225">
        <v>14339.96</v>
      </c>
      <c r="BL342" s="225">
        <v>47968.3</v>
      </c>
      <c r="BM342" s="225">
        <v>16537.589999999898</v>
      </c>
      <c r="BN342" s="225">
        <v>240752.59</v>
      </c>
    </row>
    <row r="343" spans="1:66">
      <c r="A343" s="245" t="s">
        <v>582</v>
      </c>
    </row>
    <row r="344" spans="1:66">
      <c r="A344" s="245" t="s">
        <v>583</v>
      </c>
      <c r="B344" s="225">
        <v>0</v>
      </c>
      <c r="C344" s="225">
        <v>0</v>
      </c>
      <c r="D344" s="225">
        <v>0</v>
      </c>
      <c r="E344" s="225">
        <v>0</v>
      </c>
      <c r="F344" s="225">
        <v>0</v>
      </c>
      <c r="G344" s="225">
        <v>0</v>
      </c>
      <c r="H344" s="225">
        <v>0</v>
      </c>
      <c r="I344" s="225">
        <v>0</v>
      </c>
      <c r="J344" s="225">
        <v>0</v>
      </c>
      <c r="K344" s="225">
        <v>0</v>
      </c>
      <c r="L344" s="225">
        <v>0</v>
      </c>
      <c r="M344" s="225">
        <v>0</v>
      </c>
      <c r="N344" s="225">
        <v>0</v>
      </c>
      <c r="O344" s="225">
        <v>177691.677496288</v>
      </c>
      <c r="P344" s="225">
        <v>177691.677496288</v>
      </c>
      <c r="Q344" s="225">
        <v>177691.677496288</v>
      </c>
      <c r="R344" s="225">
        <v>177691.677496288</v>
      </c>
      <c r="S344" s="225">
        <v>177691.677496288</v>
      </c>
      <c r="T344" s="225">
        <v>177691.677496288</v>
      </c>
      <c r="U344" s="225">
        <v>177691.677496288</v>
      </c>
      <c r="V344" s="225">
        <v>177691.677496288</v>
      </c>
      <c r="W344" s="225">
        <v>177691.677496288</v>
      </c>
      <c r="X344" s="225">
        <v>177691.677496288</v>
      </c>
      <c r="Y344" s="225">
        <v>177691.677496288</v>
      </c>
      <c r="Z344" s="225">
        <v>177691.677496288</v>
      </c>
      <c r="AA344" s="225">
        <v>2132300.1299554501</v>
      </c>
      <c r="AB344" s="225">
        <v>349417.74417969701</v>
      </c>
      <c r="AC344" s="225">
        <v>349417.74417969701</v>
      </c>
      <c r="AD344" s="225">
        <v>349417.74417969701</v>
      </c>
      <c r="AE344" s="225">
        <v>349417.74417969701</v>
      </c>
      <c r="AF344" s="225">
        <v>349417.74417969701</v>
      </c>
      <c r="AG344" s="225">
        <v>349417.74417969701</v>
      </c>
      <c r="AH344" s="225">
        <v>349417.74417969701</v>
      </c>
      <c r="AI344" s="225">
        <v>349417.74417969701</v>
      </c>
      <c r="AJ344" s="225">
        <v>349417.74417969701</v>
      </c>
      <c r="AK344" s="225">
        <v>349417.74417969701</v>
      </c>
      <c r="AL344" s="225">
        <v>349417.74417969701</v>
      </c>
      <c r="AM344" s="225">
        <v>349417.74417969701</v>
      </c>
      <c r="AN344" s="225">
        <v>4193012.9301563599</v>
      </c>
      <c r="AO344" s="225">
        <v>532593.24061547196</v>
      </c>
      <c r="AP344" s="225">
        <v>532593.24061547196</v>
      </c>
      <c r="AQ344" s="225">
        <v>532593.24061547196</v>
      </c>
      <c r="AR344" s="225">
        <v>532593.24061547196</v>
      </c>
      <c r="AS344" s="225">
        <v>532593.24061547196</v>
      </c>
      <c r="AT344" s="225">
        <v>532593.24061547196</v>
      </c>
      <c r="AU344" s="225">
        <v>532593.24061547196</v>
      </c>
      <c r="AV344" s="225">
        <v>532593.24061547196</v>
      </c>
      <c r="AW344" s="225">
        <v>532593.24061547196</v>
      </c>
      <c r="AX344" s="225">
        <v>532593.24061547196</v>
      </c>
      <c r="AY344" s="225">
        <v>532593.24061547196</v>
      </c>
      <c r="AZ344" s="225">
        <v>532593.24061547196</v>
      </c>
      <c r="BA344" s="225">
        <v>6391118.8873856701</v>
      </c>
      <c r="BB344" s="225">
        <v>713392.351141533</v>
      </c>
      <c r="BC344" s="225">
        <v>713392.351141533</v>
      </c>
      <c r="BD344" s="225">
        <v>713392.351141533</v>
      </c>
      <c r="BE344" s="225">
        <v>713392.351141533</v>
      </c>
      <c r="BF344" s="225">
        <v>713392.351141533</v>
      </c>
      <c r="BG344" s="225">
        <v>713392.351141533</v>
      </c>
      <c r="BH344" s="225">
        <v>713392.351141533</v>
      </c>
      <c r="BI344" s="225">
        <v>713392.351141533</v>
      </c>
      <c r="BJ344" s="225">
        <v>713392.351141533</v>
      </c>
      <c r="BK344" s="225">
        <v>713392.351141533</v>
      </c>
      <c r="BL344" s="225">
        <v>713392.351141533</v>
      </c>
      <c r="BM344" s="225">
        <v>713392.351141533</v>
      </c>
      <c r="BN344" s="225">
        <v>8560708.2136983909</v>
      </c>
    </row>
    <row r="345" spans="1:66">
      <c r="A345" s="245" t="s">
        <v>584</v>
      </c>
      <c r="B345" s="225">
        <v>1502449.43484261</v>
      </c>
      <c r="C345" s="225">
        <v>795328.73484261497</v>
      </c>
      <c r="D345" s="225">
        <v>1097329.3048426099</v>
      </c>
      <c r="E345" s="225">
        <v>685501.78484261502</v>
      </c>
      <c r="F345" s="225">
        <v>815883.61484261497</v>
      </c>
      <c r="G345" s="225">
        <v>705939.91484261502</v>
      </c>
      <c r="H345" s="225">
        <v>821729.08484261495</v>
      </c>
      <c r="I345" s="225">
        <v>1008226.63484261</v>
      </c>
      <c r="J345" s="225">
        <v>579329.49484261498</v>
      </c>
      <c r="K345" s="225">
        <v>718196.13484261499</v>
      </c>
      <c r="L345" s="225">
        <v>693661.86484261497</v>
      </c>
      <c r="M345" s="225">
        <v>551875.55484261503</v>
      </c>
      <c r="N345" s="225">
        <v>9975451.5581113808</v>
      </c>
      <c r="O345" s="225">
        <v>787093.76985400904</v>
      </c>
      <c r="P345" s="225">
        <v>575910.98985400796</v>
      </c>
      <c r="Q345" s="225">
        <v>600963.01985400799</v>
      </c>
      <c r="R345" s="225">
        <v>604850.84985400795</v>
      </c>
      <c r="S345" s="225">
        <v>731376.31985400897</v>
      </c>
      <c r="T345" s="225">
        <v>602802.13985400798</v>
      </c>
      <c r="U345" s="225">
        <v>727756.45985400805</v>
      </c>
      <c r="V345" s="225">
        <v>914254.529854008</v>
      </c>
      <c r="W345" s="225">
        <v>485352.62985400902</v>
      </c>
      <c r="X345" s="225">
        <v>624227.47985400795</v>
      </c>
      <c r="Y345" s="225">
        <v>609156.83985400898</v>
      </c>
      <c r="Z345" s="225">
        <v>448748.61985400802</v>
      </c>
      <c r="AA345" s="225">
        <v>7712493.6482480997</v>
      </c>
      <c r="AB345" s="225">
        <v>812191.324668132</v>
      </c>
      <c r="AC345" s="225">
        <v>515008.54466813098</v>
      </c>
      <c r="AD345" s="225">
        <v>609060.574668132</v>
      </c>
      <c r="AE345" s="225">
        <v>627948.40466813103</v>
      </c>
      <c r="AF345" s="225">
        <v>666473.87466813205</v>
      </c>
      <c r="AG345" s="225">
        <v>545899.69466813095</v>
      </c>
      <c r="AH345" s="225">
        <v>678854.01466813101</v>
      </c>
      <c r="AI345" s="225">
        <v>937352.08466813201</v>
      </c>
      <c r="AJ345" s="225">
        <v>496450.18466813199</v>
      </c>
      <c r="AK345" s="225">
        <v>638325.03466813103</v>
      </c>
      <c r="AL345" s="225">
        <v>632254.39466813195</v>
      </c>
      <c r="AM345" s="225">
        <v>471846.17466813099</v>
      </c>
      <c r="AN345" s="225">
        <v>7631664.3060175804</v>
      </c>
      <c r="AO345" s="225">
        <v>802066.996077577</v>
      </c>
      <c r="AP345" s="225">
        <v>504884.21607757598</v>
      </c>
      <c r="AQ345" s="225">
        <v>598936.24607757595</v>
      </c>
      <c r="AR345" s="225">
        <v>617824.07607757603</v>
      </c>
      <c r="AS345" s="225">
        <v>656349.54607757705</v>
      </c>
      <c r="AT345" s="225">
        <v>535775.36607757595</v>
      </c>
      <c r="AU345" s="225">
        <v>668729.68607757601</v>
      </c>
      <c r="AV345" s="225">
        <v>927227.75607757596</v>
      </c>
      <c r="AW345" s="225">
        <v>486325.85607757699</v>
      </c>
      <c r="AX345" s="225">
        <v>628200.70607757603</v>
      </c>
      <c r="AY345" s="225">
        <v>622130.06607757695</v>
      </c>
      <c r="AZ345" s="225">
        <v>461721.84607757599</v>
      </c>
      <c r="BA345" s="225">
        <v>7510172.36293092</v>
      </c>
      <c r="BB345" s="225">
        <v>802066.996077577</v>
      </c>
      <c r="BC345" s="225">
        <v>504884.21607757598</v>
      </c>
      <c r="BD345" s="225">
        <v>598936.24607757595</v>
      </c>
      <c r="BE345" s="225">
        <v>617824.07607757603</v>
      </c>
      <c r="BF345" s="225">
        <v>656349.54607757705</v>
      </c>
      <c r="BG345" s="225">
        <v>535775.36607757595</v>
      </c>
      <c r="BH345" s="225">
        <v>668729.68607757601</v>
      </c>
      <c r="BI345" s="225">
        <v>927227.75607757596</v>
      </c>
      <c r="BJ345" s="225">
        <v>486325.85607757699</v>
      </c>
      <c r="BK345" s="225">
        <v>628200.70607757603</v>
      </c>
      <c r="BL345" s="225">
        <v>622130.06607757695</v>
      </c>
      <c r="BM345" s="225">
        <v>461721.84607757599</v>
      </c>
      <c r="BN345" s="225">
        <v>7510172.36293092</v>
      </c>
    </row>
    <row r="346" spans="1:66">
      <c r="A346" s="245" t="s">
        <v>585</v>
      </c>
      <c r="B346" s="225">
        <v>1148283.95733027</v>
      </c>
      <c r="C346" s="225">
        <v>1211789.0573302701</v>
      </c>
      <c r="D346" s="225">
        <v>1263120.8873302699</v>
      </c>
      <c r="E346" s="225">
        <v>1167385.1373302699</v>
      </c>
      <c r="F346" s="225">
        <v>1211442.03733027</v>
      </c>
      <c r="G346" s="225">
        <v>1384255.1173302699</v>
      </c>
      <c r="H346" s="225">
        <v>1166169.9273302699</v>
      </c>
      <c r="I346" s="225">
        <v>1189010.51733027</v>
      </c>
      <c r="J346" s="225">
        <v>1205910.21733027</v>
      </c>
      <c r="K346" s="225">
        <v>1191426.4273302699</v>
      </c>
      <c r="L346" s="225">
        <v>1172399.98733027</v>
      </c>
      <c r="M346" s="225">
        <v>1307961.6673302699</v>
      </c>
      <c r="N346" s="225">
        <v>14619154.937963201</v>
      </c>
      <c r="O346" s="225">
        <v>1079181.8951451699</v>
      </c>
      <c r="P346" s="225">
        <v>1143277.4051451699</v>
      </c>
      <c r="Q346" s="225">
        <v>1149747.3451451701</v>
      </c>
      <c r="R346" s="225">
        <v>1097264.49514517</v>
      </c>
      <c r="S346" s="225">
        <v>1274325.6351451699</v>
      </c>
      <c r="T346" s="225">
        <v>1181887.50514517</v>
      </c>
      <c r="U346" s="225">
        <v>1095646.0851451701</v>
      </c>
      <c r="V346" s="225">
        <v>1118657.00514517</v>
      </c>
      <c r="W346" s="225">
        <v>1135387.96514517</v>
      </c>
      <c r="X346" s="225">
        <v>1121132.6451451699</v>
      </c>
      <c r="Y346" s="225">
        <v>1234569.48514517</v>
      </c>
      <c r="Z346" s="225">
        <v>1121641.93514517</v>
      </c>
      <c r="AA346" s="225">
        <v>13752719.401742101</v>
      </c>
      <c r="AB346" s="225">
        <v>1078660.4267353599</v>
      </c>
      <c r="AC346" s="225">
        <v>1142755.93673536</v>
      </c>
      <c r="AD346" s="225">
        <v>1149225.8767353599</v>
      </c>
      <c r="AE346" s="225">
        <v>1096743.02673536</v>
      </c>
      <c r="AF346" s="225">
        <v>1273804.1667353599</v>
      </c>
      <c r="AG346" s="225">
        <v>1181366.03673536</v>
      </c>
      <c r="AH346" s="225">
        <v>1095124.6167353599</v>
      </c>
      <c r="AI346" s="225">
        <v>1118135.53673536</v>
      </c>
      <c r="AJ346" s="225">
        <v>1134866.49673536</v>
      </c>
      <c r="AK346" s="225">
        <v>1120611.1767353599</v>
      </c>
      <c r="AL346" s="225">
        <v>1234048.01673536</v>
      </c>
      <c r="AM346" s="225">
        <v>1121120.46673536</v>
      </c>
      <c r="AN346" s="225">
        <v>13746461.7808243</v>
      </c>
      <c r="AO346" s="225">
        <v>1077871.67150066</v>
      </c>
      <c r="AP346" s="225">
        <v>1141967.18150066</v>
      </c>
      <c r="AQ346" s="225">
        <v>1148437.12150066</v>
      </c>
      <c r="AR346" s="225">
        <v>1095954.2715006601</v>
      </c>
      <c r="AS346" s="225">
        <v>1273015.41150066</v>
      </c>
      <c r="AT346" s="225">
        <v>1180577.2815006601</v>
      </c>
      <c r="AU346" s="225">
        <v>1094335.86150066</v>
      </c>
      <c r="AV346" s="225">
        <v>1117346.7815006601</v>
      </c>
      <c r="AW346" s="225">
        <v>1134077.7415006601</v>
      </c>
      <c r="AX346" s="225">
        <v>1119822.42150066</v>
      </c>
      <c r="AY346" s="225">
        <v>1233259.2615006601</v>
      </c>
      <c r="AZ346" s="225">
        <v>1120331.7115006601</v>
      </c>
      <c r="BA346" s="225">
        <v>13736996.7180079</v>
      </c>
      <c r="BB346" s="225">
        <v>1077871.67150066</v>
      </c>
      <c r="BC346" s="225">
        <v>1141967.18150066</v>
      </c>
      <c r="BD346" s="225">
        <v>1148437.12150066</v>
      </c>
      <c r="BE346" s="225">
        <v>1095954.2715006601</v>
      </c>
      <c r="BF346" s="225">
        <v>1273015.41150066</v>
      </c>
      <c r="BG346" s="225">
        <v>1180577.2815006601</v>
      </c>
      <c r="BH346" s="225">
        <v>1094335.86150066</v>
      </c>
      <c r="BI346" s="225">
        <v>1117346.7815006601</v>
      </c>
      <c r="BJ346" s="225">
        <v>1134077.7415006601</v>
      </c>
      <c r="BK346" s="225">
        <v>1119822.42150066</v>
      </c>
      <c r="BL346" s="225">
        <v>1233259.2615006601</v>
      </c>
      <c r="BM346" s="225">
        <v>1120331.7115006601</v>
      </c>
      <c r="BN346" s="225">
        <v>13736996.7180079</v>
      </c>
    </row>
    <row r="347" spans="1:66">
      <c r="A347" s="245" t="s">
        <v>586</v>
      </c>
      <c r="B347" s="225">
        <v>1175896.8611604399</v>
      </c>
      <c r="C347" s="225">
        <v>1235969.47116044</v>
      </c>
      <c r="D347" s="225">
        <v>1290509.3311604401</v>
      </c>
      <c r="E347" s="225">
        <v>1199948.16116044</v>
      </c>
      <c r="F347" s="225">
        <v>1241623.6211604399</v>
      </c>
      <c r="G347" s="225">
        <v>1469377.91116044</v>
      </c>
      <c r="H347" s="225">
        <v>1198798.76116044</v>
      </c>
      <c r="I347" s="225">
        <v>1220404.91116044</v>
      </c>
      <c r="J347" s="225">
        <v>1236391.0411604401</v>
      </c>
      <c r="K347" s="225">
        <v>1222690.3711604399</v>
      </c>
      <c r="L347" s="225">
        <v>1204691.8711604399</v>
      </c>
      <c r="M347" s="225">
        <v>1397097.4011604399</v>
      </c>
      <c r="N347" s="225">
        <v>15093399.7139253</v>
      </c>
      <c r="O347" s="225">
        <v>1107475.31166748</v>
      </c>
      <c r="P347" s="225">
        <v>1168106.3816674801</v>
      </c>
      <c r="Q347" s="225">
        <v>1180418.48166748</v>
      </c>
      <c r="R347" s="225">
        <v>1130772.23166748</v>
      </c>
      <c r="S347" s="225">
        <v>1364794.31166748</v>
      </c>
      <c r="T347" s="225">
        <v>1210821.54166748</v>
      </c>
      <c r="U347" s="225">
        <v>1129241.4216674799</v>
      </c>
      <c r="V347" s="225">
        <v>1151008.80166748</v>
      </c>
      <c r="W347" s="225">
        <v>1166835.32166748</v>
      </c>
      <c r="X347" s="225">
        <v>1153350.6416674801</v>
      </c>
      <c r="Y347" s="225">
        <v>1327187.03166748</v>
      </c>
      <c r="Z347" s="225">
        <v>1153721.47166748</v>
      </c>
      <c r="AA347" s="225">
        <v>14243732.9500097</v>
      </c>
      <c r="AB347" s="225">
        <v>1106935.22526316</v>
      </c>
      <c r="AC347" s="225">
        <v>1167566.29526316</v>
      </c>
      <c r="AD347" s="225">
        <v>1179878.3952631601</v>
      </c>
      <c r="AE347" s="225">
        <v>1130232.1452631601</v>
      </c>
      <c r="AF347" s="225">
        <v>1364254.22526316</v>
      </c>
      <c r="AG347" s="225">
        <v>1210281.4552631599</v>
      </c>
      <c r="AH347" s="225">
        <v>1128701.3352631601</v>
      </c>
      <c r="AI347" s="225">
        <v>1150468.7152631599</v>
      </c>
      <c r="AJ347" s="225">
        <v>1166295.23526316</v>
      </c>
      <c r="AK347" s="225">
        <v>1152810.55526316</v>
      </c>
      <c r="AL347" s="225">
        <v>1326646.9452631599</v>
      </c>
      <c r="AM347" s="225">
        <v>1153181.3852631601</v>
      </c>
      <c r="AN347" s="225">
        <v>14237251.913158</v>
      </c>
      <c r="AO347" s="225">
        <v>1106118.3090884199</v>
      </c>
      <c r="AP347" s="225">
        <v>1166749.37908842</v>
      </c>
      <c r="AQ347" s="225">
        <v>1179061.47908842</v>
      </c>
      <c r="AR347" s="225">
        <v>1129415.22908842</v>
      </c>
      <c r="AS347" s="225">
        <v>1363437.3090884199</v>
      </c>
      <c r="AT347" s="225">
        <v>1209464.5390884201</v>
      </c>
      <c r="AU347" s="225">
        <v>1127884.41908842</v>
      </c>
      <c r="AV347" s="225">
        <v>1149651.7990884201</v>
      </c>
      <c r="AW347" s="225">
        <v>1165478.3190884199</v>
      </c>
      <c r="AX347" s="225">
        <v>1151993.63908842</v>
      </c>
      <c r="AY347" s="225">
        <v>1325830.0290884201</v>
      </c>
      <c r="AZ347" s="225">
        <v>1152364.46908842</v>
      </c>
      <c r="BA347" s="225">
        <v>14227448.9190611</v>
      </c>
      <c r="BB347" s="225">
        <v>1106118.3090884199</v>
      </c>
      <c r="BC347" s="225">
        <v>1166749.37908842</v>
      </c>
      <c r="BD347" s="225">
        <v>1179061.47908842</v>
      </c>
      <c r="BE347" s="225">
        <v>1129415.22908842</v>
      </c>
      <c r="BF347" s="225">
        <v>1363437.3090884199</v>
      </c>
      <c r="BG347" s="225">
        <v>1209464.5390884201</v>
      </c>
      <c r="BH347" s="225">
        <v>1127884.41908842</v>
      </c>
      <c r="BI347" s="225">
        <v>1149651.7990884201</v>
      </c>
      <c r="BJ347" s="225">
        <v>1165478.3190884199</v>
      </c>
      <c r="BK347" s="225">
        <v>1151993.63908842</v>
      </c>
      <c r="BL347" s="225">
        <v>1325830.0290884201</v>
      </c>
      <c r="BM347" s="225">
        <v>1152364.46908842</v>
      </c>
      <c r="BN347" s="225">
        <v>14227448.9190611</v>
      </c>
    </row>
    <row r="348" spans="1:66">
      <c r="A348" s="245" t="s">
        <v>587</v>
      </c>
      <c r="B348" s="225">
        <v>0</v>
      </c>
      <c r="C348" s="225">
        <v>0</v>
      </c>
      <c r="D348" s="225">
        <v>0</v>
      </c>
      <c r="E348" s="225">
        <v>0</v>
      </c>
      <c r="F348" s="225">
        <v>0</v>
      </c>
      <c r="G348" s="225">
        <v>0</v>
      </c>
      <c r="H348" s="225">
        <v>0</v>
      </c>
      <c r="I348" s="225">
        <v>0</v>
      </c>
      <c r="J348" s="225">
        <v>0</v>
      </c>
      <c r="K348" s="225">
        <v>0</v>
      </c>
      <c r="L348" s="225">
        <v>0</v>
      </c>
      <c r="M348" s="225">
        <v>0</v>
      </c>
      <c r="N348" s="225">
        <v>0</v>
      </c>
      <c r="O348" s="225">
        <v>0</v>
      </c>
      <c r="P348" s="225">
        <v>0</v>
      </c>
      <c r="Q348" s="225">
        <v>0</v>
      </c>
      <c r="R348" s="225">
        <v>0</v>
      </c>
      <c r="S348" s="225">
        <v>0</v>
      </c>
      <c r="T348" s="225">
        <v>0</v>
      </c>
      <c r="U348" s="225">
        <v>0</v>
      </c>
      <c r="V348" s="225">
        <v>0</v>
      </c>
      <c r="W348" s="225">
        <v>0</v>
      </c>
      <c r="X348" s="225">
        <v>0</v>
      </c>
      <c r="Y348" s="225">
        <v>0</v>
      </c>
      <c r="Z348" s="225">
        <v>0</v>
      </c>
      <c r="AA348" s="225">
        <v>0</v>
      </c>
      <c r="AB348" s="225">
        <v>0</v>
      </c>
      <c r="AC348" s="225">
        <v>0</v>
      </c>
      <c r="AD348" s="225">
        <v>0</v>
      </c>
      <c r="AE348" s="225">
        <v>0</v>
      </c>
      <c r="AF348" s="225">
        <v>0</v>
      </c>
      <c r="AG348" s="225">
        <v>0</v>
      </c>
      <c r="AH348" s="225">
        <v>0</v>
      </c>
      <c r="AI348" s="225">
        <v>0</v>
      </c>
      <c r="AJ348" s="225">
        <v>0</v>
      </c>
      <c r="AK348" s="225">
        <v>0</v>
      </c>
      <c r="AL348" s="225">
        <v>0</v>
      </c>
      <c r="AM348" s="225">
        <v>0</v>
      </c>
      <c r="AN348" s="225">
        <v>0</v>
      </c>
      <c r="AO348" s="225">
        <v>0</v>
      </c>
      <c r="AP348" s="225">
        <v>0</v>
      </c>
      <c r="AQ348" s="225">
        <v>0</v>
      </c>
      <c r="AR348" s="225">
        <v>0</v>
      </c>
      <c r="AS348" s="225">
        <v>0</v>
      </c>
      <c r="AT348" s="225">
        <v>0</v>
      </c>
      <c r="AU348" s="225">
        <v>0</v>
      </c>
      <c r="AV348" s="225">
        <v>0</v>
      </c>
      <c r="AW348" s="225">
        <v>0</v>
      </c>
      <c r="AX348" s="225">
        <v>0</v>
      </c>
      <c r="AY348" s="225">
        <v>0</v>
      </c>
      <c r="AZ348" s="225">
        <v>0</v>
      </c>
      <c r="BA348" s="225">
        <v>0</v>
      </c>
      <c r="BB348" s="225">
        <v>0</v>
      </c>
      <c r="BC348" s="225">
        <v>0</v>
      </c>
      <c r="BD348" s="225">
        <v>0</v>
      </c>
      <c r="BE348" s="225">
        <v>0</v>
      </c>
      <c r="BF348" s="225">
        <v>0</v>
      </c>
      <c r="BG348" s="225">
        <v>0</v>
      </c>
      <c r="BH348" s="225">
        <v>0</v>
      </c>
      <c r="BI348" s="225">
        <v>0</v>
      </c>
      <c r="BJ348" s="225">
        <v>0</v>
      </c>
      <c r="BK348" s="225">
        <v>0</v>
      </c>
      <c r="BL348" s="225">
        <v>0</v>
      </c>
      <c r="BM348" s="225">
        <v>0</v>
      </c>
      <c r="BN348" s="225">
        <v>0</v>
      </c>
    </row>
    <row r="349" spans="1:66">
      <c r="A349" s="245" t="s">
        <v>588</v>
      </c>
      <c r="B349" s="225">
        <v>1456907.8896999999</v>
      </c>
      <c r="C349" s="225">
        <v>1506915.46969999</v>
      </c>
      <c r="D349" s="225">
        <v>1561403.5896999999</v>
      </c>
      <c r="E349" s="225">
        <v>1483005.3097000001</v>
      </c>
      <c r="F349" s="225">
        <v>1507295.6396999999</v>
      </c>
      <c r="G349" s="225">
        <v>1672091.8596999999</v>
      </c>
      <c r="H349" s="225">
        <v>1471085.4997</v>
      </c>
      <c r="I349" s="225">
        <v>1488320.0297000001</v>
      </c>
      <c r="J349" s="225">
        <v>1501109.3496999999</v>
      </c>
      <c r="K349" s="225">
        <v>1490198.2197</v>
      </c>
      <c r="L349" s="225">
        <v>1475750.6697</v>
      </c>
      <c r="M349" s="225">
        <v>1614357.5296999901</v>
      </c>
      <c r="N349" s="225">
        <v>18228441.0563999</v>
      </c>
      <c r="O349" s="225">
        <v>1541832.8197000001</v>
      </c>
      <c r="P349" s="225">
        <v>1592287.23969999</v>
      </c>
      <c r="Q349" s="225">
        <v>1612918.2297</v>
      </c>
      <c r="R349" s="225">
        <v>1567251.8896999899</v>
      </c>
      <c r="S349" s="225">
        <v>1729474.3197000001</v>
      </c>
      <c r="T349" s="225">
        <v>1620240.1196999999</v>
      </c>
      <c r="U349" s="225">
        <v>1555026.9897</v>
      </c>
      <c r="V349" s="225">
        <v>1572390.1597</v>
      </c>
      <c r="W349" s="225">
        <v>1585051.7996999901</v>
      </c>
      <c r="X349" s="225">
        <v>1574313.7897000001</v>
      </c>
      <c r="Y349" s="225">
        <v>1697388.9397</v>
      </c>
      <c r="Z349" s="225">
        <v>1574650.0796999999</v>
      </c>
      <c r="AA349" s="225">
        <v>19222826.376400001</v>
      </c>
      <c r="AB349" s="225">
        <v>1662132.8197000001</v>
      </c>
      <c r="AC349" s="225">
        <v>1712587.23969999</v>
      </c>
      <c r="AD349" s="225">
        <v>1733218.2297</v>
      </c>
      <c r="AE349" s="225">
        <v>1687551.8896999899</v>
      </c>
      <c r="AF349" s="225">
        <v>1849774.3196999901</v>
      </c>
      <c r="AG349" s="225">
        <v>1740540.1196999999</v>
      </c>
      <c r="AH349" s="225">
        <v>1675326.9897</v>
      </c>
      <c r="AI349" s="225">
        <v>1692690.1597</v>
      </c>
      <c r="AJ349" s="225">
        <v>1705351.7996999901</v>
      </c>
      <c r="AK349" s="225">
        <v>1694613.7897000001</v>
      </c>
      <c r="AL349" s="225">
        <v>1817688.9397</v>
      </c>
      <c r="AM349" s="225">
        <v>1694950.0796999999</v>
      </c>
      <c r="AN349" s="225">
        <v>20666426.376400001</v>
      </c>
      <c r="AO349" s="225">
        <v>1700715.8197000001</v>
      </c>
      <c r="AP349" s="225">
        <v>1751170.23969999</v>
      </c>
      <c r="AQ349" s="225">
        <v>1771801.2297</v>
      </c>
      <c r="AR349" s="225">
        <v>1726134.8896999899</v>
      </c>
      <c r="AS349" s="225">
        <v>1888357.3196999901</v>
      </c>
      <c r="AT349" s="225">
        <v>1779123.1196999999</v>
      </c>
      <c r="AU349" s="225">
        <v>1713909.9897</v>
      </c>
      <c r="AV349" s="225">
        <v>1731273.1597</v>
      </c>
      <c r="AW349" s="225">
        <v>1743934.7996999901</v>
      </c>
      <c r="AX349" s="225">
        <v>1733196.7897000001</v>
      </c>
      <c r="AY349" s="225">
        <v>1856271.93969999</v>
      </c>
      <c r="AZ349" s="225">
        <v>1733533.0796999999</v>
      </c>
      <c r="BA349" s="225">
        <v>21129422.376399901</v>
      </c>
      <c r="BB349" s="225">
        <v>1741215.8197000001</v>
      </c>
      <c r="BC349" s="225">
        <v>1791670.23969999</v>
      </c>
      <c r="BD349" s="225">
        <v>1812301.2297</v>
      </c>
      <c r="BE349" s="225">
        <v>1766634.8896999899</v>
      </c>
      <c r="BF349" s="225">
        <v>1928857.3196999901</v>
      </c>
      <c r="BG349" s="225">
        <v>1819623.1196999999</v>
      </c>
      <c r="BH349" s="225">
        <v>1754409.9897</v>
      </c>
      <c r="BI349" s="225">
        <v>1771773.1597</v>
      </c>
      <c r="BJ349" s="225">
        <v>1784434.7996999901</v>
      </c>
      <c r="BK349" s="225">
        <v>1773696.7897000001</v>
      </c>
      <c r="BL349" s="225">
        <v>1896771.93969999</v>
      </c>
      <c r="BM349" s="225">
        <v>1774033.0796999999</v>
      </c>
      <c r="BN349" s="225">
        <v>21615422.376399901</v>
      </c>
    </row>
    <row r="350" spans="1:66">
      <c r="A350" s="245" t="s">
        <v>589</v>
      </c>
      <c r="B350" s="225">
        <v>128430.69</v>
      </c>
      <c r="C350" s="225">
        <v>127430.69</v>
      </c>
      <c r="D350" s="225">
        <v>132845.84999999899</v>
      </c>
      <c r="E350" s="225">
        <v>138886.67000000001</v>
      </c>
      <c r="F350" s="225">
        <v>134721.67000000001</v>
      </c>
      <c r="G350" s="225">
        <v>132783.32</v>
      </c>
      <c r="H350" s="225">
        <v>130482.17</v>
      </c>
      <c r="I350" s="225">
        <v>130282.17</v>
      </c>
      <c r="J350" s="225">
        <v>126382.17</v>
      </c>
      <c r="K350" s="225">
        <v>126282.17</v>
      </c>
      <c r="L350" s="225">
        <v>127482.17</v>
      </c>
      <c r="M350" s="225">
        <v>139253.82</v>
      </c>
      <c r="N350" s="225">
        <v>1575263.55999999</v>
      </c>
      <c r="O350" s="225">
        <v>128845.849999999</v>
      </c>
      <c r="P350" s="225">
        <v>127845.85</v>
      </c>
      <c r="Q350" s="225">
        <v>133275.53</v>
      </c>
      <c r="R350" s="225">
        <v>139316.35</v>
      </c>
      <c r="S350" s="225">
        <v>141021.5</v>
      </c>
      <c r="T350" s="225">
        <v>127541.35</v>
      </c>
      <c r="U350" s="225">
        <v>130911.85</v>
      </c>
      <c r="V350" s="225">
        <v>130711.849999999</v>
      </c>
      <c r="W350" s="225">
        <v>126811.849999999</v>
      </c>
      <c r="X350" s="225">
        <v>126711.849999999</v>
      </c>
      <c r="Y350" s="225">
        <v>133782</v>
      </c>
      <c r="Z350" s="225">
        <v>134011.85</v>
      </c>
      <c r="AA350" s="225">
        <v>1580787.68</v>
      </c>
      <c r="AB350" s="225">
        <v>128845.849999999</v>
      </c>
      <c r="AC350" s="225">
        <v>127845.85</v>
      </c>
      <c r="AD350" s="225">
        <v>133275.53</v>
      </c>
      <c r="AE350" s="225">
        <v>139316.35</v>
      </c>
      <c r="AF350" s="225">
        <v>141021.5</v>
      </c>
      <c r="AG350" s="225">
        <v>127541.35</v>
      </c>
      <c r="AH350" s="225">
        <v>130911.85</v>
      </c>
      <c r="AI350" s="225">
        <v>130711.849999999</v>
      </c>
      <c r="AJ350" s="225">
        <v>126811.849999999</v>
      </c>
      <c r="AK350" s="225">
        <v>126711.849999999</v>
      </c>
      <c r="AL350" s="225">
        <v>133782</v>
      </c>
      <c r="AM350" s="225">
        <v>134011.85</v>
      </c>
      <c r="AN350" s="225">
        <v>1580787.68</v>
      </c>
      <c r="AO350" s="225">
        <v>128845.849999999</v>
      </c>
      <c r="AP350" s="225">
        <v>127845.85</v>
      </c>
      <c r="AQ350" s="225">
        <v>133275.53</v>
      </c>
      <c r="AR350" s="225">
        <v>139316.35</v>
      </c>
      <c r="AS350" s="225">
        <v>141021.5</v>
      </c>
      <c r="AT350" s="225">
        <v>127541.35</v>
      </c>
      <c r="AU350" s="225">
        <v>130911.85</v>
      </c>
      <c r="AV350" s="225">
        <v>130711.849999999</v>
      </c>
      <c r="AW350" s="225">
        <v>126811.849999999</v>
      </c>
      <c r="AX350" s="225">
        <v>126711.849999999</v>
      </c>
      <c r="AY350" s="225">
        <v>133782</v>
      </c>
      <c r="AZ350" s="225">
        <v>134011.85</v>
      </c>
      <c r="BA350" s="225">
        <v>1580787.68</v>
      </c>
      <c r="BB350" s="225">
        <v>128845.849999999</v>
      </c>
      <c r="BC350" s="225">
        <v>127845.85</v>
      </c>
      <c r="BD350" s="225">
        <v>133275.53</v>
      </c>
      <c r="BE350" s="225">
        <v>139316.35</v>
      </c>
      <c r="BF350" s="225">
        <v>141021.5</v>
      </c>
      <c r="BG350" s="225">
        <v>127541.35</v>
      </c>
      <c r="BH350" s="225">
        <v>130911.85</v>
      </c>
      <c r="BI350" s="225">
        <v>130711.849999999</v>
      </c>
      <c r="BJ350" s="225">
        <v>126811.849999999</v>
      </c>
      <c r="BK350" s="225">
        <v>126711.849999999</v>
      </c>
      <c r="BL350" s="225">
        <v>133782</v>
      </c>
      <c r="BM350" s="225">
        <v>134011.85</v>
      </c>
      <c r="BN350" s="225">
        <v>1580787.68</v>
      </c>
    </row>
    <row r="351" spans="1:66">
      <c r="A351" s="245" t="s">
        <v>590</v>
      </c>
      <c r="B351" s="225">
        <v>0</v>
      </c>
      <c r="C351" s="225">
        <v>0</v>
      </c>
      <c r="D351" s="225">
        <v>0</v>
      </c>
      <c r="E351" s="225">
        <v>0</v>
      </c>
      <c r="F351" s="225">
        <v>0</v>
      </c>
      <c r="G351" s="225">
        <v>0</v>
      </c>
      <c r="H351" s="225">
        <v>0</v>
      </c>
      <c r="I351" s="225">
        <v>0</v>
      </c>
      <c r="J351" s="225">
        <v>0</v>
      </c>
      <c r="K351" s="225">
        <v>0</v>
      </c>
      <c r="L351" s="225">
        <v>0</v>
      </c>
      <c r="M351" s="225">
        <v>0</v>
      </c>
      <c r="N351" s="225">
        <v>0</v>
      </c>
      <c r="O351" s="225">
        <v>0</v>
      </c>
      <c r="P351" s="225">
        <v>0</v>
      </c>
      <c r="Q351" s="225">
        <v>0</v>
      </c>
      <c r="R351" s="225">
        <v>0</v>
      </c>
      <c r="S351" s="225">
        <v>0</v>
      </c>
      <c r="T351" s="225">
        <v>0</v>
      </c>
      <c r="U351" s="225">
        <v>0</v>
      </c>
      <c r="V351" s="225">
        <v>0</v>
      </c>
      <c r="W351" s="225">
        <v>0</v>
      </c>
      <c r="X351" s="225">
        <v>0</v>
      </c>
      <c r="Y351" s="225">
        <v>0</v>
      </c>
      <c r="Z351" s="225">
        <v>0</v>
      </c>
      <c r="AA351" s="225">
        <v>0</v>
      </c>
      <c r="AB351" s="225">
        <v>0</v>
      </c>
      <c r="AC351" s="225">
        <v>0</v>
      </c>
      <c r="AD351" s="225">
        <v>0</v>
      </c>
      <c r="AE351" s="225">
        <v>0</v>
      </c>
      <c r="AF351" s="225">
        <v>0</v>
      </c>
      <c r="AG351" s="225">
        <v>0</v>
      </c>
      <c r="AH351" s="225">
        <v>0</v>
      </c>
      <c r="AI351" s="225">
        <v>0</v>
      </c>
      <c r="AJ351" s="225">
        <v>0</v>
      </c>
      <c r="AK351" s="225">
        <v>0</v>
      </c>
      <c r="AL351" s="225">
        <v>0</v>
      </c>
      <c r="AM351" s="225">
        <v>0</v>
      </c>
      <c r="AN351" s="225">
        <v>0</v>
      </c>
      <c r="AO351" s="225">
        <v>0</v>
      </c>
      <c r="AP351" s="225">
        <v>0</v>
      </c>
      <c r="AQ351" s="225">
        <v>0</v>
      </c>
      <c r="AR351" s="225">
        <v>0</v>
      </c>
      <c r="AS351" s="225">
        <v>0</v>
      </c>
      <c r="AT351" s="225">
        <v>0</v>
      </c>
      <c r="AU351" s="225">
        <v>0</v>
      </c>
      <c r="AV351" s="225">
        <v>0</v>
      </c>
      <c r="AW351" s="225">
        <v>0</v>
      </c>
      <c r="AX351" s="225">
        <v>0</v>
      </c>
      <c r="AY351" s="225">
        <v>0</v>
      </c>
      <c r="AZ351" s="225">
        <v>0</v>
      </c>
      <c r="BA351" s="225">
        <v>0</v>
      </c>
      <c r="BB351" s="225">
        <v>0</v>
      </c>
      <c r="BC351" s="225">
        <v>0</v>
      </c>
      <c r="BD351" s="225">
        <v>0</v>
      </c>
      <c r="BE351" s="225">
        <v>0</v>
      </c>
      <c r="BF351" s="225">
        <v>0</v>
      </c>
      <c r="BG351" s="225">
        <v>0</v>
      </c>
      <c r="BH351" s="225">
        <v>0</v>
      </c>
      <c r="BI351" s="225">
        <v>0</v>
      </c>
      <c r="BJ351" s="225">
        <v>0</v>
      </c>
      <c r="BK351" s="225">
        <v>0</v>
      </c>
      <c r="BL351" s="225">
        <v>0</v>
      </c>
      <c r="BM351" s="225">
        <v>0</v>
      </c>
      <c r="BN351" s="225">
        <v>0</v>
      </c>
    </row>
    <row r="352" spans="1:66">
      <c r="A352" s="245" t="s">
        <v>591</v>
      </c>
      <c r="B352" s="225">
        <v>5411968.8330333298</v>
      </c>
      <c r="C352" s="225">
        <v>4877433.4230333297</v>
      </c>
      <c r="D352" s="225">
        <v>5345208.9630333297</v>
      </c>
      <c r="E352" s="225">
        <v>4674727.0630333303</v>
      </c>
      <c r="F352" s="225">
        <v>4910966.5830333298</v>
      </c>
      <c r="G352" s="225">
        <v>5364448.1230333298</v>
      </c>
      <c r="H352" s="225">
        <v>4788265.4430333301</v>
      </c>
      <c r="I352" s="225">
        <v>5036244.2630333304</v>
      </c>
      <c r="J352" s="225">
        <v>4649122.2730333302</v>
      </c>
      <c r="K352" s="225">
        <v>4748793.32303333</v>
      </c>
      <c r="L352" s="225">
        <v>4673986.5630333303</v>
      </c>
      <c r="M352" s="225">
        <v>5010545.9730333304</v>
      </c>
      <c r="N352" s="225">
        <v>59491710.8263999</v>
      </c>
      <c r="O352" s="225">
        <v>4822121.3238629503</v>
      </c>
      <c r="P352" s="225">
        <v>4785119.5438629501</v>
      </c>
      <c r="Q352" s="225">
        <v>4855014.2838629503</v>
      </c>
      <c r="R352" s="225">
        <v>4717147.4938629502</v>
      </c>
      <c r="S352" s="225">
        <v>5418683.7638629498</v>
      </c>
      <c r="T352" s="225">
        <v>4920984.3338629501</v>
      </c>
      <c r="U352" s="225">
        <v>4816274.4838629495</v>
      </c>
      <c r="V352" s="225">
        <v>5064714.0238629496</v>
      </c>
      <c r="W352" s="225">
        <v>4677131.2438629502</v>
      </c>
      <c r="X352" s="225">
        <v>4777428.0838629501</v>
      </c>
      <c r="Y352" s="225">
        <v>5179775.9738629498</v>
      </c>
      <c r="Z352" s="225">
        <v>4610465.6338629499</v>
      </c>
      <c r="AA352" s="225">
        <v>58644860.186355397</v>
      </c>
      <c r="AB352" s="225">
        <v>5138183.3905463601</v>
      </c>
      <c r="AC352" s="225">
        <v>5015181.6105463598</v>
      </c>
      <c r="AD352" s="225">
        <v>5154076.35054636</v>
      </c>
      <c r="AE352" s="225">
        <v>5031209.56054636</v>
      </c>
      <c r="AF352" s="225">
        <v>5644745.8305463605</v>
      </c>
      <c r="AG352" s="225">
        <v>5155046.4005463598</v>
      </c>
      <c r="AH352" s="225">
        <v>5058336.5505463602</v>
      </c>
      <c r="AI352" s="225">
        <v>5378776.0905463602</v>
      </c>
      <c r="AJ352" s="225">
        <v>4979193.31054636</v>
      </c>
      <c r="AK352" s="225">
        <v>5082490.1505463598</v>
      </c>
      <c r="AL352" s="225">
        <v>5493838.0405463604</v>
      </c>
      <c r="AM352" s="225">
        <v>4924527.7005463596</v>
      </c>
      <c r="AN352" s="225">
        <v>62055604.986556299</v>
      </c>
      <c r="AO352" s="225">
        <v>5348211.8869821401</v>
      </c>
      <c r="AP352" s="225">
        <v>5225210.1069821296</v>
      </c>
      <c r="AQ352" s="225">
        <v>5364104.8469821401</v>
      </c>
      <c r="AR352" s="225">
        <v>5241238.0569821401</v>
      </c>
      <c r="AS352" s="225">
        <v>5854774.3269821396</v>
      </c>
      <c r="AT352" s="225">
        <v>5365074.8969821399</v>
      </c>
      <c r="AU352" s="225">
        <v>5268365.0469821403</v>
      </c>
      <c r="AV352" s="225">
        <v>5588804.5869821301</v>
      </c>
      <c r="AW352" s="225">
        <v>5189221.8069821401</v>
      </c>
      <c r="AX352" s="225">
        <v>5292518.6469821297</v>
      </c>
      <c r="AY352" s="225">
        <v>5703866.5369821396</v>
      </c>
      <c r="AZ352" s="225">
        <v>5134556.1969821304</v>
      </c>
      <c r="BA352" s="225">
        <v>64575946.9437856</v>
      </c>
      <c r="BB352" s="225">
        <v>5569510.9975081999</v>
      </c>
      <c r="BC352" s="225">
        <v>5446509.2175081903</v>
      </c>
      <c r="BD352" s="225">
        <v>5585403.9575081998</v>
      </c>
      <c r="BE352" s="225">
        <v>5462537.1675081998</v>
      </c>
      <c r="BF352" s="225">
        <v>6076073.4375081901</v>
      </c>
      <c r="BG352" s="225">
        <v>5586374.0075081997</v>
      </c>
      <c r="BH352" s="225">
        <v>5489664.1575082</v>
      </c>
      <c r="BI352" s="225">
        <v>5810103.6975082001</v>
      </c>
      <c r="BJ352" s="225">
        <v>5410520.9175081998</v>
      </c>
      <c r="BK352" s="225">
        <v>5513817.7575081997</v>
      </c>
      <c r="BL352" s="225">
        <v>5925165.6475082003</v>
      </c>
      <c r="BM352" s="225">
        <v>5355855.3075082004</v>
      </c>
      <c r="BN352" s="225">
        <v>67231536.270098403</v>
      </c>
    </row>
    <row r="353" spans="1:66">
      <c r="A353" s="245" t="s">
        <v>592</v>
      </c>
    </row>
    <row r="354" spans="1:66">
      <c r="A354" s="245" t="s">
        <v>593</v>
      </c>
      <c r="B354" s="225">
        <v>2424738.6</v>
      </c>
      <c r="C354" s="225">
        <v>2380435.7999999998</v>
      </c>
      <c r="D354" s="225">
        <v>2843722.49</v>
      </c>
      <c r="E354" s="225">
        <v>2759401.16</v>
      </c>
      <c r="F354" s="225">
        <v>2691469.83</v>
      </c>
      <c r="G354" s="225">
        <v>2528088.4700000002</v>
      </c>
      <c r="H354" s="225">
        <v>3610146.02</v>
      </c>
      <c r="I354" s="225">
        <v>3778188.62</v>
      </c>
      <c r="J354" s="225">
        <v>3800735.87</v>
      </c>
      <c r="K354" s="225">
        <v>2543476.59</v>
      </c>
      <c r="L354" s="225">
        <v>2682052.61</v>
      </c>
      <c r="M354" s="225">
        <v>2465854.11</v>
      </c>
      <c r="N354" s="225">
        <v>34508310.169999897</v>
      </c>
      <c r="O354" s="225">
        <v>818857.35</v>
      </c>
      <c r="P354" s="225">
        <v>803895.97</v>
      </c>
      <c r="Q354" s="225">
        <v>960351.95</v>
      </c>
      <c r="R354" s="225">
        <v>1164844.8999999999</v>
      </c>
      <c r="S354" s="225">
        <v>1234965.82</v>
      </c>
      <c r="T354" s="225">
        <v>1134782.1299999999</v>
      </c>
      <c r="U354" s="225">
        <v>1657313.72</v>
      </c>
      <c r="V354" s="225">
        <v>1773876.98</v>
      </c>
      <c r="W354" s="225">
        <v>1784463</v>
      </c>
      <c r="X354" s="225">
        <v>1194174.1399999999</v>
      </c>
      <c r="Y354" s="225">
        <v>1259236</v>
      </c>
      <c r="Z354" s="225">
        <v>1157730.02</v>
      </c>
      <c r="AA354" s="225">
        <v>14944491.9799999</v>
      </c>
      <c r="AB354" s="225">
        <v>1289457.3500000001</v>
      </c>
      <c r="AC354" s="225">
        <v>1289456.97</v>
      </c>
      <c r="AD354" s="225">
        <v>1289456.95</v>
      </c>
      <c r="AE354" s="225">
        <v>1289456.8999999999</v>
      </c>
      <c r="AF354" s="225">
        <v>1289456.82</v>
      </c>
      <c r="AG354" s="225">
        <v>1289457.1299999999</v>
      </c>
      <c r="AH354" s="225">
        <v>1289456.72</v>
      </c>
      <c r="AI354" s="225">
        <v>1289456.98</v>
      </c>
      <c r="AJ354" s="225">
        <v>1289457</v>
      </c>
      <c r="AK354" s="225">
        <v>1289457.1399999999</v>
      </c>
      <c r="AL354" s="225">
        <v>1289457</v>
      </c>
      <c r="AM354" s="225">
        <v>1289457.02</v>
      </c>
      <c r="AN354" s="225">
        <v>15473483.98</v>
      </c>
      <c r="AO354" s="225">
        <v>1402243.3499999901</v>
      </c>
      <c r="AP354" s="225">
        <v>1402242.96999999</v>
      </c>
      <c r="AQ354" s="225">
        <v>1402242.9499999899</v>
      </c>
      <c r="AR354" s="225">
        <v>1402242.8999999899</v>
      </c>
      <c r="AS354" s="225">
        <v>1402242.82</v>
      </c>
      <c r="AT354" s="225">
        <v>1402243.13</v>
      </c>
      <c r="AU354" s="225">
        <v>1402242.71999999</v>
      </c>
      <c r="AV354" s="225">
        <v>1402242.98</v>
      </c>
      <c r="AW354" s="225">
        <v>1402243</v>
      </c>
      <c r="AX354" s="225">
        <v>1402243.14</v>
      </c>
      <c r="AY354" s="225">
        <v>1402243</v>
      </c>
      <c r="AZ354" s="225">
        <v>1402243.01999999</v>
      </c>
      <c r="BA354" s="225">
        <v>16826915.98</v>
      </c>
      <c r="BB354" s="225">
        <v>1525000.35</v>
      </c>
      <c r="BC354" s="225">
        <v>1524999.96999999</v>
      </c>
      <c r="BD354" s="225">
        <v>1524999.95</v>
      </c>
      <c r="BE354" s="225">
        <v>1524999.9</v>
      </c>
      <c r="BF354" s="225">
        <v>1524999.82</v>
      </c>
      <c r="BG354" s="225">
        <v>1525000.13</v>
      </c>
      <c r="BH354" s="225">
        <v>1524999.71999999</v>
      </c>
      <c r="BI354" s="225">
        <v>1524999.98</v>
      </c>
      <c r="BJ354" s="225">
        <v>1525000</v>
      </c>
      <c r="BK354" s="225">
        <v>1525000.14</v>
      </c>
      <c r="BL354" s="225">
        <v>1525000</v>
      </c>
      <c r="BM354" s="225">
        <v>1525000.02</v>
      </c>
      <c r="BN354" s="225">
        <v>18299999.98</v>
      </c>
    </row>
    <row r="355" spans="1:66">
      <c r="A355" s="245" t="s">
        <v>594</v>
      </c>
      <c r="B355" s="225">
        <v>0</v>
      </c>
      <c r="C355" s="225">
        <v>0</v>
      </c>
      <c r="D355" s="225">
        <v>0</v>
      </c>
      <c r="E355" s="225">
        <v>0</v>
      </c>
      <c r="F355" s="225">
        <v>0</v>
      </c>
      <c r="G355" s="225">
        <v>0</v>
      </c>
      <c r="H355" s="225">
        <v>0</v>
      </c>
      <c r="I355" s="225">
        <v>0</v>
      </c>
      <c r="J355" s="225">
        <v>0</v>
      </c>
      <c r="K355" s="225">
        <v>0</v>
      </c>
      <c r="L355" s="225">
        <v>0</v>
      </c>
      <c r="M355" s="225">
        <v>0</v>
      </c>
      <c r="N355" s="225">
        <v>0</v>
      </c>
      <c r="O355" s="225">
        <v>0</v>
      </c>
      <c r="P355" s="225">
        <v>0</v>
      </c>
      <c r="Q355" s="225">
        <v>0</v>
      </c>
      <c r="R355" s="225">
        <v>0</v>
      </c>
      <c r="S355" s="225">
        <v>0</v>
      </c>
      <c r="T355" s="225">
        <v>0</v>
      </c>
      <c r="U355" s="225">
        <v>0</v>
      </c>
      <c r="V355" s="225">
        <v>0</v>
      </c>
      <c r="W355" s="225">
        <v>0</v>
      </c>
      <c r="X355" s="225">
        <v>0</v>
      </c>
      <c r="Y355" s="225">
        <v>0</v>
      </c>
      <c r="Z355" s="225">
        <v>0</v>
      </c>
      <c r="AA355" s="225">
        <v>0</v>
      </c>
      <c r="AB355" s="225">
        <v>0</v>
      </c>
      <c r="AC355" s="225">
        <v>0</v>
      </c>
      <c r="AD355" s="225">
        <v>0</v>
      </c>
      <c r="AE355" s="225">
        <v>0</v>
      </c>
      <c r="AF355" s="225">
        <v>0</v>
      </c>
      <c r="AG355" s="225">
        <v>0</v>
      </c>
      <c r="AH355" s="225">
        <v>0</v>
      </c>
      <c r="AI355" s="225">
        <v>0</v>
      </c>
      <c r="AJ355" s="225">
        <v>0</v>
      </c>
      <c r="AK355" s="225">
        <v>0</v>
      </c>
      <c r="AL355" s="225">
        <v>0</v>
      </c>
      <c r="AM355" s="225">
        <v>0</v>
      </c>
      <c r="AN355" s="225">
        <v>0</v>
      </c>
      <c r="AO355" s="225">
        <v>0</v>
      </c>
      <c r="AP355" s="225">
        <v>0</v>
      </c>
      <c r="AQ355" s="225">
        <v>0</v>
      </c>
      <c r="AR355" s="225">
        <v>0</v>
      </c>
      <c r="AS355" s="225">
        <v>0</v>
      </c>
      <c r="AT355" s="225">
        <v>0</v>
      </c>
      <c r="AU355" s="225">
        <v>0</v>
      </c>
      <c r="AV355" s="225">
        <v>0</v>
      </c>
      <c r="AW355" s="225">
        <v>0</v>
      </c>
      <c r="AX355" s="225">
        <v>0</v>
      </c>
      <c r="AY355" s="225">
        <v>0</v>
      </c>
      <c r="AZ355" s="225">
        <v>0</v>
      </c>
      <c r="BA355" s="225">
        <v>0</v>
      </c>
      <c r="BB355" s="225">
        <v>0</v>
      </c>
      <c r="BC355" s="225">
        <v>0</v>
      </c>
      <c r="BD355" s="225">
        <v>0</v>
      </c>
      <c r="BE355" s="225">
        <v>0</v>
      </c>
      <c r="BF355" s="225">
        <v>0</v>
      </c>
      <c r="BG355" s="225">
        <v>0</v>
      </c>
      <c r="BH355" s="225">
        <v>0</v>
      </c>
      <c r="BI355" s="225">
        <v>0</v>
      </c>
      <c r="BJ355" s="225">
        <v>0</v>
      </c>
      <c r="BK355" s="225">
        <v>0</v>
      </c>
      <c r="BL355" s="225">
        <v>0</v>
      </c>
      <c r="BM355" s="225">
        <v>0</v>
      </c>
      <c r="BN355" s="225">
        <v>0</v>
      </c>
    </row>
    <row r="356" spans="1:66">
      <c r="A356" s="245" t="s">
        <v>595</v>
      </c>
      <c r="B356" s="225">
        <v>2424738.6</v>
      </c>
      <c r="C356" s="225">
        <v>2380435.7999999998</v>
      </c>
      <c r="D356" s="225">
        <v>2843722.49</v>
      </c>
      <c r="E356" s="225">
        <v>2759401.16</v>
      </c>
      <c r="F356" s="225">
        <v>2691469.83</v>
      </c>
      <c r="G356" s="225">
        <v>2528088.4700000002</v>
      </c>
      <c r="H356" s="225">
        <v>3610146.02</v>
      </c>
      <c r="I356" s="225">
        <v>3778188.62</v>
      </c>
      <c r="J356" s="225">
        <v>3800735.87</v>
      </c>
      <c r="K356" s="225">
        <v>2543476.59</v>
      </c>
      <c r="L356" s="225">
        <v>2682052.61</v>
      </c>
      <c r="M356" s="225">
        <v>2465854.11</v>
      </c>
      <c r="N356" s="225">
        <v>34508310.169999897</v>
      </c>
      <c r="O356" s="225">
        <v>818857.35</v>
      </c>
      <c r="P356" s="225">
        <v>803895.97</v>
      </c>
      <c r="Q356" s="225">
        <v>960351.95</v>
      </c>
      <c r="R356" s="225">
        <v>1164844.8999999999</v>
      </c>
      <c r="S356" s="225">
        <v>1234965.82</v>
      </c>
      <c r="T356" s="225">
        <v>1134782.1299999999</v>
      </c>
      <c r="U356" s="225">
        <v>1657313.72</v>
      </c>
      <c r="V356" s="225">
        <v>1773876.98</v>
      </c>
      <c r="W356" s="225">
        <v>1784463</v>
      </c>
      <c r="X356" s="225">
        <v>1194174.1399999999</v>
      </c>
      <c r="Y356" s="225">
        <v>1259236</v>
      </c>
      <c r="Z356" s="225">
        <v>1157730.02</v>
      </c>
      <c r="AA356" s="225">
        <v>14944491.9799999</v>
      </c>
      <c r="AB356" s="225">
        <v>1289457.3500000001</v>
      </c>
      <c r="AC356" s="225">
        <v>1289456.97</v>
      </c>
      <c r="AD356" s="225">
        <v>1289456.95</v>
      </c>
      <c r="AE356" s="225">
        <v>1289456.8999999999</v>
      </c>
      <c r="AF356" s="225">
        <v>1289456.82</v>
      </c>
      <c r="AG356" s="225">
        <v>1289457.1299999999</v>
      </c>
      <c r="AH356" s="225">
        <v>1289456.72</v>
      </c>
      <c r="AI356" s="225">
        <v>1289456.98</v>
      </c>
      <c r="AJ356" s="225">
        <v>1289457</v>
      </c>
      <c r="AK356" s="225">
        <v>1289457.1399999999</v>
      </c>
      <c r="AL356" s="225">
        <v>1289457</v>
      </c>
      <c r="AM356" s="225">
        <v>1289457.02</v>
      </c>
      <c r="AN356" s="225">
        <v>15473483.98</v>
      </c>
      <c r="AO356" s="225">
        <v>1402243.3499999901</v>
      </c>
      <c r="AP356" s="225">
        <v>1402242.96999999</v>
      </c>
      <c r="AQ356" s="225">
        <v>1402242.9499999899</v>
      </c>
      <c r="AR356" s="225">
        <v>1402242.8999999899</v>
      </c>
      <c r="AS356" s="225">
        <v>1402242.82</v>
      </c>
      <c r="AT356" s="225">
        <v>1402243.13</v>
      </c>
      <c r="AU356" s="225">
        <v>1402242.71999999</v>
      </c>
      <c r="AV356" s="225">
        <v>1402242.98</v>
      </c>
      <c r="AW356" s="225">
        <v>1402243</v>
      </c>
      <c r="AX356" s="225">
        <v>1402243.14</v>
      </c>
      <c r="AY356" s="225">
        <v>1402243</v>
      </c>
      <c r="AZ356" s="225">
        <v>1402243.01999999</v>
      </c>
      <c r="BA356" s="225">
        <v>16826915.98</v>
      </c>
      <c r="BB356" s="225">
        <v>1525000.35</v>
      </c>
      <c r="BC356" s="225">
        <v>1524999.96999999</v>
      </c>
      <c r="BD356" s="225">
        <v>1524999.95</v>
      </c>
      <c r="BE356" s="225">
        <v>1524999.9</v>
      </c>
      <c r="BF356" s="225">
        <v>1524999.82</v>
      </c>
      <c r="BG356" s="225">
        <v>1525000.13</v>
      </c>
      <c r="BH356" s="225">
        <v>1524999.71999999</v>
      </c>
      <c r="BI356" s="225">
        <v>1524999.98</v>
      </c>
      <c r="BJ356" s="225">
        <v>1525000</v>
      </c>
      <c r="BK356" s="225">
        <v>1525000.14</v>
      </c>
      <c r="BL356" s="225">
        <v>1525000</v>
      </c>
      <c r="BM356" s="225">
        <v>1525000.02</v>
      </c>
      <c r="BN356" s="225">
        <v>18299999.98</v>
      </c>
    </row>
    <row r="357" spans="1:66">
      <c r="A357" s="245" t="s">
        <v>596</v>
      </c>
    </row>
    <row r="358" spans="1:66">
      <c r="A358" s="245" t="s">
        <v>597</v>
      </c>
      <c r="B358" s="225">
        <v>0</v>
      </c>
      <c r="C358" s="225">
        <v>0</v>
      </c>
      <c r="D358" s="225">
        <v>0</v>
      </c>
      <c r="E358" s="225">
        <v>0</v>
      </c>
      <c r="F358" s="225">
        <v>0</v>
      </c>
      <c r="G358" s="225">
        <v>0</v>
      </c>
      <c r="H358" s="225">
        <v>0</v>
      </c>
      <c r="I358" s="225">
        <v>0</v>
      </c>
      <c r="J358" s="225">
        <v>0</v>
      </c>
      <c r="K358" s="225">
        <v>0</v>
      </c>
      <c r="L358" s="225">
        <v>0</v>
      </c>
      <c r="M358" s="225">
        <v>0</v>
      </c>
      <c r="N358" s="225">
        <v>0</v>
      </c>
      <c r="O358" s="225">
        <v>0</v>
      </c>
      <c r="P358" s="225">
        <v>0</v>
      </c>
      <c r="Q358" s="225">
        <v>0</v>
      </c>
      <c r="R358" s="225">
        <v>0</v>
      </c>
      <c r="S358" s="225">
        <v>0</v>
      </c>
      <c r="T358" s="225">
        <v>0</v>
      </c>
      <c r="U358" s="225">
        <v>0</v>
      </c>
      <c r="V358" s="225">
        <v>0</v>
      </c>
      <c r="W358" s="225">
        <v>0</v>
      </c>
      <c r="X358" s="225">
        <v>0</v>
      </c>
      <c r="Y358" s="225">
        <v>0</v>
      </c>
      <c r="Z358" s="225">
        <v>0</v>
      </c>
      <c r="AA358" s="225">
        <v>0</v>
      </c>
      <c r="AB358" s="225">
        <v>0</v>
      </c>
      <c r="AC358" s="225">
        <v>0</v>
      </c>
      <c r="AD358" s="225">
        <v>0</v>
      </c>
      <c r="AE358" s="225">
        <v>0</v>
      </c>
      <c r="AF358" s="225">
        <v>0</v>
      </c>
      <c r="AG358" s="225">
        <v>0</v>
      </c>
      <c r="AH358" s="225">
        <v>0</v>
      </c>
      <c r="AI358" s="225">
        <v>0</v>
      </c>
      <c r="AJ358" s="225">
        <v>0</v>
      </c>
      <c r="AK358" s="225">
        <v>0</v>
      </c>
      <c r="AL358" s="225">
        <v>0</v>
      </c>
      <c r="AM358" s="225">
        <v>0</v>
      </c>
      <c r="AN358" s="225">
        <v>0</v>
      </c>
      <c r="AO358" s="225">
        <v>0</v>
      </c>
      <c r="AP358" s="225">
        <v>0</v>
      </c>
      <c r="AQ358" s="225">
        <v>0</v>
      </c>
      <c r="AR358" s="225">
        <v>0</v>
      </c>
      <c r="AS358" s="225">
        <v>0</v>
      </c>
      <c r="AT358" s="225">
        <v>0</v>
      </c>
      <c r="AU358" s="225">
        <v>0</v>
      </c>
      <c r="AV358" s="225">
        <v>0</v>
      </c>
      <c r="AW358" s="225">
        <v>0</v>
      </c>
      <c r="AX358" s="225">
        <v>0</v>
      </c>
      <c r="AY358" s="225">
        <v>0</v>
      </c>
      <c r="AZ358" s="225">
        <v>0</v>
      </c>
      <c r="BA358" s="225">
        <v>0</v>
      </c>
      <c r="BB358" s="225">
        <v>0</v>
      </c>
      <c r="BC358" s="225">
        <v>0</v>
      </c>
      <c r="BD358" s="225">
        <v>0</v>
      </c>
      <c r="BE358" s="225">
        <v>0</v>
      </c>
      <c r="BF358" s="225">
        <v>0</v>
      </c>
      <c r="BG358" s="225">
        <v>0</v>
      </c>
      <c r="BH358" s="225">
        <v>0</v>
      </c>
      <c r="BI358" s="225">
        <v>0</v>
      </c>
      <c r="BJ358" s="225">
        <v>0</v>
      </c>
      <c r="BK358" s="225">
        <v>0</v>
      </c>
      <c r="BL358" s="225">
        <v>0</v>
      </c>
      <c r="BM358" s="225">
        <v>0</v>
      </c>
      <c r="BN358" s="225">
        <v>0</v>
      </c>
    </row>
    <row r="359" spans="1:66">
      <c r="A359" s="245" t="s">
        <v>598</v>
      </c>
      <c r="B359" s="225">
        <v>0</v>
      </c>
      <c r="C359" s="225">
        <v>0</v>
      </c>
      <c r="D359" s="225">
        <v>0</v>
      </c>
      <c r="E359" s="225">
        <v>0</v>
      </c>
      <c r="F359" s="225">
        <v>0</v>
      </c>
      <c r="G359" s="225">
        <v>0</v>
      </c>
      <c r="H359" s="225">
        <v>0</v>
      </c>
      <c r="I359" s="225">
        <v>0</v>
      </c>
      <c r="J359" s="225">
        <v>0</v>
      </c>
      <c r="K359" s="225">
        <v>0</v>
      </c>
      <c r="L359" s="225">
        <v>0</v>
      </c>
      <c r="M359" s="225">
        <v>0</v>
      </c>
      <c r="N359" s="225">
        <v>0</v>
      </c>
      <c r="O359" s="225">
        <v>0</v>
      </c>
      <c r="P359" s="225">
        <v>0</v>
      </c>
      <c r="Q359" s="225">
        <v>0</v>
      </c>
      <c r="R359" s="225">
        <v>0</v>
      </c>
      <c r="S359" s="225">
        <v>0</v>
      </c>
      <c r="T359" s="225">
        <v>0</v>
      </c>
      <c r="U359" s="225">
        <v>0</v>
      </c>
      <c r="V359" s="225">
        <v>0</v>
      </c>
      <c r="W359" s="225">
        <v>0</v>
      </c>
      <c r="X359" s="225">
        <v>0</v>
      </c>
      <c r="Y359" s="225">
        <v>0</v>
      </c>
      <c r="Z359" s="225">
        <v>0</v>
      </c>
      <c r="AA359" s="225">
        <v>0</v>
      </c>
      <c r="AB359" s="225">
        <v>0</v>
      </c>
      <c r="AC359" s="225">
        <v>0</v>
      </c>
      <c r="AD359" s="225">
        <v>0</v>
      </c>
      <c r="AE359" s="225">
        <v>0</v>
      </c>
      <c r="AF359" s="225">
        <v>0</v>
      </c>
      <c r="AG359" s="225">
        <v>0</v>
      </c>
      <c r="AH359" s="225">
        <v>0</v>
      </c>
      <c r="AI359" s="225">
        <v>0</v>
      </c>
      <c r="AJ359" s="225">
        <v>0</v>
      </c>
      <c r="AK359" s="225">
        <v>0</v>
      </c>
      <c r="AL359" s="225">
        <v>0</v>
      </c>
      <c r="AM359" s="225">
        <v>0</v>
      </c>
      <c r="AN359" s="225">
        <v>0</v>
      </c>
      <c r="AO359" s="225">
        <v>0</v>
      </c>
      <c r="AP359" s="225">
        <v>0</v>
      </c>
      <c r="AQ359" s="225">
        <v>0</v>
      </c>
      <c r="AR359" s="225">
        <v>0</v>
      </c>
      <c r="AS359" s="225">
        <v>0</v>
      </c>
      <c r="AT359" s="225">
        <v>0</v>
      </c>
      <c r="AU359" s="225">
        <v>0</v>
      </c>
      <c r="AV359" s="225">
        <v>0</v>
      </c>
      <c r="AW359" s="225">
        <v>0</v>
      </c>
      <c r="AX359" s="225">
        <v>0</v>
      </c>
      <c r="AY359" s="225">
        <v>0</v>
      </c>
      <c r="AZ359" s="225">
        <v>0</v>
      </c>
      <c r="BA359" s="225">
        <v>0</v>
      </c>
      <c r="BB359" s="225">
        <v>0</v>
      </c>
      <c r="BC359" s="225">
        <v>0</v>
      </c>
      <c r="BD359" s="225">
        <v>0</v>
      </c>
      <c r="BE359" s="225">
        <v>0</v>
      </c>
      <c r="BF359" s="225">
        <v>0</v>
      </c>
      <c r="BG359" s="225">
        <v>0</v>
      </c>
      <c r="BH359" s="225">
        <v>0</v>
      </c>
      <c r="BI359" s="225">
        <v>0</v>
      </c>
      <c r="BJ359" s="225">
        <v>0</v>
      </c>
      <c r="BK359" s="225">
        <v>0</v>
      </c>
      <c r="BL359" s="225">
        <v>0</v>
      </c>
      <c r="BM359" s="225">
        <v>0</v>
      </c>
      <c r="BN359" s="225">
        <v>0</v>
      </c>
    </row>
    <row r="360" spans="1:66">
      <c r="A360" s="245" t="s">
        <v>599</v>
      </c>
      <c r="B360" s="225">
        <v>7856639.3930333303</v>
      </c>
      <c r="C360" s="225">
        <v>7277801.1830333304</v>
      </c>
      <c r="D360" s="225">
        <v>8209537.7730333302</v>
      </c>
      <c r="E360" s="225">
        <v>7454734.5430333298</v>
      </c>
      <c r="F360" s="225">
        <v>7623042.7330333302</v>
      </c>
      <c r="G360" s="225">
        <v>7945901.5130333304</v>
      </c>
      <c r="H360" s="225">
        <v>8419017.78303333</v>
      </c>
      <c r="I360" s="225">
        <v>8835039.2030333299</v>
      </c>
      <c r="J360" s="225">
        <v>8470464.4630333297</v>
      </c>
      <c r="K360" s="225">
        <v>7312876.2330333302</v>
      </c>
      <c r="L360" s="225">
        <v>7376645.49303333</v>
      </c>
      <c r="M360" s="225">
        <v>7532949.9630333297</v>
      </c>
      <c r="N360" s="225">
        <v>94314650.2764</v>
      </c>
      <c r="O360" s="225">
        <v>5663708.2838629503</v>
      </c>
      <c r="P360" s="225">
        <v>5611745.1238629501</v>
      </c>
      <c r="Q360" s="225">
        <v>5838793.7638629498</v>
      </c>
      <c r="R360" s="225">
        <v>5905419.9238629499</v>
      </c>
      <c r="S360" s="225">
        <v>6710982.2738629496</v>
      </c>
      <c r="T360" s="225">
        <v>6079193.9938629502</v>
      </c>
      <c r="U360" s="225">
        <v>6497015.7338629495</v>
      </c>
      <c r="V360" s="225">
        <v>6862018.5338629503</v>
      </c>
      <c r="W360" s="225">
        <v>6485021.7738629496</v>
      </c>
      <c r="X360" s="225">
        <v>5995029.75386295</v>
      </c>
      <c r="Y360" s="225">
        <v>6496344.6638629502</v>
      </c>
      <c r="Z360" s="225">
        <v>5793820.8138629496</v>
      </c>
      <c r="AA360" s="225">
        <v>73939094.6363554</v>
      </c>
      <c r="AB360" s="225">
        <v>6450370.35054636</v>
      </c>
      <c r="AC360" s="225">
        <v>6327368.1905463599</v>
      </c>
      <c r="AD360" s="225">
        <v>6466960.8305463605</v>
      </c>
      <c r="AE360" s="225">
        <v>6344093.9905463597</v>
      </c>
      <c r="AF360" s="225">
        <v>6991535.3405463602</v>
      </c>
      <c r="AG360" s="225">
        <v>6467931.06054636</v>
      </c>
      <c r="AH360" s="225">
        <v>6371220.8005463602</v>
      </c>
      <c r="AI360" s="225">
        <v>6691660.60054636</v>
      </c>
      <c r="AJ360" s="225">
        <v>6292077.8405463602</v>
      </c>
      <c r="AK360" s="225">
        <v>6395374.8205463598</v>
      </c>
      <c r="AL360" s="225">
        <v>6840627.7305463599</v>
      </c>
      <c r="AM360" s="225">
        <v>6239609.8805463603</v>
      </c>
      <c r="AN360" s="225">
        <v>77878831.436556295</v>
      </c>
      <c r="AO360" s="225">
        <v>6773184.8469821401</v>
      </c>
      <c r="AP360" s="225">
        <v>6650182.6869821297</v>
      </c>
      <c r="AQ360" s="225">
        <v>6789775.3269821396</v>
      </c>
      <c r="AR360" s="225">
        <v>6666908.4869821304</v>
      </c>
      <c r="AS360" s="225">
        <v>7314349.8369821403</v>
      </c>
      <c r="AT360" s="225">
        <v>6790745.5569821401</v>
      </c>
      <c r="AU360" s="225">
        <v>6694035.2969821403</v>
      </c>
      <c r="AV360" s="225">
        <v>7014475.0969821401</v>
      </c>
      <c r="AW360" s="225">
        <v>6614892.3369821301</v>
      </c>
      <c r="AX360" s="225">
        <v>6718189.3169821398</v>
      </c>
      <c r="AY360" s="225">
        <v>7163442.22698214</v>
      </c>
      <c r="AZ360" s="225">
        <v>6562424.3769821404</v>
      </c>
      <c r="BA360" s="225">
        <v>81752605.393785596</v>
      </c>
      <c r="BB360" s="225">
        <v>7117240.9575081998</v>
      </c>
      <c r="BC360" s="225">
        <v>6994238.7975081997</v>
      </c>
      <c r="BD360" s="225">
        <v>7133831.4375082003</v>
      </c>
      <c r="BE360" s="225">
        <v>7010964.5975081902</v>
      </c>
      <c r="BF360" s="225">
        <v>7658405.9475082001</v>
      </c>
      <c r="BG360" s="225">
        <v>7134801.6675081998</v>
      </c>
      <c r="BH360" s="225">
        <v>7038091.4075082</v>
      </c>
      <c r="BI360" s="225">
        <v>7358531.2075081998</v>
      </c>
      <c r="BJ360" s="225">
        <v>6958948.4475082001</v>
      </c>
      <c r="BK360" s="225">
        <v>7062245.4275081996</v>
      </c>
      <c r="BL360" s="225">
        <v>7507498.3375081997</v>
      </c>
      <c r="BM360" s="225">
        <v>6906480.4875082001</v>
      </c>
      <c r="BN360" s="225">
        <v>85881278.720098406</v>
      </c>
    </row>
    <row r="361" spans="1:66">
      <c r="A361" s="247" t="s">
        <v>600</v>
      </c>
    </row>
    <row r="362" spans="1:66">
      <c r="A362" s="245" t="s">
        <v>601</v>
      </c>
    </row>
    <row r="363" spans="1:66">
      <c r="A363" s="245" t="s">
        <v>602</v>
      </c>
      <c r="B363" s="225">
        <v>0</v>
      </c>
      <c r="C363" s="225">
        <v>0</v>
      </c>
      <c r="D363" s="225">
        <v>0</v>
      </c>
      <c r="E363" s="225">
        <v>0</v>
      </c>
      <c r="F363" s="225">
        <v>0</v>
      </c>
      <c r="G363" s="225">
        <v>0</v>
      </c>
      <c r="H363" s="225">
        <v>0</v>
      </c>
      <c r="I363" s="225">
        <v>0</v>
      </c>
      <c r="J363" s="225">
        <v>0</v>
      </c>
      <c r="K363" s="225">
        <v>0</v>
      </c>
      <c r="L363" s="225">
        <v>0</v>
      </c>
      <c r="M363" s="225">
        <v>0</v>
      </c>
      <c r="N363" s="225">
        <v>0</v>
      </c>
      <c r="O363" s="225">
        <v>0</v>
      </c>
      <c r="P363" s="225">
        <v>0</v>
      </c>
      <c r="Q363" s="225">
        <v>0</v>
      </c>
      <c r="R363" s="225">
        <v>0</v>
      </c>
      <c r="S363" s="225">
        <v>0</v>
      </c>
      <c r="T363" s="225">
        <v>0</v>
      </c>
      <c r="U363" s="225">
        <v>0</v>
      </c>
      <c r="V363" s="225">
        <v>0</v>
      </c>
      <c r="W363" s="225">
        <v>0</v>
      </c>
      <c r="X363" s="225">
        <v>0</v>
      </c>
      <c r="Y363" s="225">
        <v>0</v>
      </c>
      <c r="Z363" s="225">
        <v>0</v>
      </c>
      <c r="AA363" s="225">
        <v>0</v>
      </c>
      <c r="AB363" s="225">
        <v>0</v>
      </c>
      <c r="AC363" s="225">
        <v>0</v>
      </c>
      <c r="AD363" s="225">
        <v>0</v>
      </c>
      <c r="AE363" s="225">
        <v>0</v>
      </c>
      <c r="AF363" s="225">
        <v>0</v>
      </c>
      <c r="AG363" s="225">
        <v>0</v>
      </c>
      <c r="AH363" s="225">
        <v>0</v>
      </c>
      <c r="AI363" s="225">
        <v>0</v>
      </c>
      <c r="AJ363" s="225">
        <v>0</v>
      </c>
      <c r="AK363" s="225">
        <v>0</v>
      </c>
      <c r="AL363" s="225">
        <v>0</v>
      </c>
      <c r="AM363" s="225">
        <v>0</v>
      </c>
      <c r="AN363" s="225">
        <v>0</v>
      </c>
      <c r="AO363" s="225">
        <v>0</v>
      </c>
      <c r="AP363" s="225">
        <v>0</v>
      </c>
      <c r="AQ363" s="225">
        <v>0</v>
      </c>
      <c r="AR363" s="225">
        <v>0</v>
      </c>
      <c r="AS363" s="225">
        <v>0</v>
      </c>
      <c r="AT363" s="225">
        <v>0</v>
      </c>
      <c r="AU363" s="225">
        <v>0</v>
      </c>
      <c r="AV363" s="225">
        <v>0</v>
      </c>
      <c r="AW363" s="225">
        <v>0</v>
      </c>
      <c r="AX363" s="225">
        <v>0</v>
      </c>
      <c r="AY363" s="225">
        <v>0</v>
      </c>
      <c r="AZ363" s="225">
        <v>0</v>
      </c>
      <c r="BA363" s="225">
        <v>0</v>
      </c>
      <c r="BB363" s="225">
        <v>0</v>
      </c>
      <c r="BC363" s="225">
        <v>0</v>
      </c>
      <c r="BD363" s="225">
        <v>0</v>
      </c>
      <c r="BE363" s="225">
        <v>0</v>
      </c>
      <c r="BF363" s="225">
        <v>0</v>
      </c>
      <c r="BG363" s="225">
        <v>0</v>
      </c>
      <c r="BH363" s="225">
        <v>0</v>
      </c>
      <c r="BI363" s="225">
        <v>0</v>
      </c>
      <c r="BJ363" s="225">
        <v>0</v>
      </c>
      <c r="BK363" s="225">
        <v>0</v>
      </c>
      <c r="BL363" s="225">
        <v>0</v>
      </c>
      <c r="BM363" s="225">
        <v>0</v>
      </c>
      <c r="BN363" s="225">
        <v>0</v>
      </c>
    </row>
    <row r="364" spans="1:66">
      <c r="A364" s="245" t="s">
        <v>603</v>
      </c>
      <c r="B364" s="225">
        <v>0</v>
      </c>
      <c r="C364" s="225">
        <v>0</v>
      </c>
      <c r="D364" s="225">
        <v>0</v>
      </c>
      <c r="E364" s="225">
        <v>0</v>
      </c>
      <c r="F364" s="225">
        <v>0</v>
      </c>
      <c r="G364" s="225">
        <v>0</v>
      </c>
      <c r="H364" s="225">
        <v>0</v>
      </c>
      <c r="I364" s="225">
        <v>0</v>
      </c>
      <c r="J364" s="225">
        <v>0</v>
      </c>
      <c r="K364" s="225">
        <v>0</v>
      </c>
      <c r="L364" s="225">
        <v>0</v>
      </c>
      <c r="M364" s="225">
        <v>0</v>
      </c>
      <c r="N364" s="225">
        <v>0</v>
      </c>
      <c r="O364" s="225">
        <v>0</v>
      </c>
      <c r="P364" s="225">
        <v>0</v>
      </c>
      <c r="Q364" s="225">
        <v>0</v>
      </c>
      <c r="R364" s="225">
        <v>0</v>
      </c>
      <c r="S364" s="225">
        <v>0</v>
      </c>
      <c r="T364" s="225">
        <v>0</v>
      </c>
      <c r="U364" s="225">
        <v>0</v>
      </c>
      <c r="V364" s="225">
        <v>0</v>
      </c>
      <c r="W364" s="225">
        <v>0</v>
      </c>
      <c r="X364" s="225">
        <v>0</v>
      </c>
      <c r="Y364" s="225">
        <v>0</v>
      </c>
      <c r="Z364" s="225">
        <v>0</v>
      </c>
      <c r="AA364" s="225">
        <v>0</v>
      </c>
      <c r="AB364" s="225">
        <v>0</v>
      </c>
      <c r="AC364" s="225">
        <v>0</v>
      </c>
      <c r="AD364" s="225">
        <v>0</v>
      </c>
      <c r="AE364" s="225">
        <v>0</v>
      </c>
      <c r="AF364" s="225">
        <v>0</v>
      </c>
      <c r="AG364" s="225">
        <v>0</v>
      </c>
      <c r="AH364" s="225">
        <v>0</v>
      </c>
      <c r="AI364" s="225">
        <v>0</v>
      </c>
      <c r="AJ364" s="225">
        <v>0</v>
      </c>
      <c r="AK364" s="225">
        <v>0</v>
      </c>
      <c r="AL364" s="225">
        <v>0</v>
      </c>
      <c r="AM364" s="225">
        <v>0</v>
      </c>
      <c r="AN364" s="225">
        <v>0</v>
      </c>
      <c r="AO364" s="225">
        <v>0</v>
      </c>
      <c r="AP364" s="225">
        <v>0</v>
      </c>
      <c r="AQ364" s="225">
        <v>0</v>
      </c>
      <c r="AR364" s="225">
        <v>0</v>
      </c>
      <c r="AS364" s="225">
        <v>0</v>
      </c>
      <c r="AT364" s="225">
        <v>0</v>
      </c>
      <c r="AU364" s="225">
        <v>0</v>
      </c>
      <c r="AV364" s="225">
        <v>0</v>
      </c>
      <c r="AW364" s="225">
        <v>0</v>
      </c>
      <c r="AX364" s="225">
        <v>0</v>
      </c>
      <c r="AY364" s="225">
        <v>0</v>
      </c>
      <c r="AZ364" s="225">
        <v>0</v>
      </c>
      <c r="BA364" s="225">
        <v>0</v>
      </c>
      <c r="BB364" s="225">
        <v>0</v>
      </c>
      <c r="BC364" s="225">
        <v>0</v>
      </c>
      <c r="BD364" s="225">
        <v>0</v>
      </c>
      <c r="BE364" s="225">
        <v>0</v>
      </c>
      <c r="BF364" s="225">
        <v>0</v>
      </c>
      <c r="BG364" s="225">
        <v>0</v>
      </c>
      <c r="BH364" s="225">
        <v>0</v>
      </c>
      <c r="BI364" s="225">
        <v>0</v>
      </c>
      <c r="BJ364" s="225">
        <v>0</v>
      </c>
      <c r="BK364" s="225">
        <v>0</v>
      </c>
      <c r="BL364" s="225">
        <v>0</v>
      </c>
      <c r="BM364" s="225">
        <v>0</v>
      </c>
      <c r="BN364" s="225">
        <v>0</v>
      </c>
    </row>
    <row r="365" spans="1:66">
      <c r="A365" s="245" t="s">
        <v>604</v>
      </c>
    </row>
    <row r="366" spans="1:66">
      <c r="A366" s="245" t="s">
        <v>605</v>
      </c>
      <c r="B366" s="225">
        <v>0</v>
      </c>
      <c r="C366" s="225">
        <v>0</v>
      </c>
      <c r="D366" s="225">
        <v>0</v>
      </c>
      <c r="E366" s="225">
        <v>0</v>
      </c>
      <c r="F366" s="225">
        <v>0</v>
      </c>
      <c r="G366" s="225">
        <v>0</v>
      </c>
      <c r="H366" s="225">
        <v>0</v>
      </c>
      <c r="I366" s="225">
        <v>0</v>
      </c>
      <c r="J366" s="225">
        <v>0</v>
      </c>
      <c r="K366" s="225">
        <v>0</v>
      </c>
      <c r="L366" s="225">
        <v>0</v>
      </c>
      <c r="M366" s="225">
        <v>0</v>
      </c>
      <c r="N366" s="225">
        <v>0</v>
      </c>
      <c r="O366" s="225">
        <v>0</v>
      </c>
      <c r="P366" s="225">
        <v>0</v>
      </c>
      <c r="Q366" s="225">
        <v>0</v>
      </c>
      <c r="R366" s="225">
        <v>0</v>
      </c>
      <c r="S366" s="225">
        <v>0</v>
      </c>
      <c r="T366" s="225">
        <v>0</v>
      </c>
      <c r="U366" s="225">
        <v>0</v>
      </c>
      <c r="V366" s="225">
        <v>0</v>
      </c>
      <c r="W366" s="225">
        <v>0</v>
      </c>
      <c r="X366" s="225">
        <v>0</v>
      </c>
      <c r="Y366" s="225">
        <v>0</v>
      </c>
      <c r="Z366" s="225">
        <v>0</v>
      </c>
      <c r="AA366" s="225">
        <v>0</v>
      </c>
      <c r="AB366" s="225">
        <v>0</v>
      </c>
      <c r="AC366" s="225">
        <v>0</v>
      </c>
      <c r="AD366" s="225">
        <v>0</v>
      </c>
      <c r="AE366" s="225">
        <v>0</v>
      </c>
      <c r="AF366" s="225">
        <v>0</v>
      </c>
      <c r="AG366" s="225">
        <v>0</v>
      </c>
      <c r="AH366" s="225">
        <v>0</v>
      </c>
      <c r="AI366" s="225">
        <v>0</v>
      </c>
      <c r="AJ366" s="225">
        <v>0</v>
      </c>
      <c r="AK366" s="225">
        <v>0</v>
      </c>
      <c r="AL366" s="225">
        <v>0</v>
      </c>
      <c r="AM366" s="225">
        <v>0</v>
      </c>
      <c r="AN366" s="225">
        <v>0</v>
      </c>
      <c r="AO366" s="225">
        <v>0</v>
      </c>
      <c r="AP366" s="225">
        <v>0</v>
      </c>
      <c r="AQ366" s="225">
        <v>0</v>
      </c>
      <c r="AR366" s="225">
        <v>0</v>
      </c>
      <c r="AS366" s="225">
        <v>0</v>
      </c>
      <c r="AT366" s="225">
        <v>0</v>
      </c>
      <c r="AU366" s="225">
        <v>0</v>
      </c>
      <c r="AV366" s="225">
        <v>0</v>
      </c>
      <c r="AW366" s="225">
        <v>0</v>
      </c>
      <c r="AX366" s="225">
        <v>0</v>
      </c>
      <c r="AY366" s="225">
        <v>0</v>
      </c>
      <c r="AZ366" s="225">
        <v>0</v>
      </c>
      <c r="BA366" s="225">
        <v>0</v>
      </c>
      <c r="BB366" s="225">
        <v>0</v>
      </c>
      <c r="BC366" s="225">
        <v>0</v>
      </c>
      <c r="BD366" s="225">
        <v>0</v>
      </c>
      <c r="BE366" s="225">
        <v>0</v>
      </c>
      <c r="BF366" s="225">
        <v>0</v>
      </c>
      <c r="BG366" s="225">
        <v>0</v>
      </c>
      <c r="BH366" s="225">
        <v>0</v>
      </c>
      <c r="BI366" s="225">
        <v>0</v>
      </c>
      <c r="BJ366" s="225">
        <v>0</v>
      </c>
      <c r="BK366" s="225">
        <v>0</v>
      </c>
      <c r="BL366" s="225">
        <v>0</v>
      </c>
      <c r="BM366" s="225">
        <v>0</v>
      </c>
      <c r="BN366" s="225">
        <v>0</v>
      </c>
    </row>
    <row r="367" spans="1:66">
      <c r="A367" s="245" t="s">
        <v>606</v>
      </c>
      <c r="B367" s="225">
        <v>0</v>
      </c>
      <c r="C367" s="225">
        <v>0</v>
      </c>
      <c r="D367" s="225">
        <v>0</v>
      </c>
      <c r="E367" s="225">
        <v>0</v>
      </c>
      <c r="F367" s="225">
        <v>0</v>
      </c>
      <c r="G367" s="225">
        <v>0</v>
      </c>
      <c r="H367" s="225">
        <v>0</v>
      </c>
      <c r="I367" s="225">
        <v>0</v>
      </c>
      <c r="J367" s="225">
        <v>0</v>
      </c>
      <c r="K367" s="225">
        <v>0</v>
      </c>
      <c r="L367" s="225">
        <v>0</v>
      </c>
      <c r="M367" s="225">
        <v>0</v>
      </c>
      <c r="N367" s="225">
        <v>0</v>
      </c>
      <c r="O367" s="225">
        <v>0</v>
      </c>
      <c r="P367" s="225">
        <v>0</v>
      </c>
      <c r="Q367" s="225">
        <v>0</v>
      </c>
      <c r="R367" s="225">
        <v>0</v>
      </c>
      <c r="S367" s="225">
        <v>0</v>
      </c>
      <c r="T367" s="225">
        <v>0</v>
      </c>
      <c r="U367" s="225">
        <v>0</v>
      </c>
      <c r="V367" s="225">
        <v>0</v>
      </c>
      <c r="W367" s="225">
        <v>0</v>
      </c>
      <c r="X367" s="225">
        <v>0</v>
      </c>
      <c r="Y367" s="225">
        <v>0</v>
      </c>
      <c r="Z367" s="225">
        <v>0</v>
      </c>
      <c r="AA367" s="225">
        <v>0</v>
      </c>
      <c r="AB367" s="225">
        <v>0</v>
      </c>
      <c r="AC367" s="225">
        <v>0</v>
      </c>
      <c r="AD367" s="225">
        <v>0</v>
      </c>
      <c r="AE367" s="225">
        <v>0</v>
      </c>
      <c r="AF367" s="225">
        <v>0</v>
      </c>
      <c r="AG367" s="225">
        <v>0</v>
      </c>
      <c r="AH367" s="225">
        <v>0</v>
      </c>
      <c r="AI367" s="225">
        <v>0</v>
      </c>
      <c r="AJ367" s="225">
        <v>0</v>
      </c>
      <c r="AK367" s="225">
        <v>0</v>
      </c>
      <c r="AL367" s="225">
        <v>0</v>
      </c>
      <c r="AM367" s="225">
        <v>0</v>
      </c>
      <c r="AN367" s="225">
        <v>0</v>
      </c>
      <c r="AO367" s="225">
        <v>0</v>
      </c>
      <c r="AP367" s="225">
        <v>0</v>
      </c>
      <c r="AQ367" s="225">
        <v>0</v>
      </c>
      <c r="AR367" s="225">
        <v>0</v>
      </c>
      <c r="AS367" s="225">
        <v>0</v>
      </c>
      <c r="AT367" s="225">
        <v>0</v>
      </c>
      <c r="AU367" s="225">
        <v>0</v>
      </c>
      <c r="AV367" s="225">
        <v>0</v>
      </c>
      <c r="AW367" s="225">
        <v>0</v>
      </c>
      <c r="AX367" s="225">
        <v>0</v>
      </c>
      <c r="AY367" s="225">
        <v>0</v>
      </c>
      <c r="AZ367" s="225">
        <v>0</v>
      </c>
      <c r="BA367" s="225">
        <v>0</v>
      </c>
      <c r="BB367" s="225">
        <v>0</v>
      </c>
      <c r="BC367" s="225">
        <v>0</v>
      </c>
      <c r="BD367" s="225">
        <v>0</v>
      </c>
      <c r="BE367" s="225">
        <v>0</v>
      </c>
      <c r="BF367" s="225">
        <v>0</v>
      </c>
      <c r="BG367" s="225">
        <v>0</v>
      </c>
      <c r="BH367" s="225">
        <v>0</v>
      </c>
      <c r="BI367" s="225">
        <v>0</v>
      </c>
      <c r="BJ367" s="225">
        <v>0</v>
      </c>
      <c r="BK367" s="225">
        <v>0</v>
      </c>
      <c r="BL367" s="225">
        <v>0</v>
      </c>
      <c r="BM367" s="225">
        <v>0</v>
      </c>
      <c r="BN367" s="225">
        <v>0</v>
      </c>
    </row>
    <row r="368" spans="1:66">
      <c r="A368" s="245" t="s">
        <v>607</v>
      </c>
      <c r="B368" s="225">
        <v>0</v>
      </c>
      <c r="C368" s="225">
        <v>0</v>
      </c>
      <c r="D368" s="225">
        <v>0</v>
      </c>
      <c r="E368" s="225">
        <v>0</v>
      </c>
      <c r="F368" s="225">
        <v>0</v>
      </c>
      <c r="G368" s="225">
        <v>0</v>
      </c>
      <c r="H368" s="225">
        <v>0</v>
      </c>
      <c r="I368" s="225">
        <v>0</v>
      </c>
      <c r="J368" s="225">
        <v>0</v>
      </c>
      <c r="K368" s="225">
        <v>0</v>
      </c>
      <c r="L368" s="225">
        <v>0</v>
      </c>
      <c r="M368" s="225">
        <v>0</v>
      </c>
      <c r="N368" s="225">
        <v>0</v>
      </c>
      <c r="O368" s="225">
        <v>0</v>
      </c>
      <c r="P368" s="225">
        <v>0</v>
      </c>
      <c r="Q368" s="225">
        <v>0</v>
      </c>
      <c r="R368" s="225">
        <v>0</v>
      </c>
      <c r="S368" s="225">
        <v>0</v>
      </c>
      <c r="T368" s="225">
        <v>0</v>
      </c>
      <c r="U368" s="225">
        <v>0</v>
      </c>
      <c r="V368" s="225">
        <v>0</v>
      </c>
      <c r="W368" s="225">
        <v>0</v>
      </c>
      <c r="X368" s="225">
        <v>0</v>
      </c>
      <c r="Y368" s="225">
        <v>0</v>
      </c>
      <c r="Z368" s="225">
        <v>0</v>
      </c>
      <c r="AA368" s="225">
        <v>0</v>
      </c>
      <c r="AB368" s="225">
        <v>0</v>
      </c>
      <c r="AC368" s="225">
        <v>0</v>
      </c>
      <c r="AD368" s="225">
        <v>0</v>
      </c>
      <c r="AE368" s="225">
        <v>0</v>
      </c>
      <c r="AF368" s="225">
        <v>0</v>
      </c>
      <c r="AG368" s="225">
        <v>0</v>
      </c>
      <c r="AH368" s="225">
        <v>0</v>
      </c>
      <c r="AI368" s="225">
        <v>0</v>
      </c>
      <c r="AJ368" s="225">
        <v>0</v>
      </c>
      <c r="AK368" s="225">
        <v>0</v>
      </c>
      <c r="AL368" s="225">
        <v>0</v>
      </c>
      <c r="AM368" s="225">
        <v>0</v>
      </c>
      <c r="AN368" s="225">
        <v>0</v>
      </c>
      <c r="AO368" s="225">
        <v>0</v>
      </c>
      <c r="AP368" s="225">
        <v>0</v>
      </c>
      <c r="AQ368" s="225">
        <v>0</v>
      </c>
      <c r="AR368" s="225">
        <v>0</v>
      </c>
      <c r="AS368" s="225">
        <v>0</v>
      </c>
      <c r="AT368" s="225">
        <v>0</v>
      </c>
      <c r="AU368" s="225">
        <v>0</v>
      </c>
      <c r="AV368" s="225">
        <v>0</v>
      </c>
      <c r="AW368" s="225">
        <v>0</v>
      </c>
      <c r="AX368" s="225">
        <v>0</v>
      </c>
      <c r="AY368" s="225">
        <v>0</v>
      </c>
      <c r="AZ368" s="225">
        <v>0</v>
      </c>
      <c r="BA368" s="225">
        <v>0</v>
      </c>
      <c r="BB368" s="225">
        <v>0</v>
      </c>
      <c r="BC368" s="225">
        <v>0</v>
      </c>
      <c r="BD368" s="225">
        <v>0</v>
      </c>
      <c r="BE368" s="225">
        <v>0</v>
      </c>
      <c r="BF368" s="225">
        <v>0</v>
      </c>
      <c r="BG368" s="225">
        <v>0</v>
      </c>
      <c r="BH368" s="225">
        <v>0</v>
      </c>
      <c r="BI368" s="225">
        <v>0</v>
      </c>
      <c r="BJ368" s="225">
        <v>0</v>
      </c>
      <c r="BK368" s="225">
        <v>0</v>
      </c>
      <c r="BL368" s="225">
        <v>0</v>
      </c>
      <c r="BM368" s="225">
        <v>0</v>
      </c>
      <c r="BN368" s="225">
        <v>0</v>
      </c>
    </row>
    <row r="369" spans="1:66">
      <c r="A369" s="245" t="s">
        <v>608</v>
      </c>
      <c r="B369" s="225">
        <v>0</v>
      </c>
      <c r="C369" s="225">
        <v>0</v>
      </c>
      <c r="D369" s="225">
        <v>0</v>
      </c>
      <c r="E369" s="225">
        <v>0</v>
      </c>
      <c r="F369" s="225">
        <v>0</v>
      </c>
      <c r="G369" s="225">
        <v>0</v>
      </c>
      <c r="H369" s="225">
        <v>0</v>
      </c>
      <c r="I369" s="225">
        <v>0</v>
      </c>
      <c r="J369" s="225">
        <v>0</v>
      </c>
      <c r="K369" s="225">
        <v>0</v>
      </c>
      <c r="L369" s="225">
        <v>0</v>
      </c>
      <c r="M369" s="225">
        <v>0</v>
      </c>
      <c r="N369" s="225">
        <v>0</v>
      </c>
      <c r="O369" s="225">
        <v>0</v>
      </c>
      <c r="P369" s="225">
        <v>0</v>
      </c>
      <c r="Q369" s="225">
        <v>0</v>
      </c>
      <c r="R369" s="225">
        <v>0</v>
      </c>
      <c r="S369" s="225">
        <v>0</v>
      </c>
      <c r="T369" s="225">
        <v>0</v>
      </c>
      <c r="U369" s="225">
        <v>0</v>
      </c>
      <c r="V369" s="225">
        <v>0</v>
      </c>
      <c r="W369" s="225">
        <v>0</v>
      </c>
      <c r="X369" s="225">
        <v>0</v>
      </c>
      <c r="Y369" s="225">
        <v>0</v>
      </c>
      <c r="Z369" s="225">
        <v>0</v>
      </c>
      <c r="AA369" s="225">
        <v>0</v>
      </c>
      <c r="AB369" s="225">
        <v>0</v>
      </c>
      <c r="AC369" s="225">
        <v>0</v>
      </c>
      <c r="AD369" s="225">
        <v>0</v>
      </c>
      <c r="AE369" s="225">
        <v>0</v>
      </c>
      <c r="AF369" s="225">
        <v>0</v>
      </c>
      <c r="AG369" s="225">
        <v>0</v>
      </c>
      <c r="AH369" s="225">
        <v>0</v>
      </c>
      <c r="AI369" s="225">
        <v>0</v>
      </c>
      <c r="AJ369" s="225">
        <v>0</v>
      </c>
      <c r="AK369" s="225">
        <v>0</v>
      </c>
      <c r="AL369" s="225">
        <v>0</v>
      </c>
      <c r="AM369" s="225">
        <v>0</v>
      </c>
      <c r="AN369" s="225">
        <v>0</v>
      </c>
      <c r="AO369" s="225">
        <v>0</v>
      </c>
      <c r="AP369" s="225">
        <v>0</v>
      </c>
      <c r="AQ369" s="225">
        <v>0</v>
      </c>
      <c r="AR369" s="225">
        <v>0</v>
      </c>
      <c r="AS369" s="225">
        <v>0</v>
      </c>
      <c r="AT369" s="225">
        <v>0</v>
      </c>
      <c r="AU369" s="225">
        <v>0</v>
      </c>
      <c r="AV369" s="225">
        <v>0</v>
      </c>
      <c r="AW369" s="225">
        <v>0</v>
      </c>
      <c r="AX369" s="225">
        <v>0</v>
      </c>
      <c r="AY369" s="225">
        <v>0</v>
      </c>
      <c r="AZ369" s="225">
        <v>0</v>
      </c>
      <c r="BA369" s="225">
        <v>0</v>
      </c>
      <c r="BB369" s="225">
        <v>0</v>
      </c>
      <c r="BC369" s="225">
        <v>0</v>
      </c>
      <c r="BD369" s="225">
        <v>0</v>
      </c>
      <c r="BE369" s="225">
        <v>0</v>
      </c>
      <c r="BF369" s="225">
        <v>0</v>
      </c>
      <c r="BG369" s="225">
        <v>0</v>
      </c>
      <c r="BH369" s="225">
        <v>0</v>
      </c>
      <c r="BI369" s="225">
        <v>0</v>
      </c>
      <c r="BJ369" s="225">
        <v>0</v>
      </c>
      <c r="BK369" s="225">
        <v>0</v>
      </c>
      <c r="BL369" s="225">
        <v>0</v>
      </c>
      <c r="BM369" s="225">
        <v>0</v>
      </c>
      <c r="BN369" s="225">
        <v>0</v>
      </c>
    </row>
    <row r="370" spans="1:66">
      <c r="A370" s="245" t="s">
        <v>609</v>
      </c>
      <c r="B370" s="225">
        <v>0</v>
      </c>
      <c r="C370" s="225">
        <v>0</v>
      </c>
      <c r="D370" s="225">
        <v>0</v>
      </c>
      <c r="E370" s="225">
        <v>0</v>
      </c>
      <c r="F370" s="225">
        <v>0</v>
      </c>
      <c r="G370" s="225">
        <v>0</v>
      </c>
      <c r="H370" s="225">
        <v>0</v>
      </c>
      <c r="I370" s="225">
        <v>0</v>
      </c>
      <c r="J370" s="225">
        <v>0</v>
      </c>
      <c r="K370" s="225">
        <v>0</v>
      </c>
      <c r="L370" s="225">
        <v>0</v>
      </c>
      <c r="M370" s="225">
        <v>0</v>
      </c>
      <c r="N370" s="225">
        <v>0</v>
      </c>
      <c r="O370" s="225">
        <v>0</v>
      </c>
      <c r="P370" s="225">
        <v>0</v>
      </c>
      <c r="Q370" s="225">
        <v>0</v>
      </c>
      <c r="R370" s="225">
        <v>0</v>
      </c>
      <c r="S370" s="225">
        <v>0</v>
      </c>
      <c r="T370" s="225">
        <v>0</v>
      </c>
      <c r="U370" s="225">
        <v>0</v>
      </c>
      <c r="V370" s="225">
        <v>0</v>
      </c>
      <c r="W370" s="225">
        <v>0</v>
      </c>
      <c r="X370" s="225">
        <v>0</v>
      </c>
      <c r="Y370" s="225">
        <v>0</v>
      </c>
      <c r="Z370" s="225">
        <v>0</v>
      </c>
      <c r="AA370" s="225">
        <v>0</v>
      </c>
      <c r="AB370" s="225">
        <v>0</v>
      </c>
      <c r="AC370" s="225">
        <v>0</v>
      </c>
      <c r="AD370" s="225">
        <v>0</v>
      </c>
      <c r="AE370" s="225">
        <v>0</v>
      </c>
      <c r="AF370" s="225">
        <v>0</v>
      </c>
      <c r="AG370" s="225">
        <v>0</v>
      </c>
      <c r="AH370" s="225">
        <v>0</v>
      </c>
      <c r="AI370" s="225">
        <v>0</v>
      </c>
      <c r="AJ370" s="225">
        <v>0</v>
      </c>
      <c r="AK370" s="225">
        <v>0</v>
      </c>
      <c r="AL370" s="225">
        <v>0</v>
      </c>
      <c r="AM370" s="225">
        <v>0</v>
      </c>
      <c r="AN370" s="225">
        <v>0</v>
      </c>
      <c r="AO370" s="225">
        <v>0</v>
      </c>
      <c r="AP370" s="225">
        <v>0</v>
      </c>
      <c r="AQ370" s="225">
        <v>0</v>
      </c>
      <c r="AR370" s="225">
        <v>0</v>
      </c>
      <c r="AS370" s="225">
        <v>0</v>
      </c>
      <c r="AT370" s="225">
        <v>0</v>
      </c>
      <c r="AU370" s="225">
        <v>0</v>
      </c>
      <c r="AV370" s="225">
        <v>0</v>
      </c>
      <c r="AW370" s="225">
        <v>0</v>
      </c>
      <c r="AX370" s="225">
        <v>0</v>
      </c>
      <c r="AY370" s="225">
        <v>0</v>
      </c>
      <c r="AZ370" s="225">
        <v>0</v>
      </c>
      <c r="BA370" s="225">
        <v>0</v>
      </c>
      <c r="BB370" s="225">
        <v>0</v>
      </c>
      <c r="BC370" s="225">
        <v>0</v>
      </c>
      <c r="BD370" s="225">
        <v>0</v>
      </c>
      <c r="BE370" s="225">
        <v>0</v>
      </c>
      <c r="BF370" s="225">
        <v>0</v>
      </c>
      <c r="BG370" s="225">
        <v>0</v>
      </c>
      <c r="BH370" s="225">
        <v>0</v>
      </c>
      <c r="BI370" s="225">
        <v>0</v>
      </c>
      <c r="BJ370" s="225">
        <v>0</v>
      </c>
      <c r="BK370" s="225">
        <v>0</v>
      </c>
      <c r="BL370" s="225">
        <v>0</v>
      </c>
      <c r="BM370" s="225">
        <v>0</v>
      </c>
      <c r="BN370" s="225">
        <v>0</v>
      </c>
    </row>
    <row r="371" spans="1:66">
      <c r="A371" s="245" t="s">
        <v>610</v>
      </c>
    </row>
    <row r="372" spans="1:66">
      <c r="A372" s="245" t="s">
        <v>611</v>
      </c>
      <c r="B372" s="225">
        <v>41666.666666666701</v>
      </c>
      <c r="C372" s="225">
        <v>41666.666666666701</v>
      </c>
      <c r="D372" s="225">
        <v>41666.666666666701</v>
      </c>
      <c r="E372" s="225">
        <v>41666.666666666701</v>
      </c>
      <c r="F372" s="225">
        <v>41666.666666666701</v>
      </c>
      <c r="G372" s="225">
        <v>41666.666666666701</v>
      </c>
      <c r="H372" s="225">
        <v>41666.666666666701</v>
      </c>
      <c r="I372" s="225">
        <v>41666.666666666701</v>
      </c>
      <c r="J372" s="225">
        <v>41666.666666666701</v>
      </c>
      <c r="K372" s="225">
        <v>41666.666666666701</v>
      </c>
      <c r="L372" s="225">
        <v>41666.666666666701</v>
      </c>
      <c r="M372" s="225">
        <v>41666.666666666701</v>
      </c>
      <c r="N372" s="225">
        <v>500000</v>
      </c>
      <c r="O372" s="225">
        <v>41666.666666666701</v>
      </c>
      <c r="P372" s="225">
        <v>41666.666666666701</v>
      </c>
      <c r="Q372" s="225">
        <v>41666.666666666701</v>
      </c>
      <c r="R372" s="225">
        <v>41666.666666666701</v>
      </c>
      <c r="S372" s="225">
        <v>41666.666666666701</v>
      </c>
      <c r="T372" s="225">
        <v>41666.666666666701</v>
      </c>
      <c r="U372" s="225">
        <v>41666.666666666701</v>
      </c>
      <c r="V372" s="225">
        <v>41666.666666666701</v>
      </c>
      <c r="W372" s="225">
        <v>41666.666666666701</v>
      </c>
      <c r="X372" s="225">
        <v>41666.666666666701</v>
      </c>
      <c r="Y372" s="225">
        <v>41666.666666666701</v>
      </c>
      <c r="Z372" s="225">
        <v>41666.666666666701</v>
      </c>
      <c r="AA372" s="225">
        <v>500000</v>
      </c>
      <c r="AB372" s="225">
        <v>41666.666666666701</v>
      </c>
      <c r="AC372" s="225">
        <v>41666.666666666701</v>
      </c>
      <c r="AD372" s="225">
        <v>41666.666666666701</v>
      </c>
      <c r="AE372" s="225">
        <v>41666.666666666701</v>
      </c>
      <c r="AF372" s="225">
        <v>41666.666666666701</v>
      </c>
      <c r="AG372" s="225">
        <v>41666.666666666701</v>
      </c>
      <c r="AH372" s="225">
        <v>41666.666666666701</v>
      </c>
      <c r="AI372" s="225">
        <v>41666.666666666701</v>
      </c>
      <c r="AJ372" s="225">
        <v>41666.666666666701</v>
      </c>
      <c r="AK372" s="225">
        <v>41666.666666666701</v>
      </c>
      <c r="AL372" s="225">
        <v>41666.666666666701</v>
      </c>
      <c r="AM372" s="225">
        <v>41666.666666666701</v>
      </c>
      <c r="AN372" s="225">
        <v>500000</v>
      </c>
      <c r="AO372" s="225">
        <v>41666.666666666701</v>
      </c>
      <c r="AP372" s="225">
        <v>41666.666666666701</v>
      </c>
      <c r="AQ372" s="225">
        <v>41666.666666666701</v>
      </c>
      <c r="AR372" s="225">
        <v>41666.666666666701</v>
      </c>
      <c r="AS372" s="225">
        <v>41666.666666666701</v>
      </c>
      <c r="AT372" s="225">
        <v>41666.666666666701</v>
      </c>
      <c r="AU372" s="225">
        <v>41666.666666666701</v>
      </c>
      <c r="AV372" s="225">
        <v>41666.666666666701</v>
      </c>
      <c r="AW372" s="225">
        <v>41666.666666666701</v>
      </c>
      <c r="AX372" s="225">
        <v>41666.666666666701</v>
      </c>
      <c r="AY372" s="225">
        <v>41666.666666666701</v>
      </c>
      <c r="AZ372" s="225">
        <v>41666.666666666701</v>
      </c>
      <c r="BA372" s="225">
        <v>500000</v>
      </c>
      <c r="BB372" s="225">
        <v>41666.666666666701</v>
      </c>
      <c r="BC372" s="225">
        <v>41666.666666666701</v>
      </c>
      <c r="BD372" s="225">
        <v>41666.666666666701</v>
      </c>
      <c r="BE372" s="225">
        <v>41666.666666666701</v>
      </c>
      <c r="BF372" s="225">
        <v>41666.666666666701</v>
      </c>
      <c r="BG372" s="225">
        <v>41666.666666666701</v>
      </c>
      <c r="BH372" s="225">
        <v>41666.666666666701</v>
      </c>
      <c r="BI372" s="225">
        <v>41666.666666666701</v>
      </c>
      <c r="BJ372" s="225">
        <v>41666.666666666701</v>
      </c>
      <c r="BK372" s="225">
        <v>41666.666666666701</v>
      </c>
      <c r="BL372" s="225">
        <v>41666.666666666701</v>
      </c>
      <c r="BM372" s="225">
        <v>41666.666666666701</v>
      </c>
      <c r="BN372" s="225">
        <v>500000</v>
      </c>
    </row>
    <row r="373" spans="1:66">
      <c r="A373" s="245" t="s">
        <v>612</v>
      </c>
      <c r="B373" s="225">
        <v>0</v>
      </c>
      <c r="C373" s="225">
        <v>0</v>
      </c>
      <c r="D373" s="225">
        <v>0</v>
      </c>
      <c r="E373" s="225">
        <v>0</v>
      </c>
      <c r="F373" s="225">
        <v>0</v>
      </c>
      <c r="G373" s="225">
        <v>0</v>
      </c>
      <c r="H373" s="225">
        <v>0</v>
      </c>
      <c r="I373" s="225">
        <v>0</v>
      </c>
      <c r="J373" s="225">
        <v>0</v>
      </c>
      <c r="K373" s="225">
        <v>0</v>
      </c>
      <c r="L373" s="225">
        <v>0</v>
      </c>
      <c r="M373" s="225">
        <v>0</v>
      </c>
      <c r="N373" s="225">
        <v>0</v>
      </c>
      <c r="O373" s="225">
        <v>0</v>
      </c>
      <c r="P373" s="225">
        <v>0</v>
      </c>
      <c r="Q373" s="225">
        <v>0</v>
      </c>
      <c r="R373" s="225">
        <v>0</v>
      </c>
      <c r="S373" s="225">
        <v>0</v>
      </c>
      <c r="T373" s="225">
        <v>0</v>
      </c>
      <c r="U373" s="225">
        <v>0</v>
      </c>
      <c r="V373" s="225">
        <v>0</v>
      </c>
      <c r="W373" s="225">
        <v>0</v>
      </c>
      <c r="X373" s="225">
        <v>0</v>
      </c>
      <c r="Y373" s="225">
        <v>0</v>
      </c>
      <c r="Z373" s="225">
        <v>0</v>
      </c>
      <c r="AA373" s="225">
        <v>0</v>
      </c>
      <c r="AB373" s="225">
        <v>32737.2955833333</v>
      </c>
      <c r="AC373" s="225">
        <v>32737.2955833333</v>
      </c>
      <c r="AD373" s="225">
        <v>32737.2955833333</v>
      </c>
      <c r="AE373" s="225">
        <v>32737.2955833333</v>
      </c>
      <c r="AF373" s="225">
        <v>32737.2955833333</v>
      </c>
      <c r="AG373" s="225">
        <v>32737.2955833333</v>
      </c>
      <c r="AH373" s="225">
        <v>32737.2955833333</v>
      </c>
      <c r="AI373" s="225">
        <v>32737.2955833333</v>
      </c>
      <c r="AJ373" s="225">
        <v>32737.2955833333</v>
      </c>
      <c r="AK373" s="225">
        <v>32737.2955833333</v>
      </c>
      <c r="AL373" s="225">
        <v>32737.2955833333</v>
      </c>
      <c r="AM373" s="225">
        <v>32737.2955833333</v>
      </c>
      <c r="AN373" s="225">
        <v>392847.54699999897</v>
      </c>
      <c r="AO373" s="225">
        <v>1875</v>
      </c>
      <c r="AP373" s="225">
        <v>1875</v>
      </c>
      <c r="AQ373" s="225">
        <v>1875</v>
      </c>
      <c r="AR373" s="225">
        <v>1875</v>
      </c>
      <c r="AS373" s="225">
        <v>1875</v>
      </c>
      <c r="AT373" s="225">
        <v>1875</v>
      </c>
      <c r="AU373" s="225">
        <v>1875</v>
      </c>
      <c r="AV373" s="225">
        <v>1875</v>
      </c>
      <c r="AW373" s="225">
        <v>1875</v>
      </c>
      <c r="AX373" s="225">
        <v>1875</v>
      </c>
      <c r="AY373" s="225">
        <v>1875</v>
      </c>
      <c r="AZ373" s="225">
        <v>1875</v>
      </c>
      <c r="BA373" s="225">
        <v>22500</v>
      </c>
      <c r="BB373" s="225">
        <v>1875</v>
      </c>
      <c r="BC373" s="225">
        <v>1875</v>
      </c>
      <c r="BD373" s="225">
        <v>1875</v>
      </c>
      <c r="BE373" s="225">
        <v>1875</v>
      </c>
      <c r="BF373" s="225">
        <v>1875</v>
      </c>
      <c r="BG373" s="225">
        <v>1875</v>
      </c>
      <c r="BH373" s="225">
        <v>1875</v>
      </c>
      <c r="BI373" s="225">
        <v>1875</v>
      </c>
      <c r="BJ373" s="225">
        <v>1875</v>
      </c>
      <c r="BK373" s="225">
        <v>1875</v>
      </c>
      <c r="BL373" s="225">
        <v>1875</v>
      </c>
      <c r="BM373" s="225">
        <v>1875</v>
      </c>
      <c r="BN373" s="225">
        <v>22500</v>
      </c>
    </row>
    <row r="374" spans="1:66">
      <c r="A374" s="245" t="s">
        <v>613</v>
      </c>
      <c r="B374" s="225">
        <v>41666.666666666701</v>
      </c>
      <c r="C374" s="225">
        <v>41666.666666666701</v>
      </c>
      <c r="D374" s="225">
        <v>41666.666666666701</v>
      </c>
      <c r="E374" s="225">
        <v>41666.666666666701</v>
      </c>
      <c r="F374" s="225">
        <v>41666.666666666701</v>
      </c>
      <c r="G374" s="225">
        <v>41666.666666666701</v>
      </c>
      <c r="H374" s="225">
        <v>41666.666666666701</v>
      </c>
      <c r="I374" s="225">
        <v>41666.666666666701</v>
      </c>
      <c r="J374" s="225">
        <v>41666.666666666701</v>
      </c>
      <c r="K374" s="225">
        <v>41666.666666666701</v>
      </c>
      <c r="L374" s="225">
        <v>41666.666666666701</v>
      </c>
      <c r="M374" s="225">
        <v>41666.666666666701</v>
      </c>
      <c r="N374" s="225">
        <v>500000</v>
      </c>
      <c r="O374" s="225">
        <v>41666.666666666701</v>
      </c>
      <c r="P374" s="225">
        <v>41666.666666666701</v>
      </c>
      <c r="Q374" s="225">
        <v>41666.666666666701</v>
      </c>
      <c r="R374" s="225">
        <v>41666.666666666701</v>
      </c>
      <c r="S374" s="225">
        <v>41666.666666666701</v>
      </c>
      <c r="T374" s="225">
        <v>41666.666666666701</v>
      </c>
      <c r="U374" s="225">
        <v>41666.666666666701</v>
      </c>
      <c r="V374" s="225">
        <v>41666.666666666701</v>
      </c>
      <c r="W374" s="225">
        <v>41666.666666666701</v>
      </c>
      <c r="X374" s="225">
        <v>41666.666666666701</v>
      </c>
      <c r="Y374" s="225">
        <v>41666.666666666701</v>
      </c>
      <c r="Z374" s="225">
        <v>41666.666666666701</v>
      </c>
      <c r="AA374" s="225">
        <v>500000</v>
      </c>
      <c r="AB374" s="225">
        <v>74403.962249999997</v>
      </c>
      <c r="AC374" s="225">
        <v>74403.962249999997</v>
      </c>
      <c r="AD374" s="225">
        <v>74403.962249999997</v>
      </c>
      <c r="AE374" s="225">
        <v>74403.962249999997</v>
      </c>
      <c r="AF374" s="225">
        <v>74403.962249999997</v>
      </c>
      <c r="AG374" s="225">
        <v>74403.962249999997</v>
      </c>
      <c r="AH374" s="225">
        <v>74403.962249999997</v>
      </c>
      <c r="AI374" s="225">
        <v>74403.962249999997</v>
      </c>
      <c r="AJ374" s="225">
        <v>74403.962249999997</v>
      </c>
      <c r="AK374" s="225">
        <v>74403.962249999997</v>
      </c>
      <c r="AL374" s="225">
        <v>74403.962249999997</v>
      </c>
      <c r="AM374" s="225">
        <v>74403.962249999997</v>
      </c>
      <c r="AN374" s="225">
        <v>892847.54699999897</v>
      </c>
      <c r="AO374" s="225">
        <v>43541.666666666701</v>
      </c>
      <c r="AP374" s="225">
        <v>43541.666666666701</v>
      </c>
      <c r="AQ374" s="225">
        <v>43541.666666666701</v>
      </c>
      <c r="AR374" s="225">
        <v>43541.666666666701</v>
      </c>
      <c r="AS374" s="225">
        <v>43541.666666666701</v>
      </c>
      <c r="AT374" s="225">
        <v>43541.666666666701</v>
      </c>
      <c r="AU374" s="225">
        <v>43541.666666666701</v>
      </c>
      <c r="AV374" s="225">
        <v>43541.666666666701</v>
      </c>
      <c r="AW374" s="225">
        <v>43541.666666666701</v>
      </c>
      <c r="AX374" s="225">
        <v>43541.666666666701</v>
      </c>
      <c r="AY374" s="225">
        <v>43541.666666666701</v>
      </c>
      <c r="AZ374" s="225">
        <v>43541.666666666701</v>
      </c>
      <c r="BA374" s="225">
        <v>522500</v>
      </c>
      <c r="BB374" s="225">
        <v>43541.666666666701</v>
      </c>
      <c r="BC374" s="225">
        <v>43541.666666666701</v>
      </c>
      <c r="BD374" s="225">
        <v>43541.666666666701</v>
      </c>
      <c r="BE374" s="225">
        <v>43541.666666666701</v>
      </c>
      <c r="BF374" s="225">
        <v>43541.666666666701</v>
      </c>
      <c r="BG374" s="225">
        <v>43541.666666666701</v>
      </c>
      <c r="BH374" s="225">
        <v>43541.666666666701</v>
      </c>
      <c r="BI374" s="225">
        <v>43541.666666666701</v>
      </c>
      <c r="BJ374" s="225">
        <v>43541.666666666701</v>
      </c>
      <c r="BK374" s="225">
        <v>43541.666666666701</v>
      </c>
      <c r="BL374" s="225">
        <v>43541.666666666701</v>
      </c>
      <c r="BM374" s="225">
        <v>43541.666666666701</v>
      </c>
      <c r="BN374" s="225">
        <v>522500</v>
      </c>
    </row>
    <row r="375" spans="1:66">
      <c r="A375" s="245" t="s">
        <v>614</v>
      </c>
    </row>
    <row r="376" spans="1:66">
      <c r="A376" s="245" t="s">
        <v>615</v>
      </c>
      <c r="B376" s="225">
        <v>68968.160000000003</v>
      </c>
      <c r="C376" s="225">
        <v>86061.45</v>
      </c>
      <c r="D376" s="225">
        <v>81092.3</v>
      </c>
      <c r="E376" s="225">
        <v>144055.91999999899</v>
      </c>
      <c r="F376" s="225">
        <v>81404.789999999994</v>
      </c>
      <c r="G376" s="225">
        <v>69233.31</v>
      </c>
      <c r="H376" s="225">
        <v>76607.22</v>
      </c>
      <c r="I376" s="225">
        <v>80465.529999999897</v>
      </c>
      <c r="J376" s="225">
        <v>61273.059999999903</v>
      </c>
      <c r="K376" s="225">
        <v>79271.56</v>
      </c>
      <c r="L376" s="225">
        <v>79285.429999999993</v>
      </c>
      <c r="M376" s="225">
        <v>60338.94</v>
      </c>
      <c r="N376" s="225">
        <v>968057.66999999899</v>
      </c>
      <c r="O376" s="225">
        <v>69526.89</v>
      </c>
      <c r="P376" s="225">
        <v>86594.78</v>
      </c>
      <c r="Q376" s="225">
        <v>82169.539999999994</v>
      </c>
      <c r="R376" s="225">
        <v>144632.21</v>
      </c>
      <c r="S376" s="225">
        <v>81957.5799999999</v>
      </c>
      <c r="T376" s="225">
        <v>70705.289999999994</v>
      </c>
      <c r="U376" s="225">
        <v>76240.89</v>
      </c>
      <c r="V376" s="225">
        <v>81018.459999999905</v>
      </c>
      <c r="W376" s="225">
        <v>61802.289999999899</v>
      </c>
      <c r="X376" s="225">
        <v>79848.14</v>
      </c>
      <c r="Y376" s="225">
        <v>79838.38</v>
      </c>
      <c r="Z376" s="225">
        <v>60868.429999999898</v>
      </c>
      <c r="AA376" s="225">
        <v>975202.87999999896</v>
      </c>
      <c r="AB376" s="225">
        <v>52553.960081186196</v>
      </c>
      <c r="AC376" s="225">
        <v>69621.850081186203</v>
      </c>
      <c r="AD376" s="225">
        <v>65196.6100811863</v>
      </c>
      <c r="AE376" s="225">
        <v>127659.28008118601</v>
      </c>
      <c r="AF376" s="225">
        <v>64984.650081186199</v>
      </c>
      <c r="AG376" s="225">
        <v>53732.360081186198</v>
      </c>
      <c r="AH376" s="225">
        <v>59267.960081186298</v>
      </c>
      <c r="AI376" s="225">
        <v>64045.530081186203</v>
      </c>
      <c r="AJ376" s="225">
        <v>44829.360081186198</v>
      </c>
      <c r="AK376" s="225">
        <v>62875.210081186298</v>
      </c>
      <c r="AL376" s="225">
        <v>62865.450081186202</v>
      </c>
      <c r="AM376" s="225">
        <v>43895.500081186299</v>
      </c>
      <c r="AN376" s="225">
        <v>771527.72097423498</v>
      </c>
      <c r="AO376" s="225">
        <v>51855.882770202501</v>
      </c>
      <c r="AP376" s="225">
        <v>68923.772770202602</v>
      </c>
      <c r="AQ376" s="225">
        <v>64498.532770202597</v>
      </c>
      <c r="AR376" s="225">
        <v>126961.202770202</v>
      </c>
      <c r="AS376" s="225">
        <v>64286.572770202598</v>
      </c>
      <c r="AT376" s="225">
        <v>53034.282770202597</v>
      </c>
      <c r="AU376" s="225">
        <v>58569.882770202603</v>
      </c>
      <c r="AV376" s="225">
        <v>63347.452770202501</v>
      </c>
      <c r="AW376" s="225">
        <v>44131.282770202502</v>
      </c>
      <c r="AX376" s="225">
        <v>62177.132770202603</v>
      </c>
      <c r="AY376" s="225">
        <v>62167.372770202601</v>
      </c>
      <c r="AZ376" s="225">
        <v>43197.422770202596</v>
      </c>
      <c r="BA376" s="225">
        <v>763150.79324243101</v>
      </c>
      <c r="BB376" s="225">
        <v>51035.873922450097</v>
      </c>
      <c r="BC376" s="225">
        <v>68103.763922450205</v>
      </c>
      <c r="BD376" s="225">
        <v>63678.5239224502</v>
      </c>
      <c r="BE376" s="225">
        <v>126141.19392244999</v>
      </c>
      <c r="BF376" s="225">
        <v>63466.563922450099</v>
      </c>
      <c r="BG376" s="225">
        <v>52214.273922450098</v>
      </c>
      <c r="BH376" s="225">
        <v>57749.873922450199</v>
      </c>
      <c r="BI376" s="225">
        <v>62527.443922450097</v>
      </c>
      <c r="BJ376" s="225">
        <v>43311.273922450098</v>
      </c>
      <c r="BK376" s="225">
        <v>61357.123922450199</v>
      </c>
      <c r="BL376" s="225">
        <v>61347.363922450197</v>
      </c>
      <c r="BM376" s="225">
        <v>42377.413922450098</v>
      </c>
      <c r="BN376" s="225">
        <v>753310.68706940196</v>
      </c>
    </row>
    <row r="377" spans="1:66">
      <c r="A377" s="245" t="s">
        <v>616</v>
      </c>
      <c r="B377" s="225">
        <v>0</v>
      </c>
      <c r="C377" s="225">
        <v>0</v>
      </c>
      <c r="D377" s="225">
        <v>0</v>
      </c>
      <c r="E377" s="225">
        <v>0</v>
      </c>
      <c r="F377" s="225">
        <v>0</v>
      </c>
      <c r="G377" s="225">
        <v>0</v>
      </c>
      <c r="H377" s="225">
        <v>0</v>
      </c>
      <c r="I377" s="225">
        <v>0</v>
      </c>
      <c r="J377" s="225">
        <v>0</v>
      </c>
      <c r="K377" s="225">
        <v>0</v>
      </c>
      <c r="L377" s="225">
        <v>0</v>
      </c>
      <c r="M377" s="225">
        <v>0</v>
      </c>
      <c r="N377" s="225">
        <v>0</v>
      </c>
      <c r="O377" s="225">
        <v>7716.5544037122099</v>
      </c>
      <c r="P377" s="225">
        <v>7716.5544037122099</v>
      </c>
      <c r="Q377" s="225">
        <v>7716.5544037122099</v>
      </c>
      <c r="R377" s="225">
        <v>7716.5544037122099</v>
      </c>
      <c r="S377" s="225">
        <v>7716.5544037122099</v>
      </c>
      <c r="T377" s="225">
        <v>7716.5544037122099</v>
      </c>
      <c r="U377" s="225">
        <v>7716.5544037122099</v>
      </c>
      <c r="V377" s="225">
        <v>7716.5544037122099</v>
      </c>
      <c r="W377" s="225">
        <v>7716.5544037122099</v>
      </c>
      <c r="X377" s="225">
        <v>7716.5544037122099</v>
      </c>
      <c r="Y377" s="225">
        <v>7716.5544037122099</v>
      </c>
      <c r="Z377" s="225">
        <v>7716.5544037122099</v>
      </c>
      <c r="AA377" s="225">
        <v>92598.652844546494</v>
      </c>
      <c r="AB377" s="225">
        <v>19476.359020303102</v>
      </c>
      <c r="AC377" s="225">
        <v>19476.359020303102</v>
      </c>
      <c r="AD377" s="225">
        <v>19476.359020303102</v>
      </c>
      <c r="AE377" s="225">
        <v>19476.359020303102</v>
      </c>
      <c r="AF377" s="225">
        <v>19476.359020303102</v>
      </c>
      <c r="AG377" s="225">
        <v>19476.359020303102</v>
      </c>
      <c r="AH377" s="225">
        <v>19476.359020303102</v>
      </c>
      <c r="AI377" s="225">
        <v>19476.359020303102</v>
      </c>
      <c r="AJ377" s="225">
        <v>19476.359020303102</v>
      </c>
      <c r="AK377" s="225">
        <v>19476.359020303102</v>
      </c>
      <c r="AL377" s="225">
        <v>19476.359020303102</v>
      </c>
      <c r="AM377" s="225">
        <v>19476.359020303102</v>
      </c>
      <c r="AN377" s="225">
        <v>233716.308243637</v>
      </c>
      <c r="AO377" s="225">
        <v>23395.733884527101</v>
      </c>
      <c r="AP377" s="225">
        <v>23395.733884527101</v>
      </c>
      <c r="AQ377" s="225">
        <v>23395.733884527101</v>
      </c>
      <c r="AR377" s="225">
        <v>23395.733884527101</v>
      </c>
      <c r="AS377" s="225">
        <v>23395.733884527101</v>
      </c>
      <c r="AT377" s="225">
        <v>23395.733884527101</v>
      </c>
      <c r="AU377" s="225">
        <v>23395.733884527101</v>
      </c>
      <c r="AV377" s="225">
        <v>23395.733884527101</v>
      </c>
      <c r="AW377" s="225">
        <v>23395.733884527101</v>
      </c>
      <c r="AX377" s="225">
        <v>23395.733884527101</v>
      </c>
      <c r="AY377" s="225">
        <v>23395.733884527101</v>
      </c>
      <c r="AZ377" s="225">
        <v>23395.733884527101</v>
      </c>
      <c r="BA377" s="225">
        <v>280748.80661432497</v>
      </c>
      <c r="BB377" s="225">
        <v>30848.9846584671</v>
      </c>
      <c r="BC377" s="225">
        <v>30848.9846584671</v>
      </c>
      <c r="BD377" s="225">
        <v>30848.9846584671</v>
      </c>
      <c r="BE377" s="225">
        <v>30848.9846584671</v>
      </c>
      <c r="BF377" s="225">
        <v>30848.9846584671</v>
      </c>
      <c r="BG377" s="225">
        <v>30848.9846584671</v>
      </c>
      <c r="BH377" s="225">
        <v>30848.9846584671</v>
      </c>
      <c r="BI377" s="225">
        <v>30848.9846584671</v>
      </c>
      <c r="BJ377" s="225">
        <v>30848.9846584671</v>
      </c>
      <c r="BK377" s="225">
        <v>30848.9846584671</v>
      </c>
      <c r="BL377" s="225">
        <v>30848.9846584671</v>
      </c>
      <c r="BM377" s="225">
        <v>30848.9846584671</v>
      </c>
      <c r="BN377" s="225">
        <v>370187.815901605</v>
      </c>
    </row>
    <row r="378" spans="1:66">
      <c r="A378" s="245" t="s">
        <v>617</v>
      </c>
      <c r="B378" s="225">
        <v>0</v>
      </c>
      <c r="C378" s="225">
        <v>0</v>
      </c>
      <c r="D378" s="225">
        <v>0</v>
      </c>
      <c r="E378" s="225">
        <v>0</v>
      </c>
      <c r="F378" s="225">
        <v>0</v>
      </c>
      <c r="G378" s="225">
        <v>0</v>
      </c>
      <c r="H378" s="225">
        <v>0</v>
      </c>
      <c r="I378" s="225">
        <v>0</v>
      </c>
      <c r="J378" s="225">
        <v>0</v>
      </c>
      <c r="K378" s="225">
        <v>0</v>
      </c>
      <c r="L378" s="225">
        <v>0</v>
      </c>
      <c r="M378" s="225">
        <v>0</v>
      </c>
      <c r="N378" s="225">
        <v>0</v>
      </c>
      <c r="O378" s="225">
        <v>0</v>
      </c>
      <c r="P378" s="225">
        <v>0</v>
      </c>
      <c r="Q378" s="225">
        <v>0</v>
      </c>
      <c r="R378" s="225">
        <v>0</v>
      </c>
      <c r="S378" s="225">
        <v>0</v>
      </c>
      <c r="T378" s="225">
        <v>0</v>
      </c>
      <c r="U378" s="225">
        <v>0</v>
      </c>
      <c r="V378" s="225">
        <v>0</v>
      </c>
      <c r="W378" s="225">
        <v>0</v>
      </c>
      <c r="X378" s="225">
        <v>0</v>
      </c>
      <c r="Y378" s="225">
        <v>0</v>
      </c>
      <c r="Z378" s="225">
        <v>0</v>
      </c>
      <c r="AA378" s="225">
        <v>0</v>
      </c>
      <c r="AB378" s="225">
        <v>49669.3470043333</v>
      </c>
      <c r="AC378" s="225">
        <v>49669.3470043333</v>
      </c>
      <c r="AD378" s="225">
        <v>49669.3470043333</v>
      </c>
      <c r="AE378" s="225">
        <v>49669.3470043333</v>
      </c>
      <c r="AF378" s="225">
        <v>49669.3470043333</v>
      </c>
      <c r="AG378" s="225">
        <v>49669.3470043333</v>
      </c>
      <c r="AH378" s="225">
        <v>49669.3470043333</v>
      </c>
      <c r="AI378" s="225">
        <v>49669.3470043333</v>
      </c>
      <c r="AJ378" s="225">
        <v>49669.3470043333</v>
      </c>
      <c r="AK378" s="225">
        <v>49669.3470043333</v>
      </c>
      <c r="AL378" s="225">
        <v>49669.3470043333</v>
      </c>
      <c r="AM378" s="225">
        <v>49669.3470043333</v>
      </c>
      <c r="AN378" s="225">
        <v>596032.16405199899</v>
      </c>
      <c r="AO378" s="225">
        <v>14137.307316336701</v>
      </c>
      <c r="AP378" s="225">
        <v>14137.307316336701</v>
      </c>
      <c r="AQ378" s="225">
        <v>14137.307316336701</v>
      </c>
      <c r="AR378" s="225">
        <v>14137.307316336701</v>
      </c>
      <c r="AS378" s="225">
        <v>14137.307316336701</v>
      </c>
      <c r="AT378" s="225">
        <v>14137.307316336701</v>
      </c>
      <c r="AU378" s="225">
        <v>14137.307316336701</v>
      </c>
      <c r="AV378" s="225">
        <v>14137.307316336701</v>
      </c>
      <c r="AW378" s="225">
        <v>14137.307316336701</v>
      </c>
      <c r="AX378" s="225">
        <v>14137.307316336701</v>
      </c>
      <c r="AY378" s="225">
        <v>14137.307316336701</v>
      </c>
      <c r="AZ378" s="225">
        <v>14137.307316336701</v>
      </c>
      <c r="BA378" s="225">
        <v>169647.68779604</v>
      </c>
      <c r="BB378" s="225">
        <v>16893.229451007199</v>
      </c>
      <c r="BC378" s="225">
        <v>16893.229451007199</v>
      </c>
      <c r="BD378" s="225">
        <v>16893.229451007199</v>
      </c>
      <c r="BE378" s="225">
        <v>16893.229451007199</v>
      </c>
      <c r="BF378" s="225">
        <v>16893.229451007199</v>
      </c>
      <c r="BG378" s="225">
        <v>16893.229451007199</v>
      </c>
      <c r="BH378" s="225">
        <v>16893.229451007199</v>
      </c>
      <c r="BI378" s="225">
        <v>16893.229451007199</v>
      </c>
      <c r="BJ378" s="225">
        <v>16893.229451007199</v>
      </c>
      <c r="BK378" s="225">
        <v>16893.229451007199</v>
      </c>
      <c r="BL378" s="225">
        <v>16893.229451007199</v>
      </c>
      <c r="BM378" s="225">
        <v>16893.229451007199</v>
      </c>
      <c r="BN378" s="225">
        <v>202718.75341208599</v>
      </c>
    </row>
    <row r="379" spans="1:66">
      <c r="A379" s="245" t="s">
        <v>618</v>
      </c>
      <c r="B379" s="225">
        <v>117577.17</v>
      </c>
      <c r="C379" s="225">
        <v>117530.46</v>
      </c>
      <c r="D379" s="225">
        <v>120801.16</v>
      </c>
      <c r="E379" s="225">
        <v>124248.55</v>
      </c>
      <c r="F379" s="225">
        <v>121027.76</v>
      </c>
      <c r="G379" s="225">
        <v>121163.29</v>
      </c>
      <c r="H379" s="225">
        <v>126963.45</v>
      </c>
      <c r="I379" s="225">
        <v>123614.28</v>
      </c>
      <c r="J379" s="225">
        <v>124836.56</v>
      </c>
      <c r="K379" s="225">
        <v>124569.45</v>
      </c>
      <c r="L379" s="225">
        <v>124566.7</v>
      </c>
      <c r="M379" s="225">
        <v>124484.29</v>
      </c>
      <c r="N379" s="225">
        <v>1471383.12</v>
      </c>
      <c r="O379" s="225">
        <v>133255.22</v>
      </c>
      <c r="P379" s="225">
        <v>133207.15</v>
      </c>
      <c r="Q379" s="225">
        <v>136716.31</v>
      </c>
      <c r="R379" s="225">
        <v>140266.75</v>
      </c>
      <c r="S379" s="225">
        <v>137092.49</v>
      </c>
      <c r="T379" s="225">
        <v>136946.88</v>
      </c>
      <c r="U379" s="225">
        <v>140170.35</v>
      </c>
      <c r="V379" s="225">
        <v>136720.07999999999</v>
      </c>
      <c r="W379" s="225">
        <v>137979.24</v>
      </c>
      <c r="X379" s="225">
        <v>136953.95000000001</v>
      </c>
      <c r="Y379" s="225">
        <v>137093.66</v>
      </c>
      <c r="Z379" s="225">
        <v>136723.62</v>
      </c>
      <c r="AA379" s="225">
        <v>1643125.7</v>
      </c>
      <c r="AB379" s="225">
        <v>133255.22</v>
      </c>
      <c r="AC379" s="225">
        <v>133207.15</v>
      </c>
      <c r="AD379" s="225">
        <v>136716.31</v>
      </c>
      <c r="AE379" s="225">
        <v>140266.75</v>
      </c>
      <c r="AF379" s="225">
        <v>137092.49</v>
      </c>
      <c r="AG379" s="225">
        <v>136946.88</v>
      </c>
      <c r="AH379" s="225">
        <v>140170.35</v>
      </c>
      <c r="AI379" s="225">
        <v>136720.07999999999</v>
      </c>
      <c r="AJ379" s="225">
        <v>137979.24</v>
      </c>
      <c r="AK379" s="225">
        <v>136953.95000000001</v>
      </c>
      <c r="AL379" s="225">
        <v>137093.66</v>
      </c>
      <c r="AM379" s="225">
        <v>136723.62</v>
      </c>
      <c r="AN379" s="225">
        <v>1643125.7</v>
      </c>
      <c r="AO379" s="225">
        <v>133255.22</v>
      </c>
      <c r="AP379" s="225">
        <v>133207.15</v>
      </c>
      <c r="AQ379" s="225">
        <v>136716.31</v>
      </c>
      <c r="AR379" s="225">
        <v>140266.75</v>
      </c>
      <c r="AS379" s="225">
        <v>137092.49</v>
      </c>
      <c r="AT379" s="225">
        <v>136946.88</v>
      </c>
      <c r="AU379" s="225">
        <v>140170.35</v>
      </c>
      <c r="AV379" s="225">
        <v>136720.07999999999</v>
      </c>
      <c r="AW379" s="225">
        <v>137979.24</v>
      </c>
      <c r="AX379" s="225">
        <v>136953.95000000001</v>
      </c>
      <c r="AY379" s="225">
        <v>137093.66</v>
      </c>
      <c r="AZ379" s="225">
        <v>136723.62</v>
      </c>
      <c r="BA379" s="225">
        <v>1643125.7</v>
      </c>
      <c r="BB379" s="225">
        <v>133255.22</v>
      </c>
      <c r="BC379" s="225">
        <v>133207.15</v>
      </c>
      <c r="BD379" s="225">
        <v>136716.31</v>
      </c>
      <c r="BE379" s="225">
        <v>140266.75</v>
      </c>
      <c r="BF379" s="225">
        <v>137092.49</v>
      </c>
      <c r="BG379" s="225">
        <v>136946.88</v>
      </c>
      <c r="BH379" s="225">
        <v>140170.35</v>
      </c>
      <c r="BI379" s="225">
        <v>136720.07999999999</v>
      </c>
      <c r="BJ379" s="225">
        <v>137979.24</v>
      </c>
      <c r="BK379" s="225">
        <v>136953.95000000001</v>
      </c>
      <c r="BL379" s="225">
        <v>137093.66</v>
      </c>
      <c r="BM379" s="225">
        <v>136723.62</v>
      </c>
      <c r="BN379" s="225">
        <v>1643125.7</v>
      </c>
    </row>
    <row r="380" spans="1:66">
      <c r="A380" s="245" t="s">
        <v>619</v>
      </c>
      <c r="B380" s="225">
        <v>186545.33</v>
      </c>
      <c r="C380" s="225">
        <v>203591.91</v>
      </c>
      <c r="D380" s="225">
        <v>201893.46</v>
      </c>
      <c r="E380" s="225">
        <v>268304.46999999997</v>
      </c>
      <c r="F380" s="225">
        <v>202432.55</v>
      </c>
      <c r="G380" s="225">
        <v>190396.6</v>
      </c>
      <c r="H380" s="225">
        <v>203570.67</v>
      </c>
      <c r="I380" s="225">
        <v>204079.81</v>
      </c>
      <c r="J380" s="225">
        <v>186109.62</v>
      </c>
      <c r="K380" s="225">
        <v>203841.01</v>
      </c>
      <c r="L380" s="225">
        <v>203852.13</v>
      </c>
      <c r="M380" s="225">
        <v>184823.23</v>
      </c>
      <c r="N380" s="225">
        <v>2439440.79</v>
      </c>
      <c r="O380" s="225">
        <v>210498.664403712</v>
      </c>
      <c r="P380" s="225">
        <v>227518.48440371201</v>
      </c>
      <c r="Q380" s="225">
        <v>226602.40440371199</v>
      </c>
      <c r="R380" s="225">
        <v>292615.514403712</v>
      </c>
      <c r="S380" s="225">
        <v>226766.62440371199</v>
      </c>
      <c r="T380" s="225">
        <v>215368.724403712</v>
      </c>
      <c r="U380" s="225">
        <v>224127.794403712</v>
      </c>
      <c r="V380" s="225">
        <v>225455.09440371199</v>
      </c>
      <c r="W380" s="225">
        <v>207498.08440371201</v>
      </c>
      <c r="X380" s="225">
        <v>224518.64440371201</v>
      </c>
      <c r="Y380" s="225">
        <v>224648.59440371199</v>
      </c>
      <c r="Z380" s="225">
        <v>205308.604403712</v>
      </c>
      <c r="AA380" s="225">
        <v>2710927.2328445399</v>
      </c>
      <c r="AB380" s="225">
        <v>254954.88610582199</v>
      </c>
      <c r="AC380" s="225">
        <v>271974.706105822</v>
      </c>
      <c r="AD380" s="225">
        <v>271058.62610582198</v>
      </c>
      <c r="AE380" s="225">
        <v>337071.73610582203</v>
      </c>
      <c r="AF380" s="225">
        <v>271222.84610582201</v>
      </c>
      <c r="AG380" s="225">
        <v>259824.94610582199</v>
      </c>
      <c r="AH380" s="225">
        <v>268584.016105822</v>
      </c>
      <c r="AI380" s="225">
        <v>269911.31610582198</v>
      </c>
      <c r="AJ380" s="225">
        <v>251954.306105822</v>
      </c>
      <c r="AK380" s="225">
        <v>268974.86610582197</v>
      </c>
      <c r="AL380" s="225">
        <v>269104.81610582198</v>
      </c>
      <c r="AM380" s="225">
        <v>249764.82610582199</v>
      </c>
      <c r="AN380" s="225">
        <v>3244401.89326987</v>
      </c>
      <c r="AO380" s="225">
        <v>222644.14397106599</v>
      </c>
      <c r="AP380" s="225">
        <v>239663.963971066</v>
      </c>
      <c r="AQ380" s="225">
        <v>238747.88397106601</v>
      </c>
      <c r="AR380" s="225">
        <v>304760.99397106603</v>
      </c>
      <c r="AS380" s="225">
        <v>238912.10397106601</v>
      </c>
      <c r="AT380" s="225">
        <v>227514.20397106599</v>
      </c>
      <c r="AU380" s="225">
        <v>236273.273971066</v>
      </c>
      <c r="AV380" s="225">
        <v>237600.57397106601</v>
      </c>
      <c r="AW380" s="225">
        <v>219643.563971066</v>
      </c>
      <c r="AX380" s="225">
        <v>236664.123971066</v>
      </c>
      <c r="AY380" s="225">
        <v>236794.07397106601</v>
      </c>
      <c r="AZ380" s="225">
        <v>217454.08397106599</v>
      </c>
      <c r="BA380" s="225">
        <v>2856672.9876527898</v>
      </c>
      <c r="BB380" s="225">
        <v>232033.30803192401</v>
      </c>
      <c r="BC380" s="225">
        <v>249053.12803192399</v>
      </c>
      <c r="BD380" s="225">
        <v>248137.048031924</v>
      </c>
      <c r="BE380" s="225">
        <v>314150.15803192399</v>
      </c>
      <c r="BF380" s="225">
        <v>248301.268031924</v>
      </c>
      <c r="BG380" s="225">
        <v>236903.36803192401</v>
      </c>
      <c r="BH380" s="225">
        <v>245662.43803192399</v>
      </c>
      <c r="BI380" s="225">
        <v>246989.738031924</v>
      </c>
      <c r="BJ380" s="225">
        <v>229032.72803192399</v>
      </c>
      <c r="BK380" s="225">
        <v>246053.28803192399</v>
      </c>
      <c r="BL380" s="225">
        <v>246183.238031924</v>
      </c>
      <c r="BM380" s="225">
        <v>226843.24803192401</v>
      </c>
      <c r="BN380" s="225">
        <v>2969342.95638309</v>
      </c>
    </row>
    <row r="381" spans="1:66">
      <c r="A381" s="245" t="s">
        <v>620</v>
      </c>
      <c r="B381" s="225">
        <v>228211.996666666</v>
      </c>
      <c r="C381" s="225">
        <v>245258.57666666599</v>
      </c>
      <c r="D381" s="225">
        <v>243560.12666666601</v>
      </c>
      <c r="E381" s="225">
        <v>309971.13666666602</v>
      </c>
      <c r="F381" s="225">
        <v>244099.21666666601</v>
      </c>
      <c r="G381" s="225">
        <v>232063.26666666599</v>
      </c>
      <c r="H381" s="225">
        <v>245237.336666666</v>
      </c>
      <c r="I381" s="225">
        <v>245746.47666666601</v>
      </c>
      <c r="J381" s="225">
        <v>227776.28666666601</v>
      </c>
      <c r="K381" s="225">
        <v>245507.676666666</v>
      </c>
      <c r="L381" s="225">
        <v>245518.79666666599</v>
      </c>
      <c r="M381" s="225">
        <v>226489.896666666</v>
      </c>
      <c r="N381" s="225">
        <v>2939440.79</v>
      </c>
      <c r="O381" s="225">
        <v>252165.33107037799</v>
      </c>
      <c r="P381" s="225">
        <v>269185.15107037802</v>
      </c>
      <c r="Q381" s="225">
        <v>268269.07107037801</v>
      </c>
      <c r="R381" s="225">
        <v>334282.18107037799</v>
      </c>
      <c r="S381" s="225">
        <v>268433.29107037798</v>
      </c>
      <c r="T381" s="225">
        <v>257035.39107037801</v>
      </c>
      <c r="U381" s="225">
        <v>265794.46107037802</v>
      </c>
      <c r="V381" s="225">
        <v>267121.76107037801</v>
      </c>
      <c r="W381" s="225">
        <v>249164.751070378</v>
      </c>
      <c r="X381" s="225">
        <v>266185.311070378</v>
      </c>
      <c r="Y381" s="225">
        <v>266315.26107037801</v>
      </c>
      <c r="Z381" s="225">
        <v>246975.27107037799</v>
      </c>
      <c r="AA381" s="225">
        <v>3210927.2328445399</v>
      </c>
      <c r="AB381" s="225">
        <v>329358.84835582197</v>
      </c>
      <c r="AC381" s="225">
        <v>346378.66835582198</v>
      </c>
      <c r="AD381" s="225">
        <v>345462.58835582202</v>
      </c>
      <c r="AE381" s="225">
        <v>411475.69835582201</v>
      </c>
      <c r="AF381" s="225">
        <v>345626.808355822</v>
      </c>
      <c r="AG381" s="225">
        <v>334228.90835582197</v>
      </c>
      <c r="AH381" s="225">
        <v>342987.97835582198</v>
      </c>
      <c r="AI381" s="225">
        <v>344315.27835582203</v>
      </c>
      <c r="AJ381" s="225">
        <v>326358.26835582202</v>
      </c>
      <c r="AK381" s="225">
        <v>343378.82835582201</v>
      </c>
      <c r="AL381" s="225">
        <v>343508.77835582203</v>
      </c>
      <c r="AM381" s="225">
        <v>324168.78835582198</v>
      </c>
      <c r="AN381" s="225">
        <v>4137249.4402698702</v>
      </c>
      <c r="AO381" s="225">
        <v>266185.81063773303</v>
      </c>
      <c r="AP381" s="225">
        <v>283205.63063773297</v>
      </c>
      <c r="AQ381" s="225">
        <v>282289.55063773302</v>
      </c>
      <c r="AR381" s="225">
        <v>348302.660637733</v>
      </c>
      <c r="AS381" s="225">
        <v>282453.77063773299</v>
      </c>
      <c r="AT381" s="225">
        <v>271055.87063773302</v>
      </c>
      <c r="AU381" s="225">
        <v>279814.94063773297</v>
      </c>
      <c r="AV381" s="225">
        <v>281142.24063773302</v>
      </c>
      <c r="AW381" s="225">
        <v>263185.23063773301</v>
      </c>
      <c r="AX381" s="225">
        <v>280205.79063773301</v>
      </c>
      <c r="AY381" s="225">
        <v>280335.74063773302</v>
      </c>
      <c r="AZ381" s="225">
        <v>260995.750637733</v>
      </c>
      <c r="BA381" s="225">
        <v>3379172.9876527898</v>
      </c>
      <c r="BB381" s="225">
        <v>275574.97469859099</v>
      </c>
      <c r="BC381" s="225">
        <v>292594.79469859099</v>
      </c>
      <c r="BD381" s="225">
        <v>291678.71469859098</v>
      </c>
      <c r="BE381" s="225">
        <v>357691.82469859102</v>
      </c>
      <c r="BF381" s="225">
        <v>291842.93469859101</v>
      </c>
      <c r="BG381" s="225">
        <v>280445.03469859099</v>
      </c>
      <c r="BH381" s="225">
        <v>289204.10469859099</v>
      </c>
      <c r="BI381" s="225">
        <v>290531.40469859098</v>
      </c>
      <c r="BJ381" s="225">
        <v>272574.39469859097</v>
      </c>
      <c r="BK381" s="225">
        <v>289594.95469859103</v>
      </c>
      <c r="BL381" s="225">
        <v>289724.90469859098</v>
      </c>
      <c r="BM381" s="225">
        <v>270384.91469859099</v>
      </c>
      <c r="BN381" s="225">
        <v>3491842.95638309</v>
      </c>
    </row>
    <row r="382" spans="1:66">
      <c r="A382" s="247" t="s">
        <v>621</v>
      </c>
    </row>
    <row r="383" spans="1:66">
      <c r="A383" s="245" t="s">
        <v>622</v>
      </c>
    </row>
    <row r="384" spans="1:66">
      <c r="A384" s="245" t="s">
        <v>623</v>
      </c>
      <c r="B384" s="225">
        <v>0</v>
      </c>
      <c r="C384" s="225">
        <v>0</v>
      </c>
      <c r="D384" s="225">
        <v>0</v>
      </c>
      <c r="E384" s="225">
        <v>0</v>
      </c>
      <c r="F384" s="225">
        <v>0</v>
      </c>
      <c r="G384" s="225">
        <v>0</v>
      </c>
      <c r="H384" s="225">
        <v>0</v>
      </c>
      <c r="I384" s="225">
        <v>0</v>
      </c>
      <c r="J384" s="225">
        <v>0</v>
      </c>
      <c r="K384" s="225">
        <v>0</v>
      </c>
      <c r="L384" s="225">
        <v>0</v>
      </c>
      <c r="M384" s="225">
        <v>0</v>
      </c>
      <c r="N384" s="225">
        <v>0</v>
      </c>
      <c r="O384" s="225">
        <v>0</v>
      </c>
      <c r="P384" s="225">
        <v>0</v>
      </c>
      <c r="Q384" s="225">
        <v>0</v>
      </c>
      <c r="R384" s="225">
        <v>0</v>
      </c>
      <c r="S384" s="225">
        <v>0</v>
      </c>
      <c r="T384" s="225">
        <v>0</v>
      </c>
      <c r="U384" s="225">
        <v>0</v>
      </c>
      <c r="V384" s="225">
        <v>0</v>
      </c>
      <c r="W384" s="225">
        <v>0</v>
      </c>
      <c r="X384" s="225">
        <v>0</v>
      </c>
      <c r="Y384" s="225">
        <v>0</v>
      </c>
      <c r="Z384" s="225">
        <v>0</v>
      </c>
      <c r="AA384" s="225">
        <v>0</v>
      </c>
      <c r="AB384" s="225">
        <v>0</v>
      </c>
      <c r="AC384" s="225">
        <v>0</v>
      </c>
      <c r="AD384" s="225">
        <v>0</v>
      </c>
      <c r="AE384" s="225">
        <v>0</v>
      </c>
      <c r="AF384" s="225">
        <v>0</v>
      </c>
      <c r="AG384" s="225">
        <v>0</v>
      </c>
      <c r="AH384" s="225">
        <v>0</v>
      </c>
      <c r="AI384" s="225">
        <v>0</v>
      </c>
      <c r="AJ384" s="225">
        <v>0</v>
      </c>
      <c r="AK384" s="225">
        <v>0</v>
      </c>
      <c r="AL384" s="225">
        <v>0</v>
      </c>
      <c r="AM384" s="225">
        <v>0</v>
      </c>
      <c r="AN384" s="225">
        <v>0</v>
      </c>
      <c r="AO384" s="225">
        <v>0</v>
      </c>
      <c r="AP384" s="225">
        <v>0</v>
      </c>
      <c r="AQ384" s="225">
        <v>0</v>
      </c>
      <c r="AR384" s="225">
        <v>0</v>
      </c>
      <c r="AS384" s="225">
        <v>0</v>
      </c>
      <c r="AT384" s="225">
        <v>0</v>
      </c>
      <c r="AU384" s="225">
        <v>0</v>
      </c>
      <c r="AV384" s="225">
        <v>0</v>
      </c>
      <c r="AW384" s="225">
        <v>0</v>
      </c>
      <c r="AX384" s="225">
        <v>0</v>
      </c>
      <c r="AY384" s="225">
        <v>0</v>
      </c>
      <c r="AZ384" s="225">
        <v>0</v>
      </c>
      <c r="BA384" s="225">
        <v>0</v>
      </c>
      <c r="BB384" s="225">
        <v>0</v>
      </c>
      <c r="BC384" s="225">
        <v>0</v>
      </c>
      <c r="BD384" s="225">
        <v>0</v>
      </c>
      <c r="BE384" s="225">
        <v>0</v>
      </c>
      <c r="BF384" s="225">
        <v>0</v>
      </c>
      <c r="BG384" s="225">
        <v>0</v>
      </c>
      <c r="BH384" s="225">
        <v>0</v>
      </c>
      <c r="BI384" s="225">
        <v>0</v>
      </c>
      <c r="BJ384" s="225">
        <v>0</v>
      </c>
      <c r="BK384" s="225">
        <v>0</v>
      </c>
      <c r="BL384" s="225">
        <v>0</v>
      </c>
      <c r="BM384" s="225">
        <v>0</v>
      </c>
      <c r="BN384" s="225">
        <v>0</v>
      </c>
    </row>
    <row r="385" spans="1:66">
      <c r="A385" s="245" t="s">
        <v>624</v>
      </c>
      <c r="B385" s="225">
        <v>0</v>
      </c>
      <c r="C385" s="225">
        <v>0</v>
      </c>
      <c r="D385" s="225">
        <v>0</v>
      </c>
      <c r="E385" s="225">
        <v>0</v>
      </c>
      <c r="F385" s="225">
        <v>0</v>
      </c>
      <c r="G385" s="225">
        <v>0</v>
      </c>
      <c r="H385" s="225">
        <v>0</v>
      </c>
      <c r="I385" s="225">
        <v>0</v>
      </c>
      <c r="J385" s="225">
        <v>0</v>
      </c>
      <c r="K385" s="225">
        <v>0</v>
      </c>
      <c r="L385" s="225">
        <v>0</v>
      </c>
      <c r="M385" s="225">
        <v>0</v>
      </c>
      <c r="N385" s="225">
        <v>0</v>
      </c>
      <c r="O385" s="225">
        <v>0</v>
      </c>
      <c r="P385" s="225">
        <v>0</v>
      </c>
      <c r="Q385" s="225">
        <v>0</v>
      </c>
      <c r="R385" s="225">
        <v>0</v>
      </c>
      <c r="S385" s="225">
        <v>0</v>
      </c>
      <c r="T385" s="225">
        <v>0</v>
      </c>
      <c r="U385" s="225">
        <v>0</v>
      </c>
      <c r="V385" s="225">
        <v>0</v>
      </c>
      <c r="W385" s="225">
        <v>0</v>
      </c>
      <c r="X385" s="225">
        <v>0</v>
      </c>
      <c r="Y385" s="225">
        <v>0</v>
      </c>
      <c r="Z385" s="225">
        <v>0</v>
      </c>
      <c r="AA385" s="225">
        <v>0</v>
      </c>
      <c r="AB385" s="225">
        <v>0</v>
      </c>
      <c r="AC385" s="225">
        <v>0</v>
      </c>
      <c r="AD385" s="225">
        <v>0</v>
      </c>
      <c r="AE385" s="225">
        <v>0</v>
      </c>
      <c r="AF385" s="225">
        <v>0</v>
      </c>
      <c r="AG385" s="225">
        <v>0</v>
      </c>
      <c r="AH385" s="225">
        <v>0</v>
      </c>
      <c r="AI385" s="225">
        <v>0</v>
      </c>
      <c r="AJ385" s="225">
        <v>0</v>
      </c>
      <c r="AK385" s="225">
        <v>0</v>
      </c>
      <c r="AL385" s="225">
        <v>0</v>
      </c>
      <c r="AM385" s="225">
        <v>0</v>
      </c>
      <c r="AN385" s="225">
        <v>0</v>
      </c>
      <c r="AO385" s="225">
        <v>0</v>
      </c>
      <c r="AP385" s="225">
        <v>0</v>
      </c>
      <c r="AQ385" s="225">
        <v>0</v>
      </c>
      <c r="AR385" s="225">
        <v>0</v>
      </c>
      <c r="AS385" s="225">
        <v>0</v>
      </c>
      <c r="AT385" s="225">
        <v>0</v>
      </c>
      <c r="AU385" s="225">
        <v>0</v>
      </c>
      <c r="AV385" s="225">
        <v>0</v>
      </c>
      <c r="AW385" s="225">
        <v>0</v>
      </c>
      <c r="AX385" s="225">
        <v>0</v>
      </c>
      <c r="AY385" s="225">
        <v>0</v>
      </c>
      <c r="AZ385" s="225">
        <v>0</v>
      </c>
      <c r="BA385" s="225">
        <v>0</v>
      </c>
      <c r="BB385" s="225">
        <v>0</v>
      </c>
      <c r="BC385" s="225">
        <v>0</v>
      </c>
      <c r="BD385" s="225">
        <v>0</v>
      </c>
      <c r="BE385" s="225">
        <v>0</v>
      </c>
      <c r="BF385" s="225">
        <v>0</v>
      </c>
      <c r="BG385" s="225">
        <v>0</v>
      </c>
      <c r="BH385" s="225">
        <v>0</v>
      </c>
      <c r="BI385" s="225">
        <v>0</v>
      </c>
      <c r="BJ385" s="225">
        <v>0</v>
      </c>
      <c r="BK385" s="225">
        <v>0</v>
      </c>
      <c r="BL385" s="225">
        <v>0</v>
      </c>
      <c r="BM385" s="225">
        <v>0</v>
      </c>
      <c r="BN385" s="225">
        <v>0</v>
      </c>
    </row>
    <row r="386" spans="1:66">
      <c r="A386" s="245" t="s">
        <v>625</v>
      </c>
    </row>
    <row r="387" spans="1:66">
      <c r="A387" s="245" t="s">
        <v>626</v>
      </c>
      <c r="B387" s="225">
        <v>999044.57</v>
      </c>
      <c r="C387" s="225">
        <v>1042570.92</v>
      </c>
      <c r="D387" s="225">
        <v>1002842.48</v>
      </c>
      <c r="E387" s="225">
        <v>1081957.53999999</v>
      </c>
      <c r="F387" s="225">
        <v>1013983.89999999</v>
      </c>
      <c r="G387" s="225">
        <v>1018732</v>
      </c>
      <c r="H387" s="225">
        <v>2234546.54</v>
      </c>
      <c r="I387" s="225">
        <v>1881562.55</v>
      </c>
      <c r="J387" s="225">
        <v>1894431.89</v>
      </c>
      <c r="K387" s="225">
        <v>1003142.02</v>
      </c>
      <c r="L387" s="225">
        <v>1056195.81</v>
      </c>
      <c r="M387" s="225">
        <v>998864.6</v>
      </c>
      <c r="N387" s="225">
        <v>15227874.82</v>
      </c>
      <c r="O387" s="225">
        <v>1036545.37</v>
      </c>
      <c r="P387" s="225">
        <v>1080017.4099999999</v>
      </c>
      <c r="Q387" s="225">
        <v>1041264.83</v>
      </c>
      <c r="R387" s="225">
        <v>1112083.45999999</v>
      </c>
      <c r="S387" s="225">
        <v>1044761.46</v>
      </c>
      <c r="T387" s="225">
        <v>1048233.72</v>
      </c>
      <c r="U387" s="225">
        <v>2264679.4</v>
      </c>
      <c r="V387" s="225">
        <v>1911697.78</v>
      </c>
      <c r="W387" s="225">
        <v>1924560.1</v>
      </c>
      <c r="X387" s="225">
        <v>1033278.87</v>
      </c>
      <c r="Y387" s="225">
        <v>1086977.76</v>
      </c>
      <c r="Z387" s="225">
        <v>1030874.2</v>
      </c>
      <c r="AA387" s="225">
        <v>15614974.359999999</v>
      </c>
      <c r="AB387" s="225">
        <v>1404488.0234235199</v>
      </c>
      <c r="AC387" s="225">
        <v>1447960.06342352</v>
      </c>
      <c r="AD387" s="225">
        <v>1409207.4834235201</v>
      </c>
      <c r="AE387" s="225">
        <v>1480026.11342352</v>
      </c>
      <c r="AF387" s="225">
        <v>1412704.11342352</v>
      </c>
      <c r="AG387" s="225">
        <v>1416176.37342352</v>
      </c>
      <c r="AH387" s="225">
        <v>2632622.0534235202</v>
      </c>
      <c r="AI387" s="225">
        <v>2279640.4334235201</v>
      </c>
      <c r="AJ387" s="225">
        <v>2292502.7534235199</v>
      </c>
      <c r="AK387" s="225">
        <v>1401221.5234235199</v>
      </c>
      <c r="AL387" s="225">
        <v>1454920.41342352</v>
      </c>
      <c r="AM387" s="225">
        <v>1398816.85342352</v>
      </c>
      <c r="AN387" s="225">
        <v>20030286.2010823</v>
      </c>
      <c r="AO387" s="225">
        <v>1289373.0804256699</v>
      </c>
      <c r="AP387" s="225">
        <v>1332845.1204256699</v>
      </c>
      <c r="AQ387" s="225">
        <v>1294092.5404256701</v>
      </c>
      <c r="AR387" s="225">
        <v>1364911.17042567</v>
      </c>
      <c r="AS387" s="225">
        <v>1297589.17042567</v>
      </c>
      <c r="AT387" s="225">
        <v>1301061.43042567</v>
      </c>
      <c r="AU387" s="225">
        <v>2517507.1104256702</v>
      </c>
      <c r="AV387" s="225">
        <v>2164525.4904256701</v>
      </c>
      <c r="AW387" s="225">
        <v>2177387.8104256699</v>
      </c>
      <c r="AX387" s="225">
        <v>1286106.5804256699</v>
      </c>
      <c r="AY387" s="225">
        <v>1339805.47042567</v>
      </c>
      <c r="AZ387" s="225">
        <v>1283701.91042567</v>
      </c>
      <c r="BA387" s="225">
        <v>18648906.885108098</v>
      </c>
      <c r="BB387" s="225">
        <v>5343999.9568221401</v>
      </c>
      <c r="BC387" s="225">
        <v>1344464.9968221399</v>
      </c>
      <c r="BD387" s="225">
        <v>1305712.4168221401</v>
      </c>
      <c r="BE387" s="225">
        <v>1376531.04682214</v>
      </c>
      <c r="BF387" s="225">
        <v>1309209.04682214</v>
      </c>
      <c r="BG387" s="225">
        <v>1312681.30682214</v>
      </c>
      <c r="BH387" s="225">
        <v>2529126.9868221399</v>
      </c>
      <c r="BI387" s="225">
        <v>2176145.3668221398</v>
      </c>
      <c r="BJ387" s="225">
        <v>2189007.6868221401</v>
      </c>
      <c r="BK387" s="225">
        <v>1297726.4568221399</v>
      </c>
      <c r="BL387" s="225">
        <v>1351425.34682214</v>
      </c>
      <c r="BM387" s="225">
        <v>1295321.78682214</v>
      </c>
      <c r="BN387" s="225">
        <v>22831352.401865602</v>
      </c>
    </row>
    <row r="388" spans="1:66">
      <c r="A388" s="245" t="s">
        <v>627</v>
      </c>
      <c r="B388" s="225">
        <v>0</v>
      </c>
      <c r="C388" s="225">
        <v>0</v>
      </c>
      <c r="D388" s="225">
        <v>0</v>
      </c>
      <c r="E388" s="225">
        <v>0</v>
      </c>
      <c r="F388" s="225">
        <v>0</v>
      </c>
      <c r="G388" s="225">
        <v>0</v>
      </c>
      <c r="H388" s="225">
        <v>0</v>
      </c>
      <c r="I388" s="225">
        <v>0</v>
      </c>
      <c r="J388" s="225">
        <v>0</v>
      </c>
      <c r="K388" s="225">
        <v>0</v>
      </c>
      <c r="L388" s="225">
        <v>0</v>
      </c>
      <c r="M388" s="225">
        <v>0</v>
      </c>
      <c r="N388" s="225">
        <v>0</v>
      </c>
      <c r="O388" s="225">
        <v>0</v>
      </c>
      <c r="P388" s="225">
        <v>0</v>
      </c>
      <c r="Q388" s="225">
        <v>0</v>
      </c>
      <c r="R388" s="225">
        <v>0</v>
      </c>
      <c r="S388" s="225">
        <v>0</v>
      </c>
      <c r="T388" s="225">
        <v>0</v>
      </c>
      <c r="U388" s="225">
        <v>0</v>
      </c>
      <c r="V388" s="225">
        <v>0</v>
      </c>
      <c r="W388" s="225">
        <v>0</v>
      </c>
      <c r="X388" s="225">
        <v>0</v>
      </c>
      <c r="Y388" s="225">
        <v>0</v>
      </c>
      <c r="Z388" s="225">
        <v>0</v>
      </c>
      <c r="AA388" s="225">
        <v>0</v>
      </c>
      <c r="AB388" s="225">
        <v>-322422.123840196</v>
      </c>
      <c r="AC388" s="225">
        <v>-322422.123840196</v>
      </c>
      <c r="AD388" s="225">
        <v>-322422.123840196</v>
      </c>
      <c r="AE388" s="225">
        <v>-322422.123840196</v>
      </c>
      <c r="AF388" s="225">
        <v>-322422.123840196</v>
      </c>
      <c r="AG388" s="225">
        <v>-322422.123840196</v>
      </c>
      <c r="AH388" s="225">
        <v>-322422.123840196</v>
      </c>
      <c r="AI388" s="225">
        <v>-322422.123840196</v>
      </c>
      <c r="AJ388" s="225">
        <v>-322422.123840196</v>
      </c>
      <c r="AK388" s="225">
        <v>-322422.123840196</v>
      </c>
      <c r="AL388" s="225">
        <v>-322422.123840196</v>
      </c>
      <c r="AM388" s="225">
        <v>-322422.123840196</v>
      </c>
      <c r="AN388" s="225">
        <v>-3869065.4860823499</v>
      </c>
      <c r="AO388" s="225">
        <v>-282453.96042567497</v>
      </c>
      <c r="AP388" s="225">
        <v>-282453.96042567497</v>
      </c>
      <c r="AQ388" s="225">
        <v>-282453.96042567497</v>
      </c>
      <c r="AR388" s="225">
        <v>-282453.96042567497</v>
      </c>
      <c r="AS388" s="225">
        <v>-282453.96042567497</v>
      </c>
      <c r="AT388" s="225">
        <v>-282453.96042567497</v>
      </c>
      <c r="AU388" s="225">
        <v>-282453.96042567497</v>
      </c>
      <c r="AV388" s="225">
        <v>-282453.96042567497</v>
      </c>
      <c r="AW388" s="225">
        <v>-282453.96042567497</v>
      </c>
      <c r="AX388" s="225">
        <v>-282453.96042567497</v>
      </c>
      <c r="AY388" s="225">
        <v>-282453.96042567497</v>
      </c>
      <c r="AZ388" s="225">
        <v>-282453.96042567497</v>
      </c>
      <c r="BA388" s="225">
        <v>-3389447.5251081102</v>
      </c>
      <c r="BB388" s="225">
        <v>-294294.42015547398</v>
      </c>
      <c r="BC388" s="225">
        <v>-294294.42015547398</v>
      </c>
      <c r="BD388" s="225">
        <v>-294294.42015547398</v>
      </c>
      <c r="BE388" s="225">
        <v>-294294.42015547398</v>
      </c>
      <c r="BF388" s="225">
        <v>-294294.42015547398</v>
      </c>
      <c r="BG388" s="225">
        <v>-294294.42015547398</v>
      </c>
      <c r="BH388" s="225">
        <v>-294294.42015547398</v>
      </c>
      <c r="BI388" s="225">
        <v>-294294.42015547398</v>
      </c>
      <c r="BJ388" s="225">
        <v>-294294.42015547398</v>
      </c>
      <c r="BK388" s="225">
        <v>-294294.42015547398</v>
      </c>
      <c r="BL388" s="225">
        <v>-294294.42015547398</v>
      </c>
      <c r="BM388" s="225">
        <v>-294294.42015547398</v>
      </c>
      <c r="BN388" s="225">
        <v>-3531533.0418656799</v>
      </c>
    </row>
    <row r="389" spans="1:66">
      <c r="A389" s="245" t="s">
        <v>628</v>
      </c>
      <c r="B389" s="225">
        <v>0</v>
      </c>
      <c r="C389" s="225">
        <v>0</v>
      </c>
      <c r="D389" s="225">
        <v>0</v>
      </c>
      <c r="E389" s="225">
        <v>0</v>
      </c>
      <c r="F389" s="225">
        <v>0</v>
      </c>
      <c r="G389" s="225">
        <v>0</v>
      </c>
      <c r="H389" s="225">
        <v>0</v>
      </c>
      <c r="I389" s="225">
        <v>0</v>
      </c>
      <c r="J389" s="225">
        <v>0</v>
      </c>
      <c r="K389" s="225">
        <v>0</v>
      </c>
      <c r="L389" s="225">
        <v>0</v>
      </c>
      <c r="M389" s="225">
        <v>0</v>
      </c>
      <c r="N389" s="225">
        <v>0</v>
      </c>
      <c r="O389" s="225">
        <v>0</v>
      </c>
      <c r="P389" s="225">
        <v>0</v>
      </c>
      <c r="Q389" s="225">
        <v>0</v>
      </c>
      <c r="R389" s="225">
        <v>0</v>
      </c>
      <c r="S389" s="225">
        <v>0</v>
      </c>
      <c r="T389" s="225">
        <v>0</v>
      </c>
      <c r="U389" s="225">
        <v>0</v>
      </c>
      <c r="V389" s="225">
        <v>0</v>
      </c>
      <c r="W389" s="225">
        <v>0</v>
      </c>
      <c r="X389" s="225">
        <v>0</v>
      </c>
      <c r="Y389" s="225">
        <v>0</v>
      </c>
      <c r="Z389" s="225">
        <v>0</v>
      </c>
      <c r="AA389" s="225">
        <v>0</v>
      </c>
      <c r="AB389" s="225">
        <v>0</v>
      </c>
      <c r="AC389" s="225">
        <v>0</v>
      </c>
      <c r="AD389" s="225">
        <v>0</v>
      </c>
      <c r="AE389" s="225">
        <v>0</v>
      </c>
      <c r="AF389" s="225">
        <v>0</v>
      </c>
      <c r="AG389" s="225">
        <v>0</v>
      </c>
      <c r="AH389" s="225">
        <v>0</v>
      </c>
      <c r="AI389" s="225">
        <v>0</v>
      </c>
      <c r="AJ389" s="225">
        <v>0</v>
      </c>
      <c r="AK389" s="225">
        <v>0</v>
      </c>
      <c r="AL389" s="225">
        <v>0</v>
      </c>
      <c r="AM389" s="225">
        <v>0</v>
      </c>
      <c r="AN389" s="225">
        <v>0</v>
      </c>
      <c r="AO389" s="225">
        <v>0</v>
      </c>
      <c r="AP389" s="225">
        <v>0</v>
      </c>
      <c r="AQ389" s="225">
        <v>0</v>
      </c>
      <c r="AR389" s="225">
        <v>0</v>
      </c>
      <c r="AS389" s="225">
        <v>0</v>
      </c>
      <c r="AT389" s="225">
        <v>0</v>
      </c>
      <c r="AU389" s="225">
        <v>0</v>
      </c>
      <c r="AV389" s="225">
        <v>0</v>
      </c>
      <c r="AW389" s="225">
        <v>0</v>
      </c>
      <c r="AX389" s="225">
        <v>0</v>
      </c>
      <c r="AY389" s="225">
        <v>0</v>
      </c>
      <c r="AZ389" s="225">
        <v>0</v>
      </c>
      <c r="BA389" s="225">
        <v>0</v>
      </c>
      <c r="BB389" s="225">
        <v>-249333.33333333299</v>
      </c>
      <c r="BC389" s="225">
        <v>-249333.33333333299</v>
      </c>
      <c r="BD389" s="225">
        <v>-249333.33333333299</v>
      </c>
      <c r="BE389" s="225">
        <v>-249333.33333333299</v>
      </c>
      <c r="BF389" s="225">
        <v>-249333.33333333299</v>
      </c>
      <c r="BG389" s="225">
        <v>-249333.33333333299</v>
      </c>
      <c r="BH389" s="225">
        <v>-249333.33333333299</v>
      </c>
      <c r="BI389" s="225">
        <v>-249333.33333333299</v>
      </c>
      <c r="BJ389" s="225">
        <v>-249333.33333333299</v>
      </c>
      <c r="BK389" s="225">
        <v>-249333.33333333299</v>
      </c>
      <c r="BL389" s="225">
        <v>-249333.33333333299</v>
      </c>
      <c r="BM389" s="225">
        <v>-249333.33333333299</v>
      </c>
      <c r="BN389" s="225">
        <v>-2991999.9999999902</v>
      </c>
    </row>
    <row r="390" spans="1:66">
      <c r="A390" s="245" t="s">
        <v>629</v>
      </c>
      <c r="B390" s="225">
        <v>0</v>
      </c>
      <c r="C390" s="225">
        <v>0</v>
      </c>
      <c r="D390" s="225">
        <v>0</v>
      </c>
      <c r="E390" s="225">
        <v>0</v>
      </c>
      <c r="F390" s="225">
        <v>0</v>
      </c>
      <c r="G390" s="225">
        <v>0</v>
      </c>
      <c r="H390" s="225">
        <v>0</v>
      </c>
      <c r="I390" s="225">
        <v>0</v>
      </c>
      <c r="J390" s="225">
        <v>0</v>
      </c>
      <c r="K390" s="225">
        <v>0</v>
      </c>
      <c r="L390" s="225">
        <v>0</v>
      </c>
      <c r="M390" s="225">
        <v>0</v>
      </c>
      <c r="N390" s="225">
        <v>0</v>
      </c>
      <c r="O390" s="225">
        <v>0</v>
      </c>
      <c r="P390" s="225">
        <v>0</v>
      </c>
      <c r="Q390" s="225">
        <v>0</v>
      </c>
      <c r="R390" s="225">
        <v>0</v>
      </c>
      <c r="S390" s="225">
        <v>0</v>
      </c>
      <c r="T390" s="225">
        <v>0</v>
      </c>
      <c r="U390" s="225">
        <v>0</v>
      </c>
      <c r="V390" s="225">
        <v>0</v>
      </c>
      <c r="W390" s="225">
        <v>0</v>
      </c>
      <c r="X390" s="225">
        <v>0</v>
      </c>
      <c r="Y390" s="225">
        <v>0</v>
      </c>
      <c r="Z390" s="225">
        <v>0</v>
      </c>
      <c r="AA390" s="225">
        <v>0</v>
      </c>
      <c r="AB390" s="225">
        <v>0</v>
      </c>
      <c r="AC390" s="225">
        <v>0</v>
      </c>
      <c r="AD390" s="225">
        <v>0</v>
      </c>
      <c r="AE390" s="225">
        <v>0</v>
      </c>
      <c r="AF390" s="225">
        <v>0</v>
      </c>
      <c r="AG390" s="225">
        <v>0</v>
      </c>
      <c r="AH390" s="225">
        <v>0</v>
      </c>
      <c r="AI390" s="225">
        <v>0</v>
      </c>
      <c r="AJ390" s="225">
        <v>0</v>
      </c>
      <c r="AK390" s="225">
        <v>0</v>
      </c>
      <c r="AL390" s="225">
        <v>0</v>
      </c>
      <c r="AM390" s="225">
        <v>0</v>
      </c>
      <c r="AN390" s="225">
        <v>0</v>
      </c>
      <c r="AO390" s="225">
        <v>0</v>
      </c>
      <c r="AP390" s="225">
        <v>0</v>
      </c>
      <c r="AQ390" s="225">
        <v>0</v>
      </c>
      <c r="AR390" s="225">
        <v>0</v>
      </c>
      <c r="AS390" s="225">
        <v>0</v>
      </c>
      <c r="AT390" s="225">
        <v>0</v>
      </c>
      <c r="AU390" s="225">
        <v>0</v>
      </c>
      <c r="AV390" s="225">
        <v>0</v>
      </c>
      <c r="AW390" s="225">
        <v>0</v>
      </c>
      <c r="AX390" s="225">
        <v>0</v>
      </c>
      <c r="AY390" s="225">
        <v>0</v>
      </c>
      <c r="AZ390" s="225">
        <v>0</v>
      </c>
      <c r="BA390" s="225">
        <v>0</v>
      </c>
      <c r="BB390" s="225">
        <v>0</v>
      </c>
      <c r="BC390" s="225">
        <v>0</v>
      </c>
      <c r="BD390" s="225">
        <v>0</v>
      </c>
      <c r="BE390" s="225">
        <v>0</v>
      </c>
      <c r="BF390" s="225">
        <v>0</v>
      </c>
      <c r="BG390" s="225">
        <v>0</v>
      </c>
      <c r="BH390" s="225">
        <v>0</v>
      </c>
      <c r="BI390" s="225">
        <v>0</v>
      </c>
      <c r="BJ390" s="225">
        <v>0</v>
      </c>
      <c r="BK390" s="225">
        <v>0</v>
      </c>
      <c r="BL390" s="225">
        <v>0</v>
      </c>
      <c r="BM390" s="225">
        <v>0</v>
      </c>
      <c r="BN390" s="225">
        <v>0</v>
      </c>
    </row>
    <row r="391" spans="1:66">
      <c r="A391" s="245" t="s">
        <v>630</v>
      </c>
      <c r="B391" s="225">
        <v>0</v>
      </c>
      <c r="C391" s="225">
        <v>0</v>
      </c>
      <c r="D391" s="225">
        <v>0</v>
      </c>
      <c r="E391" s="225">
        <v>0</v>
      </c>
      <c r="F391" s="225">
        <v>0</v>
      </c>
      <c r="G391" s="225">
        <v>0</v>
      </c>
      <c r="H391" s="225">
        <v>0</v>
      </c>
      <c r="I391" s="225">
        <v>0</v>
      </c>
      <c r="J391" s="225">
        <v>0</v>
      </c>
      <c r="K391" s="225">
        <v>0</v>
      </c>
      <c r="L391" s="225">
        <v>0</v>
      </c>
      <c r="M391" s="225">
        <v>0</v>
      </c>
      <c r="N391" s="225">
        <v>0</v>
      </c>
      <c r="O391" s="225">
        <v>0</v>
      </c>
      <c r="P391" s="225">
        <v>0</v>
      </c>
      <c r="Q391" s="225">
        <v>0</v>
      </c>
      <c r="R391" s="225">
        <v>0</v>
      </c>
      <c r="S391" s="225">
        <v>0</v>
      </c>
      <c r="T391" s="225">
        <v>0</v>
      </c>
      <c r="U391" s="225">
        <v>0</v>
      </c>
      <c r="V391" s="225">
        <v>0</v>
      </c>
      <c r="W391" s="225">
        <v>0</v>
      </c>
      <c r="X391" s="225">
        <v>0</v>
      </c>
      <c r="Y391" s="225">
        <v>0</v>
      </c>
      <c r="Z391" s="225">
        <v>0</v>
      </c>
      <c r="AA391" s="225">
        <v>0</v>
      </c>
      <c r="AB391" s="225">
        <v>0</v>
      </c>
      <c r="AC391" s="225">
        <v>0</v>
      </c>
      <c r="AD391" s="225">
        <v>0</v>
      </c>
      <c r="AE391" s="225">
        <v>0</v>
      </c>
      <c r="AF391" s="225">
        <v>0</v>
      </c>
      <c r="AG391" s="225">
        <v>0</v>
      </c>
      <c r="AH391" s="225">
        <v>0</v>
      </c>
      <c r="AI391" s="225">
        <v>0</v>
      </c>
      <c r="AJ391" s="225">
        <v>0</v>
      </c>
      <c r="AK391" s="225">
        <v>0</v>
      </c>
      <c r="AL391" s="225">
        <v>0</v>
      </c>
      <c r="AM391" s="225">
        <v>0</v>
      </c>
      <c r="AN391" s="225">
        <v>0</v>
      </c>
      <c r="AO391" s="225">
        <v>0</v>
      </c>
      <c r="AP391" s="225">
        <v>0</v>
      </c>
      <c r="AQ391" s="225">
        <v>0</v>
      </c>
      <c r="AR391" s="225">
        <v>0</v>
      </c>
      <c r="AS391" s="225">
        <v>0</v>
      </c>
      <c r="AT391" s="225">
        <v>0</v>
      </c>
      <c r="AU391" s="225">
        <v>0</v>
      </c>
      <c r="AV391" s="225">
        <v>0</v>
      </c>
      <c r="AW391" s="225">
        <v>0</v>
      </c>
      <c r="AX391" s="225">
        <v>0</v>
      </c>
      <c r="AY391" s="225">
        <v>0</v>
      </c>
      <c r="AZ391" s="225">
        <v>0</v>
      </c>
      <c r="BA391" s="225">
        <v>0</v>
      </c>
      <c r="BB391" s="225">
        <v>0</v>
      </c>
      <c r="BC391" s="225">
        <v>0</v>
      </c>
      <c r="BD391" s="225">
        <v>0</v>
      </c>
      <c r="BE391" s="225">
        <v>0</v>
      </c>
      <c r="BF391" s="225">
        <v>0</v>
      </c>
      <c r="BG391" s="225">
        <v>0</v>
      </c>
      <c r="BH391" s="225">
        <v>0</v>
      </c>
      <c r="BI391" s="225">
        <v>0</v>
      </c>
      <c r="BJ391" s="225">
        <v>0</v>
      </c>
      <c r="BK391" s="225">
        <v>0</v>
      </c>
      <c r="BL391" s="225">
        <v>0</v>
      </c>
      <c r="BM391" s="225">
        <v>0</v>
      </c>
      <c r="BN391" s="225">
        <v>0</v>
      </c>
    </row>
    <row r="392" spans="1:66">
      <c r="A392" s="245" t="s">
        <v>631</v>
      </c>
      <c r="B392" s="225">
        <v>781.81940277777699</v>
      </c>
      <c r="C392" s="225">
        <v>781.81940277777699</v>
      </c>
      <c r="D392" s="225">
        <v>781.81940277777699</v>
      </c>
      <c r="E392" s="225">
        <v>781.81940277777699</v>
      </c>
      <c r="F392" s="225">
        <v>781.81940277777699</v>
      </c>
      <c r="G392" s="225">
        <v>781.81940277777699</v>
      </c>
      <c r="H392" s="225">
        <v>781.81940277777699</v>
      </c>
      <c r="I392" s="225">
        <v>781.81940277777699</v>
      </c>
      <c r="J392" s="225">
        <v>781.81940277777699</v>
      </c>
      <c r="K392" s="225">
        <v>781.81940277777699</v>
      </c>
      <c r="L392" s="225">
        <v>781.81940277777699</v>
      </c>
      <c r="M392" s="225">
        <v>781.81940277777699</v>
      </c>
      <c r="N392" s="225">
        <v>9381.8328333333302</v>
      </c>
      <c r="O392" s="225">
        <v>0</v>
      </c>
      <c r="P392" s="225">
        <v>0</v>
      </c>
      <c r="Q392" s="225">
        <v>0</v>
      </c>
      <c r="R392" s="225">
        <v>0</v>
      </c>
      <c r="S392" s="225">
        <v>0</v>
      </c>
      <c r="T392" s="225">
        <v>0</v>
      </c>
      <c r="U392" s="225">
        <v>0</v>
      </c>
      <c r="V392" s="225">
        <v>0</v>
      </c>
      <c r="W392" s="225">
        <v>0</v>
      </c>
      <c r="X392" s="225">
        <v>0</v>
      </c>
      <c r="Y392" s="225">
        <v>0</v>
      </c>
      <c r="Z392" s="225">
        <v>0</v>
      </c>
      <c r="AA392" s="225">
        <v>0</v>
      </c>
      <c r="AB392" s="225">
        <v>0</v>
      </c>
      <c r="AC392" s="225">
        <v>0</v>
      </c>
      <c r="AD392" s="225">
        <v>0</v>
      </c>
      <c r="AE392" s="225">
        <v>0</v>
      </c>
      <c r="AF392" s="225">
        <v>0</v>
      </c>
      <c r="AG392" s="225">
        <v>0</v>
      </c>
      <c r="AH392" s="225">
        <v>0</v>
      </c>
      <c r="AI392" s="225">
        <v>0</v>
      </c>
      <c r="AJ392" s="225">
        <v>0</v>
      </c>
      <c r="AK392" s="225">
        <v>0</v>
      </c>
      <c r="AL392" s="225">
        <v>0</v>
      </c>
      <c r="AM392" s="225">
        <v>0</v>
      </c>
      <c r="AN392" s="225">
        <v>0</v>
      </c>
      <c r="AO392" s="225">
        <v>0</v>
      </c>
      <c r="AP392" s="225">
        <v>0</v>
      </c>
      <c r="AQ392" s="225">
        <v>0</v>
      </c>
      <c r="AR392" s="225">
        <v>0</v>
      </c>
      <c r="AS392" s="225">
        <v>0</v>
      </c>
      <c r="AT392" s="225">
        <v>0</v>
      </c>
      <c r="AU392" s="225">
        <v>0</v>
      </c>
      <c r="AV392" s="225">
        <v>0</v>
      </c>
      <c r="AW392" s="225">
        <v>0</v>
      </c>
      <c r="AX392" s="225">
        <v>0</v>
      </c>
      <c r="AY392" s="225">
        <v>0</v>
      </c>
      <c r="AZ392" s="225">
        <v>0</v>
      </c>
      <c r="BA392" s="225">
        <v>0</v>
      </c>
      <c r="BB392" s="225">
        <v>0</v>
      </c>
      <c r="BC392" s="225">
        <v>0</v>
      </c>
      <c r="BD392" s="225">
        <v>0</v>
      </c>
      <c r="BE392" s="225">
        <v>0</v>
      </c>
      <c r="BF392" s="225">
        <v>0</v>
      </c>
      <c r="BG392" s="225">
        <v>0</v>
      </c>
      <c r="BH392" s="225">
        <v>0</v>
      </c>
      <c r="BI392" s="225">
        <v>0</v>
      </c>
      <c r="BJ392" s="225">
        <v>0</v>
      </c>
      <c r="BK392" s="225">
        <v>0</v>
      </c>
      <c r="BL392" s="225">
        <v>0</v>
      </c>
      <c r="BM392" s="225">
        <v>0</v>
      </c>
      <c r="BN392" s="225">
        <v>0</v>
      </c>
    </row>
    <row r="393" spans="1:66">
      <c r="A393" s="245" t="s">
        <v>632</v>
      </c>
      <c r="B393" s="225">
        <v>999826.38940277696</v>
      </c>
      <c r="C393" s="225">
        <v>1043352.7394027699</v>
      </c>
      <c r="D393" s="225">
        <v>1003624.29940277</v>
      </c>
      <c r="E393" s="225">
        <v>1082739.3594027699</v>
      </c>
      <c r="F393" s="225">
        <v>1014765.71940277</v>
      </c>
      <c r="G393" s="225">
        <v>1019513.81940277</v>
      </c>
      <c r="H393" s="225">
        <v>2235328.3594027702</v>
      </c>
      <c r="I393" s="225">
        <v>1882344.36940277</v>
      </c>
      <c r="J393" s="225">
        <v>1895213.70940277</v>
      </c>
      <c r="K393" s="225">
        <v>1003923.83940277</v>
      </c>
      <c r="L393" s="225">
        <v>1056977.62940277</v>
      </c>
      <c r="M393" s="225">
        <v>999646.41940277698</v>
      </c>
      <c r="N393" s="225">
        <v>15237256.6528333</v>
      </c>
      <c r="O393" s="225">
        <v>1036545.37</v>
      </c>
      <c r="P393" s="225">
        <v>1080017.4099999999</v>
      </c>
      <c r="Q393" s="225">
        <v>1041264.83</v>
      </c>
      <c r="R393" s="225">
        <v>1112083.45999999</v>
      </c>
      <c r="S393" s="225">
        <v>1044761.46</v>
      </c>
      <c r="T393" s="225">
        <v>1048233.72</v>
      </c>
      <c r="U393" s="225">
        <v>2264679.4</v>
      </c>
      <c r="V393" s="225">
        <v>1911697.78</v>
      </c>
      <c r="W393" s="225">
        <v>1924560.1</v>
      </c>
      <c r="X393" s="225">
        <v>1033278.87</v>
      </c>
      <c r="Y393" s="225">
        <v>1086977.76</v>
      </c>
      <c r="Z393" s="225">
        <v>1030874.2</v>
      </c>
      <c r="AA393" s="225">
        <v>15614974.359999999</v>
      </c>
      <c r="AB393" s="225">
        <v>1082065.8995833299</v>
      </c>
      <c r="AC393" s="225">
        <v>1125537.9395833299</v>
      </c>
      <c r="AD393" s="225">
        <v>1086785.3595833301</v>
      </c>
      <c r="AE393" s="225">
        <v>1157603.98958333</v>
      </c>
      <c r="AF393" s="225">
        <v>1090281.98958333</v>
      </c>
      <c r="AG393" s="225">
        <v>1093754.24958333</v>
      </c>
      <c r="AH393" s="225">
        <v>2310199.9295833302</v>
      </c>
      <c r="AI393" s="225">
        <v>1957218.3095833301</v>
      </c>
      <c r="AJ393" s="225">
        <v>1970080.6295833299</v>
      </c>
      <c r="AK393" s="225">
        <v>1078799.3995833299</v>
      </c>
      <c r="AL393" s="225">
        <v>1132498.28958333</v>
      </c>
      <c r="AM393" s="225">
        <v>1076394.72958333</v>
      </c>
      <c r="AN393" s="225">
        <v>16161220.714999899</v>
      </c>
      <c r="AO393" s="225">
        <v>1006919.12</v>
      </c>
      <c r="AP393" s="225">
        <v>1050391.1599999999</v>
      </c>
      <c r="AQ393" s="225">
        <v>1011638.58</v>
      </c>
      <c r="AR393" s="225">
        <v>1082457.21</v>
      </c>
      <c r="AS393" s="225">
        <v>1015135.21</v>
      </c>
      <c r="AT393" s="225">
        <v>1018607.47</v>
      </c>
      <c r="AU393" s="225">
        <v>2235053.15</v>
      </c>
      <c r="AV393" s="225">
        <v>1882071.53</v>
      </c>
      <c r="AW393" s="225">
        <v>1894933.85</v>
      </c>
      <c r="AX393" s="225">
        <v>1003652.62</v>
      </c>
      <c r="AY393" s="225">
        <v>1057351.51</v>
      </c>
      <c r="AZ393" s="225">
        <v>1001247.95</v>
      </c>
      <c r="BA393" s="225">
        <v>15259459.359999999</v>
      </c>
      <c r="BB393" s="225">
        <v>4800372.2033333303</v>
      </c>
      <c r="BC393" s="225">
        <v>800837.24333333399</v>
      </c>
      <c r="BD393" s="225">
        <v>762084.66333333403</v>
      </c>
      <c r="BE393" s="225">
        <v>832903.29333333299</v>
      </c>
      <c r="BF393" s="225">
        <v>765581.29333333299</v>
      </c>
      <c r="BG393" s="225">
        <v>769053.55333333299</v>
      </c>
      <c r="BH393" s="225">
        <v>1985499.2333333299</v>
      </c>
      <c r="BI393" s="225">
        <v>1632517.61333333</v>
      </c>
      <c r="BJ393" s="225">
        <v>1645379.9333333301</v>
      </c>
      <c r="BK393" s="225">
        <v>754098.70333333395</v>
      </c>
      <c r="BL393" s="225">
        <v>807797.59333333396</v>
      </c>
      <c r="BM393" s="225">
        <v>751694.03333333402</v>
      </c>
      <c r="BN393" s="225">
        <v>16307819.359999999</v>
      </c>
    </row>
    <row r="394" spans="1:66">
      <c r="A394" s="245" t="s">
        <v>633</v>
      </c>
    </row>
    <row r="395" spans="1:66">
      <c r="A395" s="245" t="s">
        <v>634</v>
      </c>
      <c r="B395" s="225">
        <v>18333.330000000002</v>
      </c>
      <c r="C395" s="225">
        <v>18333.330000000002</v>
      </c>
      <c r="D395" s="225">
        <v>18333.330000000002</v>
      </c>
      <c r="E395" s="225">
        <v>18333.330000000002</v>
      </c>
      <c r="F395" s="225">
        <v>18333.330000000002</v>
      </c>
      <c r="G395" s="225">
        <v>18333.330000000002</v>
      </c>
      <c r="H395" s="225">
        <v>18333.330000000002</v>
      </c>
      <c r="I395" s="225">
        <v>18333.330000000002</v>
      </c>
      <c r="J395" s="225">
        <v>18333.330000000002</v>
      </c>
      <c r="K395" s="225">
        <v>18333.330000000002</v>
      </c>
      <c r="L395" s="225">
        <v>18333.330000000002</v>
      </c>
      <c r="M395" s="225">
        <v>18333.330000000002</v>
      </c>
      <c r="N395" s="225">
        <v>219999.959999999</v>
      </c>
      <c r="O395" s="225">
        <v>153980.17000000001</v>
      </c>
      <c r="P395" s="225">
        <v>34813.5</v>
      </c>
      <c r="Q395" s="225">
        <v>34813.5</v>
      </c>
      <c r="R395" s="225">
        <v>34813.5</v>
      </c>
      <c r="S395" s="225">
        <v>34813.5</v>
      </c>
      <c r="T395" s="225">
        <v>34813.5</v>
      </c>
      <c r="U395" s="225">
        <v>34813.5</v>
      </c>
      <c r="V395" s="225">
        <v>34813.5</v>
      </c>
      <c r="W395" s="225">
        <v>34813.5</v>
      </c>
      <c r="X395" s="225">
        <v>34813.5</v>
      </c>
      <c r="Y395" s="225">
        <v>34813.5</v>
      </c>
      <c r="Z395" s="225">
        <v>34813.5</v>
      </c>
      <c r="AA395" s="225">
        <v>536928.66999999899</v>
      </c>
      <c r="AB395" s="225">
        <v>153980.17000000001</v>
      </c>
      <c r="AC395" s="225">
        <v>34813.5</v>
      </c>
      <c r="AD395" s="225">
        <v>34813.5</v>
      </c>
      <c r="AE395" s="225">
        <v>34813.5</v>
      </c>
      <c r="AF395" s="225">
        <v>34813.5</v>
      </c>
      <c r="AG395" s="225">
        <v>34813.5</v>
      </c>
      <c r="AH395" s="225">
        <v>34813.5</v>
      </c>
      <c r="AI395" s="225">
        <v>34813.5</v>
      </c>
      <c r="AJ395" s="225">
        <v>34813.5</v>
      </c>
      <c r="AK395" s="225">
        <v>34813.5</v>
      </c>
      <c r="AL395" s="225">
        <v>34813.5</v>
      </c>
      <c r="AM395" s="225">
        <v>34813.5</v>
      </c>
      <c r="AN395" s="225">
        <v>536928.66999999899</v>
      </c>
      <c r="AO395" s="225">
        <v>153980.17000000001</v>
      </c>
      <c r="AP395" s="225">
        <v>34813.5</v>
      </c>
      <c r="AQ395" s="225">
        <v>34813.5</v>
      </c>
      <c r="AR395" s="225">
        <v>34813.5</v>
      </c>
      <c r="AS395" s="225">
        <v>34813.5</v>
      </c>
      <c r="AT395" s="225">
        <v>34813.5</v>
      </c>
      <c r="AU395" s="225">
        <v>34813.5</v>
      </c>
      <c r="AV395" s="225">
        <v>34813.5</v>
      </c>
      <c r="AW395" s="225">
        <v>34813.5</v>
      </c>
      <c r="AX395" s="225">
        <v>34813.5</v>
      </c>
      <c r="AY395" s="225">
        <v>34813.5</v>
      </c>
      <c r="AZ395" s="225">
        <v>34813.5</v>
      </c>
      <c r="BA395" s="225">
        <v>536928.66999999899</v>
      </c>
      <c r="BB395" s="225">
        <v>153980.17000000001</v>
      </c>
      <c r="BC395" s="225">
        <v>34813.5</v>
      </c>
      <c r="BD395" s="225">
        <v>34813.5</v>
      </c>
      <c r="BE395" s="225">
        <v>34813.5</v>
      </c>
      <c r="BF395" s="225">
        <v>34813.5</v>
      </c>
      <c r="BG395" s="225">
        <v>34813.5</v>
      </c>
      <c r="BH395" s="225">
        <v>34813.5</v>
      </c>
      <c r="BI395" s="225">
        <v>34813.5</v>
      </c>
      <c r="BJ395" s="225">
        <v>34813.5</v>
      </c>
      <c r="BK395" s="225">
        <v>34813.5</v>
      </c>
      <c r="BL395" s="225">
        <v>34813.5</v>
      </c>
      <c r="BM395" s="225">
        <v>34813.5</v>
      </c>
      <c r="BN395" s="225">
        <v>536928.66999999899</v>
      </c>
    </row>
    <row r="396" spans="1:66">
      <c r="A396" s="245" t="s">
        <v>635</v>
      </c>
      <c r="B396" s="225">
        <v>18333.330000000002</v>
      </c>
      <c r="C396" s="225">
        <v>18333.330000000002</v>
      </c>
      <c r="D396" s="225">
        <v>18333.330000000002</v>
      </c>
      <c r="E396" s="225">
        <v>18333.330000000002</v>
      </c>
      <c r="F396" s="225">
        <v>18333.330000000002</v>
      </c>
      <c r="G396" s="225">
        <v>18333.330000000002</v>
      </c>
      <c r="H396" s="225">
        <v>18333.330000000002</v>
      </c>
      <c r="I396" s="225">
        <v>18333.330000000002</v>
      </c>
      <c r="J396" s="225">
        <v>18333.330000000002</v>
      </c>
      <c r="K396" s="225">
        <v>18333.330000000002</v>
      </c>
      <c r="L396" s="225">
        <v>18333.330000000002</v>
      </c>
      <c r="M396" s="225">
        <v>18333.330000000002</v>
      </c>
      <c r="N396" s="225">
        <v>219999.959999999</v>
      </c>
      <c r="O396" s="225">
        <v>153980.17000000001</v>
      </c>
      <c r="P396" s="225">
        <v>34813.5</v>
      </c>
      <c r="Q396" s="225">
        <v>34813.5</v>
      </c>
      <c r="R396" s="225">
        <v>34813.5</v>
      </c>
      <c r="S396" s="225">
        <v>34813.5</v>
      </c>
      <c r="T396" s="225">
        <v>34813.5</v>
      </c>
      <c r="U396" s="225">
        <v>34813.5</v>
      </c>
      <c r="V396" s="225">
        <v>34813.5</v>
      </c>
      <c r="W396" s="225">
        <v>34813.5</v>
      </c>
      <c r="X396" s="225">
        <v>34813.5</v>
      </c>
      <c r="Y396" s="225">
        <v>34813.5</v>
      </c>
      <c r="Z396" s="225">
        <v>34813.5</v>
      </c>
      <c r="AA396" s="225">
        <v>536928.66999999899</v>
      </c>
      <c r="AB396" s="225">
        <v>153980.17000000001</v>
      </c>
      <c r="AC396" s="225">
        <v>34813.5</v>
      </c>
      <c r="AD396" s="225">
        <v>34813.5</v>
      </c>
      <c r="AE396" s="225">
        <v>34813.5</v>
      </c>
      <c r="AF396" s="225">
        <v>34813.5</v>
      </c>
      <c r="AG396" s="225">
        <v>34813.5</v>
      </c>
      <c r="AH396" s="225">
        <v>34813.5</v>
      </c>
      <c r="AI396" s="225">
        <v>34813.5</v>
      </c>
      <c r="AJ396" s="225">
        <v>34813.5</v>
      </c>
      <c r="AK396" s="225">
        <v>34813.5</v>
      </c>
      <c r="AL396" s="225">
        <v>34813.5</v>
      </c>
      <c r="AM396" s="225">
        <v>34813.5</v>
      </c>
      <c r="AN396" s="225">
        <v>536928.66999999899</v>
      </c>
      <c r="AO396" s="225">
        <v>153980.17000000001</v>
      </c>
      <c r="AP396" s="225">
        <v>34813.5</v>
      </c>
      <c r="AQ396" s="225">
        <v>34813.5</v>
      </c>
      <c r="AR396" s="225">
        <v>34813.5</v>
      </c>
      <c r="AS396" s="225">
        <v>34813.5</v>
      </c>
      <c r="AT396" s="225">
        <v>34813.5</v>
      </c>
      <c r="AU396" s="225">
        <v>34813.5</v>
      </c>
      <c r="AV396" s="225">
        <v>34813.5</v>
      </c>
      <c r="AW396" s="225">
        <v>34813.5</v>
      </c>
      <c r="AX396" s="225">
        <v>34813.5</v>
      </c>
      <c r="AY396" s="225">
        <v>34813.5</v>
      </c>
      <c r="AZ396" s="225">
        <v>34813.5</v>
      </c>
      <c r="BA396" s="225">
        <v>536928.66999999899</v>
      </c>
      <c r="BB396" s="225">
        <v>153980.17000000001</v>
      </c>
      <c r="BC396" s="225">
        <v>34813.5</v>
      </c>
      <c r="BD396" s="225">
        <v>34813.5</v>
      </c>
      <c r="BE396" s="225">
        <v>34813.5</v>
      </c>
      <c r="BF396" s="225">
        <v>34813.5</v>
      </c>
      <c r="BG396" s="225">
        <v>34813.5</v>
      </c>
      <c r="BH396" s="225">
        <v>34813.5</v>
      </c>
      <c r="BI396" s="225">
        <v>34813.5</v>
      </c>
      <c r="BJ396" s="225">
        <v>34813.5</v>
      </c>
      <c r="BK396" s="225">
        <v>34813.5</v>
      </c>
      <c r="BL396" s="225">
        <v>34813.5</v>
      </c>
      <c r="BM396" s="225">
        <v>34813.5</v>
      </c>
      <c r="BN396" s="225">
        <v>536928.66999999899</v>
      </c>
    </row>
    <row r="397" spans="1:66">
      <c r="A397" s="245" t="s">
        <v>636</v>
      </c>
    </row>
    <row r="398" spans="1:66">
      <c r="A398" s="245" t="s">
        <v>637</v>
      </c>
      <c r="B398" s="225">
        <v>0</v>
      </c>
      <c r="C398" s="225">
        <v>0</v>
      </c>
      <c r="D398" s="225">
        <v>0</v>
      </c>
      <c r="E398" s="225">
        <v>0</v>
      </c>
      <c r="F398" s="225">
        <v>0</v>
      </c>
      <c r="G398" s="225">
        <v>0</v>
      </c>
      <c r="H398" s="225">
        <v>0</v>
      </c>
      <c r="I398" s="225">
        <v>0</v>
      </c>
      <c r="J398" s="225">
        <v>0</v>
      </c>
      <c r="K398" s="225">
        <v>0</v>
      </c>
      <c r="L398" s="225">
        <v>0</v>
      </c>
      <c r="M398" s="225">
        <v>0</v>
      </c>
      <c r="N398" s="225">
        <v>0</v>
      </c>
      <c r="O398" s="225">
        <v>0</v>
      </c>
      <c r="P398" s="225">
        <v>0</v>
      </c>
      <c r="Q398" s="225">
        <v>0</v>
      </c>
      <c r="R398" s="225">
        <v>0</v>
      </c>
      <c r="S398" s="225">
        <v>0</v>
      </c>
      <c r="T398" s="225">
        <v>0</v>
      </c>
      <c r="U398" s="225">
        <v>0</v>
      </c>
      <c r="V398" s="225">
        <v>0</v>
      </c>
      <c r="W398" s="225">
        <v>0</v>
      </c>
      <c r="X398" s="225">
        <v>0</v>
      </c>
      <c r="Y398" s="225">
        <v>0</v>
      </c>
      <c r="Z398" s="225">
        <v>0</v>
      </c>
      <c r="AA398" s="225">
        <v>0</v>
      </c>
      <c r="AB398" s="225">
        <v>0</v>
      </c>
      <c r="AC398" s="225">
        <v>0</v>
      </c>
      <c r="AD398" s="225">
        <v>0</v>
      </c>
      <c r="AE398" s="225">
        <v>0</v>
      </c>
      <c r="AF398" s="225">
        <v>0</v>
      </c>
      <c r="AG398" s="225">
        <v>0</v>
      </c>
      <c r="AH398" s="225">
        <v>0</v>
      </c>
      <c r="AI398" s="225">
        <v>0</v>
      </c>
      <c r="AJ398" s="225">
        <v>0</v>
      </c>
      <c r="AK398" s="225">
        <v>0</v>
      </c>
      <c r="AL398" s="225">
        <v>0</v>
      </c>
      <c r="AM398" s="225">
        <v>0</v>
      </c>
      <c r="AN398" s="225">
        <v>0</v>
      </c>
      <c r="AO398" s="225">
        <v>0</v>
      </c>
      <c r="AP398" s="225">
        <v>0</v>
      </c>
      <c r="AQ398" s="225">
        <v>0</v>
      </c>
      <c r="AR398" s="225">
        <v>0</v>
      </c>
      <c r="AS398" s="225">
        <v>0</v>
      </c>
      <c r="AT398" s="225">
        <v>0</v>
      </c>
      <c r="AU398" s="225">
        <v>0</v>
      </c>
      <c r="AV398" s="225">
        <v>0</v>
      </c>
      <c r="AW398" s="225">
        <v>0</v>
      </c>
      <c r="AX398" s="225">
        <v>0</v>
      </c>
      <c r="AY398" s="225">
        <v>0</v>
      </c>
      <c r="AZ398" s="225">
        <v>0</v>
      </c>
      <c r="BA398" s="225">
        <v>0</v>
      </c>
      <c r="BB398" s="225">
        <v>0</v>
      </c>
      <c r="BC398" s="225">
        <v>0</v>
      </c>
      <c r="BD398" s="225">
        <v>0</v>
      </c>
      <c r="BE398" s="225">
        <v>0</v>
      </c>
      <c r="BF398" s="225">
        <v>0</v>
      </c>
      <c r="BG398" s="225">
        <v>0</v>
      </c>
      <c r="BH398" s="225">
        <v>0</v>
      </c>
      <c r="BI398" s="225">
        <v>0</v>
      </c>
      <c r="BJ398" s="225">
        <v>0</v>
      </c>
      <c r="BK398" s="225">
        <v>0</v>
      </c>
      <c r="BL398" s="225">
        <v>0</v>
      </c>
      <c r="BM398" s="225">
        <v>0</v>
      </c>
      <c r="BN398" s="225">
        <v>0</v>
      </c>
    </row>
    <row r="399" spans="1:66">
      <c r="A399" s="245" t="s">
        <v>638</v>
      </c>
      <c r="B399" s="225">
        <v>0</v>
      </c>
      <c r="C399" s="225">
        <v>0</v>
      </c>
      <c r="D399" s="225">
        <v>0</v>
      </c>
      <c r="E399" s="225">
        <v>0</v>
      </c>
      <c r="F399" s="225">
        <v>0</v>
      </c>
      <c r="G399" s="225">
        <v>0</v>
      </c>
      <c r="H399" s="225">
        <v>0</v>
      </c>
      <c r="I399" s="225">
        <v>0</v>
      </c>
      <c r="J399" s="225">
        <v>0</v>
      </c>
      <c r="K399" s="225">
        <v>0</v>
      </c>
      <c r="L399" s="225">
        <v>0</v>
      </c>
      <c r="M399" s="225">
        <v>0</v>
      </c>
      <c r="N399" s="225">
        <v>0</v>
      </c>
      <c r="O399" s="225">
        <v>0</v>
      </c>
      <c r="P399" s="225">
        <v>0</v>
      </c>
      <c r="Q399" s="225">
        <v>0</v>
      </c>
      <c r="R399" s="225">
        <v>0</v>
      </c>
      <c r="S399" s="225">
        <v>0</v>
      </c>
      <c r="T399" s="225">
        <v>0</v>
      </c>
      <c r="U399" s="225">
        <v>0</v>
      </c>
      <c r="V399" s="225">
        <v>0</v>
      </c>
      <c r="W399" s="225">
        <v>0</v>
      </c>
      <c r="X399" s="225">
        <v>0</v>
      </c>
      <c r="Y399" s="225">
        <v>0</v>
      </c>
      <c r="Z399" s="225">
        <v>0</v>
      </c>
      <c r="AA399" s="225">
        <v>0</v>
      </c>
      <c r="AB399" s="225">
        <v>0</v>
      </c>
      <c r="AC399" s="225">
        <v>0</v>
      </c>
      <c r="AD399" s="225">
        <v>0</v>
      </c>
      <c r="AE399" s="225">
        <v>0</v>
      </c>
      <c r="AF399" s="225">
        <v>0</v>
      </c>
      <c r="AG399" s="225">
        <v>0</v>
      </c>
      <c r="AH399" s="225">
        <v>0</v>
      </c>
      <c r="AI399" s="225">
        <v>0</v>
      </c>
      <c r="AJ399" s="225">
        <v>0</v>
      </c>
      <c r="AK399" s="225">
        <v>0</v>
      </c>
      <c r="AL399" s="225">
        <v>0</v>
      </c>
      <c r="AM399" s="225">
        <v>0</v>
      </c>
      <c r="AN399" s="225">
        <v>0</v>
      </c>
      <c r="AO399" s="225">
        <v>0</v>
      </c>
      <c r="AP399" s="225">
        <v>0</v>
      </c>
      <c r="AQ399" s="225">
        <v>0</v>
      </c>
      <c r="AR399" s="225">
        <v>0</v>
      </c>
      <c r="AS399" s="225">
        <v>0</v>
      </c>
      <c r="AT399" s="225">
        <v>0</v>
      </c>
      <c r="AU399" s="225">
        <v>0</v>
      </c>
      <c r="AV399" s="225">
        <v>0</v>
      </c>
      <c r="AW399" s="225">
        <v>0</v>
      </c>
      <c r="AX399" s="225">
        <v>0</v>
      </c>
      <c r="AY399" s="225">
        <v>0</v>
      </c>
      <c r="AZ399" s="225">
        <v>0</v>
      </c>
      <c r="BA399" s="225">
        <v>0</v>
      </c>
      <c r="BB399" s="225">
        <v>0</v>
      </c>
      <c r="BC399" s="225">
        <v>0</v>
      </c>
      <c r="BD399" s="225">
        <v>0</v>
      </c>
      <c r="BE399" s="225">
        <v>0</v>
      </c>
      <c r="BF399" s="225">
        <v>0</v>
      </c>
      <c r="BG399" s="225">
        <v>0</v>
      </c>
      <c r="BH399" s="225">
        <v>0</v>
      </c>
      <c r="BI399" s="225">
        <v>0</v>
      </c>
      <c r="BJ399" s="225">
        <v>0</v>
      </c>
      <c r="BK399" s="225">
        <v>0</v>
      </c>
      <c r="BL399" s="225">
        <v>0</v>
      </c>
      <c r="BM399" s="225">
        <v>0</v>
      </c>
      <c r="BN399" s="225">
        <v>0</v>
      </c>
    </row>
    <row r="400" spans="1:66">
      <c r="A400" s="245" t="s">
        <v>639</v>
      </c>
      <c r="B400" s="225">
        <v>1018159.71940277</v>
      </c>
      <c r="C400" s="225">
        <v>1061686.0694027699</v>
      </c>
      <c r="D400" s="225">
        <v>1021957.62940277</v>
      </c>
      <c r="E400" s="225">
        <v>1101072.68940277</v>
      </c>
      <c r="F400" s="225">
        <v>1033099.04940277</v>
      </c>
      <c r="G400" s="225">
        <v>1037847.14940277</v>
      </c>
      <c r="H400" s="225">
        <v>2253661.6894027698</v>
      </c>
      <c r="I400" s="225">
        <v>1900677.69940277</v>
      </c>
      <c r="J400" s="225">
        <v>1913547.0394027701</v>
      </c>
      <c r="K400" s="225">
        <v>1022257.16940277</v>
      </c>
      <c r="L400" s="225">
        <v>1075310.95940277</v>
      </c>
      <c r="M400" s="225">
        <v>1017979.74940277</v>
      </c>
      <c r="N400" s="225">
        <v>15457256.612833301</v>
      </c>
      <c r="O400" s="225">
        <v>1190525.54</v>
      </c>
      <c r="P400" s="225">
        <v>1114830.9099999999</v>
      </c>
      <c r="Q400" s="225">
        <v>1076078.33</v>
      </c>
      <c r="R400" s="225">
        <v>1146896.95999999</v>
      </c>
      <c r="S400" s="225">
        <v>1079574.96</v>
      </c>
      <c r="T400" s="225">
        <v>1083047.22</v>
      </c>
      <c r="U400" s="225">
        <v>2299492.9</v>
      </c>
      <c r="V400" s="225">
        <v>1946511.28</v>
      </c>
      <c r="W400" s="225">
        <v>1959373.6</v>
      </c>
      <c r="X400" s="225">
        <v>1068092.3700000001</v>
      </c>
      <c r="Y400" s="225">
        <v>1121791.26</v>
      </c>
      <c r="Z400" s="225">
        <v>1065687.7</v>
      </c>
      <c r="AA400" s="225">
        <v>16151903.029999999</v>
      </c>
      <c r="AB400" s="225">
        <v>1236046.0695833301</v>
      </c>
      <c r="AC400" s="225">
        <v>1160351.4395833299</v>
      </c>
      <c r="AD400" s="225">
        <v>1121598.8595833301</v>
      </c>
      <c r="AE400" s="225">
        <v>1192417.48958333</v>
      </c>
      <c r="AF400" s="225">
        <v>1125095.48958333</v>
      </c>
      <c r="AG400" s="225">
        <v>1128567.74958333</v>
      </c>
      <c r="AH400" s="225">
        <v>2345013.4295833302</v>
      </c>
      <c r="AI400" s="225">
        <v>1992031.8095833301</v>
      </c>
      <c r="AJ400" s="225">
        <v>2004894.1295833299</v>
      </c>
      <c r="AK400" s="225">
        <v>1113612.8995833299</v>
      </c>
      <c r="AL400" s="225">
        <v>1167311.78958333</v>
      </c>
      <c r="AM400" s="225">
        <v>1111208.22958333</v>
      </c>
      <c r="AN400" s="225">
        <v>16698149.384999899</v>
      </c>
      <c r="AO400" s="225">
        <v>1160899.29</v>
      </c>
      <c r="AP400" s="225">
        <v>1085204.6599999999</v>
      </c>
      <c r="AQ400" s="225">
        <v>1046452.08</v>
      </c>
      <c r="AR400" s="225">
        <v>1117270.71</v>
      </c>
      <c r="AS400" s="225">
        <v>1049948.71</v>
      </c>
      <c r="AT400" s="225">
        <v>1053420.97</v>
      </c>
      <c r="AU400" s="225">
        <v>2269866.65</v>
      </c>
      <c r="AV400" s="225">
        <v>1916885.03</v>
      </c>
      <c r="AW400" s="225">
        <v>1929747.35</v>
      </c>
      <c r="AX400" s="225">
        <v>1038466.12</v>
      </c>
      <c r="AY400" s="225">
        <v>1092165.01</v>
      </c>
      <c r="AZ400" s="225">
        <v>1036061.45</v>
      </c>
      <c r="BA400" s="225">
        <v>15796388.029999999</v>
      </c>
      <c r="BB400" s="225">
        <v>4954352.3733333303</v>
      </c>
      <c r="BC400" s="225">
        <v>835650.74333333399</v>
      </c>
      <c r="BD400" s="225">
        <v>796898.16333333403</v>
      </c>
      <c r="BE400" s="225">
        <v>867716.79333333299</v>
      </c>
      <c r="BF400" s="225">
        <v>800394.79333333299</v>
      </c>
      <c r="BG400" s="225">
        <v>803867.05333333299</v>
      </c>
      <c r="BH400" s="225">
        <v>2020312.7333333299</v>
      </c>
      <c r="BI400" s="225">
        <v>1667331.11333333</v>
      </c>
      <c r="BJ400" s="225">
        <v>1680193.4333333301</v>
      </c>
      <c r="BK400" s="225">
        <v>788912.20333333395</v>
      </c>
      <c r="BL400" s="225">
        <v>842611.09333333396</v>
      </c>
      <c r="BM400" s="225">
        <v>786507.53333333402</v>
      </c>
      <c r="BN400" s="225">
        <v>16844748.030000001</v>
      </c>
    </row>
    <row r="401" spans="1:66">
      <c r="A401" s="245" t="s">
        <v>640</v>
      </c>
    </row>
    <row r="402" spans="1:66">
      <c r="A402" s="245" t="s">
        <v>641</v>
      </c>
      <c r="B402" s="225">
        <v>0</v>
      </c>
      <c r="C402" s="225">
        <v>0</v>
      </c>
      <c r="D402" s="225">
        <v>0</v>
      </c>
      <c r="E402" s="225">
        <v>0</v>
      </c>
      <c r="F402" s="225">
        <v>0</v>
      </c>
      <c r="G402" s="225">
        <v>0</v>
      </c>
      <c r="H402" s="225">
        <v>0</v>
      </c>
      <c r="I402" s="225">
        <v>0</v>
      </c>
      <c r="J402" s="225">
        <v>0</v>
      </c>
      <c r="K402" s="225">
        <v>0</v>
      </c>
      <c r="L402" s="225">
        <v>0</v>
      </c>
      <c r="M402" s="225">
        <v>0</v>
      </c>
      <c r="N402" s="225">
        <v>0</v>
      </c>
      <c r="O402" s="225">
        <v>0</v>
      </c>
      <c r="P402" s="225">
        <v>0</v>
      </c>
      <c r="Q402" s="225">
        <v>0</v>
      </c>
      <c r="R402" s="225">
        <v>0</v>
      </c>
      <c r="S402" s="225">
        <v>0</v>
      </c>
      <c r="T402" s="225">
        <v>0</v>
      </c>
      <c r="U402" s="225">
        <v>0</v>
      </c>
      <c r="V402" s="225">
        <v>0</v>
      </c>
      <c r="W402" s="225">
        <v>0</v>
      </c>
      <c r="X402" s="225">
        <v>0</v>
      </c>
      <c r="Y402" s="225">
        <v>0</v>
      </c>
      <c r="Z402" s="225">
        <v>0</v>
      </c>
      <c r="AA402" s="225">
        <v>0</v>
      </c>
      <c r="AB402" s="225">
        <v>0</v>
      </c>
      <c r="AC402" s="225">
        <v>0</v>
      </c>
      <c r="AD402" s="225">
        <v>0</v>
      </c>
      <c r="AE402" s="225">
        <v>0</v>
      </c>
      <c r="AF402" s="225">
        <v>0</v>
      </c>
      <c r="AG402" s="225">
        <v>0</v>
      </c>
      <c r="AH402" s="225">
        <v>0</v>
      </c>
      <c r="AI402" s="225">
        <v>0</v>
      </c>
      <c r="AJ402" s="225">
        <v>0</v>
      </c>
      <c r="AK402" s="225">
        <v>0</v>
      </c>
      <c r="AL402" s="225">
        <v>0</v>
      </c>
      <c r="AM402" s="225">
        <v>0</v>
      </c>
      <c r="AN402" s="225">
        <v>0</v>
      </c>
      <c r="AO402" s="225">
        <v>0</v>
      </c>
      <c r="AP402" s="225">
        <v>0</v>
      </c>
      <c r="AQ402" s="225">
        <v>0</v>
      </c>
      <c r="AR402" s="225">
        <v>0</v>
      </c>
      <c r="AS402" s="225">
        <v>0</v>
      </c>
      <c r="AT402" s="225">
        <v>0</v>
      </c>
      <c r="AU402" s="225">
        <v>0</v>
      </c>
      <c r="AV402" s="225">
        <v>0</v>
      </c>
      <c r="AW402" s="225">
        <v>0</v>
      </c>
      <c r="AX402" s="225">
        <v>0</v>
      </c>
      <c r="AY402" s="225">
        <v>0</v>
      </c>
      <c r="AZ402" s="225">
        <v>0</v>
      </c>
      <c r="BA402" s="225">
        <v>0</v>
      </c>
      <c r="BB402" s="225">
        <v>0</v>
      </c>
      <c r="BC402" s="225">
        <v>0</v>
      </c>
      <c r="BD402" s="225">
        <v>0</v>
      </c>
      <c r="BE402" s="225">
        <v>0</v>
      </c>
      <c r="BF402" s="225">
        <v>0</v>
      </c>
      <c r="BG402" s="225">
        <v>0</v>
      </c>
      <c r="BH402" s="225">
        <v>0</v>
      </c>
      <c r="BI402" s="225">
        <v>0</v>
      </c>
      <c r="BJ402" s="225">
        <v>0</v>
      </c>
      <c r="BK402" s="225">
        <v>0</v>
      </c>
      <c r="BL402" s="225">
        <v>0</v>
      </c>
      <c r="BM402" s="225">
        <v>0</v>
      </c>
      <c r="BN402" s="225">
        <v>0</v>
      </c>
    </row>
    <row r="403" spans="1:66">
      <c r="A403" s="245" t="s">
        <v>642</v>
      </c>
    </row>
    <row r="404" spans="1:66">
      <c r="A404" s="245" t="s">
        <v>643</v>
      </c>
    </row>
    <row r="405" spans="1:66">
      <c r="A405" s="245" t="s">
        <v>644</v>
      </c>
      <c r="B405" s="225">
        <v>4954272.02999999</v>
      </c>
      <c r="C405" s="225">
        <v>4875541.8099999996</v>
      </c>
      <c r="D405" s="225">
        <v>7698998.5599999903</v>
      </c>
      <c r="E405" s="225">
        <v>5435458.0999999996</v>
      </c>
      <c r="F405" s="225">
        <v>5443891.8399999999</v>
      </c>
      <c r="G405" s="225">
        <v>4032854.8099999898</v>
      </c>
      <c r="H405" s="225">
        <v>5445847.1599999899</v>
      </c>
      <c r="I405" s="225">
        <v>5446805.5799999898</v>
      </c>
      <c r="J405" s="225">
        <v>7096378.1799999904</v>
      </c>
      <c r="K405" s="225">
        <v>5456644.5800000001</v>
      </c>
      <c r="L405" s="225">
        <v>5450263.1900000004</v>
      </c>
      <c r="M405" s="225">
        <v>3946220.96999999</v>
      </c>
      <c r="N405" s="225">
        <v>65283176.810000002</v>
      </c>
      <c r="O405" s="225">
        <v>4933759.97</v>
      </c>
      <c r="P405" s="225">
        <v>4870750.0599999996</v>
      </c>
      <c r="Q405" s="225">
        <v>7886009.23999999</v>
      </c>
      <c r="R405" s="225">
        <v>5604568.8200000003</v>
      </c>
      <c r="S405" s="225">
        <v>5725126.2599999998</v>
      </c>
      <c r="T405" s="225">
        <v>4095092.58</v>
      </c>
      <c r="U405" s="225">
        <v>5619738.6299999999</v>
      </c>
      <c r="V405" s="225">
        <v>5622816.7699999996</v>
      </c>
      <c r="W405" s="225">
        <v>7265458.9800000004</v>
      </c>
      <c r="X405" s="225">
        <v>5625426.8499999996</v>
      </c>
      <c r="Y405" s="225">
        <v>5616046.6799999997</v>
      </c>
      <c r="Z405" s="225">
        <v>3897763.32</v>
      </c>
      <c r="AA405" s="225">
        <v>66762558.159999996</v>
      </c>
      <c r="AB405" s="225">
        <v>5201769.3187847901</v>
      </c>
      <c r="AC405" s="225">
        <v>5234877.40878479</v>
      </c>
      <c r="AD405" s="225">
        <v>6935474.5887847897</v>
      </c>
      <c r="AE405" s="225">
        <v>5354265.1687847897</v>
      </c>
      <c r="AF405" s="225">
        <v>5463625.6087847902</v>
      </c>
      <c r="AG405" s="225">
        <v>3841662.92878479</v>
      </c>
      <c r="AH405" s="225">
        <v>5354333.9787847903</v>
      </c>
      <c r="AI405" s="225">
        <v>5355239.1187847899</v>
      </c>
      <c r="AJ405" s="225">
        <v>7005830.3287847899</v>
      </c>
      <c r="AK405" s="225">
        <v>5353567.19878479</v>
      </c>
      <c r="AL405" s="225">
        <v>5352252.0287847901</v>
      </c>
      <c r="AM405" s="225">
        <v>2042976.66878479</v>
      </c>
      <c r="AN405" s="225">
        <v>62495874.3454175</v>
      </c>
      <c r="AO405" s="225">
        <v>4966787.1753538903</v>
      </c>
      <c r="AP405" s="225">
        <v>4999895.2653538901</v>
      </c>
      <c r="AQ405" s="225">
        <v>6700492.4453538898</v>
      </c>
      <c r="AR405" s="225">
        <v>5119283.0253538899</v>
      </c>
      <c r="AS405" s="225">
        <v>5228643.4653538903</v>
      </c>
      <c r="AT405" s="225">
        <v>3606680.7853538902</v>
      </c>
      <c r="AU405" s="225">
        <v>5119351.8353538904</v>
      </c>
      <c r="AV405" s="225">
        <v>5120256.9753538901</v>
      </c>
      <c r="AW405" s="225">
        <v>6770848.1853538901</v>
      </c>
      <c r="AX405" s="225">
        <v>5118585.0553538902</v>
      </c>
      <c r="AY405" s="225">
        <v>5117269.8853538902</v>
      </c>
      <c r="AZ405" s="225">
        <v>1807994.5253538899</v>
      </c>
      <c r="BA405" s="225">
        <v>59676088.624246702</v>
      </c>
      <c r="BB405" s="225">
        <v>5215054.9632286597</v>
      </c>
      <c r="BC405" s="225">
        <v>5248163.0532286596</v>
      </c>
      <c r="BD405" s="225">
        <v>6948760.2332286602</v>
      </c>
      <c r="BE405" s="225">
        <v>5367550.8132286603</v>
      </c>
      <c r="BF405" s="225">
        <v>5476911.25322867</v>
      </c>
      <c r="BG405" s="225">
        <v>3854948.5732286698</v>
      </c>
      <c r="BH405" s="225">
        <v>5367619.6232286599</v>
      </c>
      <c r="BI405" s="225">
        <v>5368524.7632286604</v>
      </c>
      <c r="BJ405" s="225">
        <v>7019115.9732286697</v>
      </c>
      <c r="BK405" s="225">
        <v>5366852.8432286698</v>
      </c>
      <c r="BL405" s="225">
        <v>5365537.6732286699</v>
      </c>
      <c r="BM405" s="225">
        <v>2056262.31322867</v>
      </c>
      <c r="BN405" s="225">
        <v>62655302.078744002</v>
      </c>
    </row>
    <row r="406" spans="1:66">
      <c r="A406" s="245" t="s">
        <v>645</v>
      </c>
      <c r="B406" s="225">
        <v>0</v>
      </c>
      <c r="C406" s="225">
        <v>0</v>
      </c>
      <c r="D406" s="225">
        <v>0</v>
      </c>
      <c r="E406" s="225">
        <v>0</v>
      </c>
      <c r="F406" s="225">
        <v>0</v>
      </c>
      <c r="G406" s="225">
        <v>0</v>
      </c>
      <c r="H406" s="225">
        <v>0</v>
      </c>
      <c r="I406" s="225">
        <v>0</v>
      </c>
      <c r="J406" s="225">
        <v>0</v>
      </c>
      <c r="K406" s="225">
        <v>0</v>
      </c>
      <c r="L406" s="225">
        <v>0</v>
      </c>
      <c r="M406" s="225">
        <v>0</v>
      </c>
      <c r="N406" s="225">
        <v>0</v>
      </c>
      <c r="O406" s="225">
        <v>235050.337914584</v>
      </c>
      <c r="P406" s="225">
        <v>235050.337914584</v>
      </c>
      <c r="Q406" s="225">
        <v>235050.337914584</v>
      </c>
      <c r="R406" s="225">
        <v>235050.337914584</v>
      </c>
      <c r="S406" s="225">
        <v>235050.337914584</v>
      </c>
      <c r="T406" s="225">
        <v>235050.337914584</v>
      </c>
      <c r="U406" s="225">
        <v>235050.337914584</v>
      </c>
      <c r="V406" s="225">
        <v>235050.337914584</v>
      </c>
      <c r="W406" s="225">
        <v>235050.337914584</v>
      </c>
      <c r="X406" s="225">
        <v>235050.337914584</v>
      </c>
      <c r="Y406" s="225">
        <v>235050.337914584</v>
      </c>
      <c r="Z406" s="225">
        <v>235050.337914584</v>
      </c>
      <c r="AA406" s="225">
        <v>2820604.0549750002</v>
      </c>
      <c r="AB406" s="225">
        <v>475561.90516883403</v>
      </c>
      <c r="AC406" s="225">
        <v>475561.90516883403</v>
      </c>
      <c r="AD406" s="225">
        <v>475561.90516883403</v>
      </c>
      <c r="AE406" s="225">
        <v>475561.90516883403</v>
      </c>
      <c r="AF406" s="225">
        <v>475561.90516883403</v>
      </c>
      <c r="AG406" s="225">
        <v>475561.90516883403</v>
      </c>
      <c r="AH406" s="225">
        <v>475561.90516883403</v>
      </c>
      <c r="AI406" s="225">
        <v>475561.90516883403</v>
      </c>
      <c r="AJ406" s="225">
        <v>475561.90516883403</v>
      </c>
      <c r="AK406" s="225">
        <v>475561.90516883403</v>
      </c>
      <c r="AL406" s="225">
        <v>475561.90516883403</v>
      </c>
      <c r="AM406" s="225">
        <v>475561.90516883403</v>
      </c>
      <c r="AN406" s="225">
        <v>5706742.8620260004</v>
      </c>
      <c r="AO406" s="225">
        <v>717083.74101218197</v>
      </c>
      <c r="AP406" s="225">
        <v>717083.74101218197</v>
      </c>
      <c r="AQ406" s="225">
        <v>717083.74101218197</v>
      </c>
      <c r="AR406" s="225">
        <v>717083.74101218197</v>
      </c>
      <c r="AS406" s="225">
        <v>717083.74101218197</v>
      </c>
      <c r="AT406" s="225">
        <v>717083.74101218197</v>
      </c>
      <c r="AU406" s="225">
        <v>717083.74101218197</v>
      </c>
      <c r="AV406" s="225">
        <v>717083.74101218197</v>
      </c>
      <c r="AW406" s="225">
        <v>717083.74101218197</v>
      </c>
      <c r="AX406" s="225">
        <v>717083.74101218197</v>
      </c>
      <c r="AY406" s="225">
        <v>717083.74101218197</v>
      </c>
      <c r="AZ406" s="225">
        <v>717083.74101218197</v>
      </c>
      <c r="BA406" s="225">
        <v>8605004.8921461795</v>
      </c>
      <c r="BB406" s="225">
        <v>960325.52301812801</v>
      </c>
      <c r="BC406" s="225">
        <v>960325.52301812801</v>
      </c>
      <c r="BD406" s="225">
        <v>960325.52301812801</v>
      </c>
      <c r="BE406" s="225">
        <v>960325.52301812801</v>
      </c>
      <c r="BF406" s="225">
        <v>960325.52301812801</v>
      </c>
      <c r="BG406" s="225">
        <v>960325.52301812801</v>
      </c>
      <c r="BH406" s="225">
        <v>960325.52301812801</v>
      </c>
      <c r="BI406" s="225">
        <v>960325.52301812801</v>
      </c>
      <c r="BJ406" s="225">
        <v>960325.52301812801</v>
      </c>
      <c r="BK406" s="225">
        <v>960325.52301812801</v>
      </c>
      <c r="BL406" s="225">
        <v>960325.52301812801</v>
      </c>
      <c r="BM406" s="225">
        <v>960325.52301812801</v>
      </c>
      <c r="BN406" s="225">
        <v>11523906.2762175</v>
      </c>
    </row>
    <row r="407" spans="1:66">
      <c r="A407" s="245" t="s">
        <v>646</v>
      </c>
      <c r="B407" s="225">
        <v>-48833.333333333299</v>
      </c>
      <c r="C407" s="225">
        <v>-48833.333333333299</v>
      </c>
      <c r="D407" s="225">
        <v>-48833.333333333299</v>
      </c>
      <c r="E407" s="225">
        <v>-48833.333333333299</v>
      </c>
      <c r="F407" s="225">
        <v>-48833.333333333299</v>
      </c>
      <c r="G407" s="225">
        <v>-48833.333333333299</v>
      </c>
      <c r="H407" s="225">
        <v>-48833.333333333299</v>
      </c>
      <c r="I407" s="225">
        <v>-48833.333333333299</v>
      </c>
      <c r="J407" s="225">
        <v>-48833.333333333299</v>
      </c>
      <c r="K407" s="225">
        <v>-48833.333333333299</v>
      </c>
      <c r="L407" s="225">
        <v>-48833.333333333299</v>
      </c>
      <c r="M407" s="225">
        <v>-48833.333333333299</v>
      </c>
      <c r="N407" s="225">
        <v>-585999.99999999895</v>
      </c>
      <c r="O407" s="225">
        <v>-44750</v>
      </c>
      <c r="P407" s="225">
        <v>-44750</v>
      </c>
      <c r="Q407" s="225">
        <v>-44750</v>
      </c>
      <c r="R407" s="225">
        <v>-44750</v>
      </c>
      <c r="S407" s="225">
        <v>-44750</v>
      </c>
      <c r="T407" s="225">
        <v>-44750</v>
      </c>
      <c r="U407" s="225">
        <v>-44750</v>
      </c>
      <c r="V407" s="225">
        <v>-44750</v>
      </c>
      <c r="W407" s="225">
        <v>-44750</v>
      </c>
      <c r="X407" s="225">
        <v>-44750</v>
      </c>
      <c r="Y407" s="225">
        <v>-44750</v>
      </c>
      <c r="Z407" s="225">
        <v>-44750</v>
      </c>
      <c r="AA407" s="225">
        <v>-537000</v>
      </c>
      <c r="AB407" s="225">
        <v>0</v>
      </c>
      <c r="AC407" s="225">
        <v>0</v>
      </c>
      <c r="AD407" s="225">
        <v>0</v>
      </c>
      <c r="AE407" s="225">
        <v>0</v>
      </c>
      <c r="AF407" s="225">
        <v>0</v>
      </c>
      <c r="AG407" s="225">
        <v>0</v>
      </c>
      <c r="AH407" s="225">
        <v>0</v>
      </c>
      <c r="AI407" s="225">
        <v>0</v>
      </c>
      <c r="AJ407" s="225">
        <v>0</v>
      </c>
      <c r="AK407" s="225">
        <v>0</v>
      </c>
      <c r="AL407" s="225">
        <v>0</v>
      </c>
      <c r="AM407" s="225">
        <v>0</v>
      </c>
      <c r="AN407" s="225">
        <v>0</v>
      </c>
      <c r="AO407" s="225">
        <v>0</v>
      </c>
      <c r="AP407" s="225">
        <v>0</v>
      </c>
      <c r="AQ407" s="225">
        <v>0</v>
      </c>
      <c r="AR407" s="225">
        <v>0</v>
      </c>
      <c r="AS407" s="225">
        <v>0</v>
      </c>
      <c r="AT407" s="225">
        <v>0</v>
      </c>
      <c r="AU407" s="225">
        <v>0</v>
      </c>
      <c r="AV407" s="225">
        <v>0</v>
      </c>
      <c r="AW407" s="225">
        <v>0</v>
      </c>
      <c r="AX407" s="225">
        <v>0</v>
      </c>
      <c r="AY407" s="225">
        <v>0</v>
      </c>
      <c r="AZ407" s="225">
        <v>0</v>
      </c>
      <c r="BA407" s="225">
        <v>0</v>
      </c>
      <c r="BB407" s="225">
        <v>0</v>
      </c>
      <c r="BC407" s="225">
        <v>0</v>
      </c>
      <c r="BD407" s="225">
        <v>0</v>
      </c>
      <c r="BE407" s="225">
        <v>0</v>
      </c>
      <c r="BF407" s="225">
        <v>0</v>
      </c>
      <c r="BG407" s="225">
        <v>0</v>
      </c>
      <c r="BH407" s="225">
        <v>0</v>
      </c>
      <c r="BI407" s="225">
        <v>0</v>
      </c>
      <c r="BJ407" s="225">
        <v>0</v>
      </c>
      <c r="BK407" s="225">
        <v>0</v>
      </c>
      <c r="BL407" s="225">
        <v>0</v>
      </c>
      <c r="BM407" s="225">
        <v>0</v>
      </c>
      <c r="BN407" s="225">
        <v>0</v>
      </c>
    </row>
    <row r="408" spans="1:66">
      <c r="A408" s="245" t="s">
        <v>647</v>
      </c>
      <c r="B408" s="225">
        <v>0</v>
      </c>
      <c r="C408" s="225">
        <v>0</v>
      </c>
      <c r="D408" s="225">
        <v>0</v>
      </c>
      <c r="E408" s="225">
        <v>0</v>
      </c>
      <c r="F408" s="225">
        <v>0</v>
      </c>
      <c r="G408" s="225">
        <v>0</v>
      </c>
      <c r="H408" s="225">
        <v>0</v>
      </c>
      <c r="I408" s="225">
        <v>0</v>
      </c>
      <c r="J408" s="225">
        <v>0</v>
      </c>
      <c r="K408" s="225">
        <v>0</v>
      </c>
      <c r="L408" s="225">
        <v>0</v>
      </c>
      <c r="M408" s="225">
        <v>0</v>
      </c>
      <c r="N408" s="225">
        <v>0</v>
      </c>
      <c r="O408" s="225">
        <v>0</v>
      </c>
      <c r="P408" s="225">
        <v>0</v>
      </c>
      <c r="Q408" s="225">
        <v>0</v>
      </c>
      <c r="R408" s="225">
        <v>0</v>
      </c>
      <c r="S408" s="225">
        <v>0</v>
      </c>
      <c r="T408" s="225">
        <v>0</v>
      </c>
      <c r="U408" s="225">
        <v>0</v>
      </c>
      <c r="V408" s="225">
        <v>0</v>
      </c>
      <c r="W408" s="225">
        <v>0</v>
      </c>
      <c r="X408" s="225">
        <v>0</v>
      </c>
      <c r="Y408" s="225">
        <v>0</v>
      </c>
      <c r="Z408" s="225">
        <v>0</v>
      </c>
      <c r="AA408" s="225">
        <v>0</v>
      </c>
      <c r="AB408" s="225">
        <v>191826.298366</v>
      </c>
      <c r="AC408" s="225">
        <v>191826.298366</v>
      </c>
      <c r="AD408" s="225">
        <v>191826.298366</v>
      </c>
      <c r="AE408" s="225">
        <v>191826.298366</v>
      </c>
      <c r="AF408" s="225">
        <v>191826.298366</v>
      </c>
      <c r="AG408" s="225">
        <v>191826.298366</v>
      </c>
      <c r="AH408" s="225">
        <v>191826.298366</v>
      </c>
      <c r="AI408" s="225">
        <v>191826.298366</v>
      </c>
      <c r="AJ408" s="225">
        <v>191826.298366</v>
      </c>
      <c r="AK408" s="225">
        <v>191826.298366</v>
      </c>
      <c r="AL408" s="225">
        <v>191826.298366</v>
      </c>
      <c r="AM408" s="225">
        <v>191826.298366</v>
      </c>
      <c r="AN408" s="225">
        <v>2301915.5803919998</v>
      </c>
      <c r="AO408" s="225">
        <v>177209.85361176301</v>
      </c>
      <c r="AP408" s="225">
        <v>177209.85361176301</v>
      </c>
      <c r="AQ408" s="225">
        <v>177209.85361176301</v>
      </c>
      <c r="AR408" s="225">
        <v>177209.85361176301</v>
      </c>
      <c r="AS408" s="225">
        <v>177209.85361176301</v>
      </c>
      <c r="AT408" s="225">
        <v>177209.85361176301</v>
      </c>
      <c r="AU408" s="225">
        <v>177209.85361176301</v>
      </c>
      <c r="AV408" s="225">
        <v>177209.85361176301</v>
      </c>
      <c r="AW408" s="225">
        <v>177209.85361176301</v>
      </c>
      <c r="AX408" s="225">
        <v>177209.85361176301</v>
      </c>
      <c r="AY408" s="225">
        <v>177209.85361176301</v>
      </c>
      <c r="AZ408" s="225">
        <v>177209.85361176301</v>
      </c>
      <c r="BA408" s="225">
        <v>2126518.2433411502</v>
      </c>
      <c r="BB408" s="225">
        <v>185082.36309805099</v>
      </c>
      <c r="BC408" s="225">
        <v>185082.36309805099</v>
      </c>
      <c r="BD408" s="225">
        <v>185082.36309805099</v>
      </c>
      <c r="BE408" s="225">
        <v>185082.36309805099</v>
      </c>
      <c r="BF408" s="225">
        <v>185082.36309805099</v>
      </c>
      <c r="BG408" s="225">
        <v>185082.36309805099</v>
      </c>
      <c r="BH408" s="225">
        <v>185082.36309805099</v>
      </c>
      <c r="BI408" s="225">
        <v>185082.36309805099</v>
      </c>
      <c r="BJ408" s="225">
        <v>185082.36309805099</v>
      </c>
      <c r="BK408" s="225">
        <v>185082.36309805099</v>
      </c>
      <c r="BL408" s="225">
        <v>185082.36309805099</v>
      </c>
      <c r="BM408" s="225">
        <v>185082.36309805099</v>
      </c>
      <c r="BN408" s="225">
        <v>2220988.3571766098</v>
      </c>
    </row>
    <row r="409" spans="1:66">
      <c r="A409" s="245" t="s">
        <v>648</v>
      </c>
      <c r="B409" s="225">
        <v>0</v>
      </c>
      <c r="C409" s="225">
        <v>0</v>
      </c>
      <c r="D409" s="225">
        <v>0</v>
      </c>
      <c r="E409" s="225">
        <v>0</v>
      </c>
      <c r="F409" s="225">
        <v>0</v>
      </c>
      <c r="G409" s="225">
        <v>0</v>
      </c>
      <c r="H409" s="225">
        <v>0</v>
      </c>
      <c r="I409" s="225">
        <v>0</v>
      </c>
      <c r="J409" s="225">
        <v>0</v>
      </c>
      <c r="K409" s="225">
        <v>0</v>
      </c>
      <c r="L409" s="225">
        <v>0</v>
      </c>
      <c r="M409" s="225">
        <v>0</v>
      </c>
      <c r="N409" s="225">
        <v>0</v>
      </c>
      <c r="O409" s="225">
        <v>0</v>
      </c>
      <c r="P409" s="225">
        <v>0</v>
      </c>
      <c r="Q409" s="225">
        <v>0</v>
      </c>
      <c r="R409" s="225">
        <v>0</v>
      </c>
      <c r="S409" s="225">
        <v>0</v>
      </c>
      <c r="T409" s="225">
        <v>0</v>
      </c>
      <c r="U409" s="225">
        <v>0</v>
      </c>
      <c r="V409" s="225">
        <v>0</v>
      </c>
      <c r="W409" s="225">
        <v>0</v>
      </c>
      <c r="X409" s="225">
        <v>0</v>
      </c>
      <c r="Y409" s="225">
        <v>0</v>
      </c>
      <c r="Z409" s="225">
        <v>0</v>
      </c>
      <c r="AA409" s="225">
        <v>0</v>
      </c>
      <c r="AB409" s="225">
        <v>0</v>
      </c>
      <c r="AC409" s="225">
        <v>0</v>
      </c>
      <c r="AD409" s="225">
        <v>0</v>
      </c>
      <c r="AE409" s="225">
        <v>0</v>
      </c>
      <c r="AF409" s="225">
        <v>0</v>
      </c>
      <c r="AG409" s="225">
        <v>0</v>
      </c>
      <c r="AH409" s="225">
        <v>0</v>
      </c>
      <c r="AI409" s="225">
        <v>0</v>
      </c>
      <c r="AJ409" s="225">
        <v>0</v>
      </c>
      <c r="AK409" s="225">
        <v>0</v>
      </c>
      <c r="AL409" s="225">
        <v>0</v>
      </c>
      <c r="AM409" s="225">
        <v>0</v>
      </c>
      <c r="AN409" s="225">
        <v>0</v>
      </c>
      <c r="AO409" s="225">
        <v>0</v>
      </c>
      <c r="AP409" s="225">
        <v>0</v>
      </c>
      <c r="AQ409" s="225">
        <v>0</v>
      </c>
      <c r="AR409" s="225">
        <v>0</v>
      </c>
      <c r="AS409" s="225">
        <v>0</v>
      </c>
      <c r="AT409" s="225">
        <v>0</v>
      </c>
      <c r="AU409" s="225">
        <v>0</v>
      </c>
      <c r="AV409" s="225">
        <v>0</v>
      </c>
      <c r="AW409" s="225">
        <v>0</v>
      </c>
      <c r="AX409" s="225">
        <v>0</v>
      </c>
      <c r="AY409" s="225">
        <v>0</v>
      </c>
      <c r="AZ409" s="225">
        <v>0</v>
      </c>
      <c r="BA409" s="225">
        <v>0</v>
      </c>
      <c r="BB409" s="225">
        <v>0</v>
      </c>
      <c r="BC409" s="225">
        <v>0</v>
      </c>
      <c r="BD409" s="225">
        <v>0</v>
      </c>
      <c r="BE409" s="225">
        <v>0</v>
      </c>
      <c r="BF409" s="225">
        <v>0</v>
      </c>
      <c r="BG409" s="225">
        <v>0</v>
      </c>
      <c r="BH409" s="225">
        <v>0</v>
      </c>
      <c r="BI409" s="225">
        <v>0</v>
      </c>
      <c r="BJ409" s="225">
        <v>0</v>
      </c>
      <c r="BK409" s="225">
        <v>0</v>
      </c>
      <c r="BL409" s="225">
        <v>0</v>
      </c>
      <c r="BM409" s="225">
        <v>0</v>
      </c>
      <c r="BN409" s="225">
        <v>0</v>
      </c>
    </row>
    <row r="410" spans="1:66">
      <c r="A410" s="245" t="s">
        <v>649</v>
      </c>
      <c r="B410" s="225">
        <v>0</v>
      </c>
      <c r="C410" s="225">
        <v>0</v>
      </c>
      <c r="D410" s="225">
        <v>0</v>
      </c>
      <c r="E410" s="225">
        <v>0</v>
      </c>
      <c r="F410" s="225">
        <v>0</v>
      </c>
      <c r="G410" s="225">
        <v>0</v>
      </c>
      <c r="H410" s="225">
        <v>0</v>
      </c>
      <c r="I410" s="225">
        <v>0</v>
      </c>
      <c r="J410" s="225">
        <v>0</v>
      </c>
      <c r="K410" s="225">
        <v>0</v>
      </c>
      <c r="L410" s="225">
        <v>0</v>
      </c>
      <c r="M410" s="225">
        <v>0</v>
      </c>
      <c r="N410" s="225">
        <v>0</v>
      </c>
      <c r="O410" s="225">
        <v>0</v>
      </c>
      <c r="P410" s="225">
        <v>0</v>
      </c>
      <c r="Q410" s="225">
        <v>0</v>
      </c>
      <c r="R410" s="225">
        <v>0</v>
      </c>
      <c r="S410" s="225">
        <v>0</v>
      </c>
      <c r="T410" s="225">
        <v>0</v>
      </c>
      <c r="U410" s="225">
        <v>0</v>
      </c>
      <c r="V410" s="225">
        <v>0</v>
      </c>
      <c r="W410" s="225">
        <v>0</v>
      </c>
      <c r="X410" s="225">
        <v>0</v>
      </c>
      <c r="Y410" s="225">
        <v>0</v>
      </c>
      <c r="Z410" s="225">
        <v>0</v>
      </c>
      <c r="AA410" s="225">
        <v>0</v>
      </c>
      <c r="AB410" s="225">
        <v>0</v>
      </c>
      <c r="AC410" s="225">
        <v>0</v>
      </c>
      <c r="AD410" s="225">
        <v>0</v>
      </c>
      <c r="AE410" s="225">
        <v>0</v>
      </c>
      <c r="AF410" s="225">
        <v>0</v>
      </c>
      <c r="AG410" s="225">
        <v>0</v>
      </c>
      <c r="AH410" s="225">
        <v>0</v>
      </c>
      <c r="AI410" s="225">
        <v>0</v>
      </c>
      <c r="AJ410" s="225">
        <v>0</v>
      </c>
      <c r="AK410" s="225">
        <v>0</v>
      </c>
      <c r="AL410" s="225">
        <v>0</v>
      </c>
      <c r="AM410" s="225">
        <v>0</v>
      </c>
      <c r="AN410" s="225">
        <v>0</v>
      </c>
      <c r="AO410" s="225">
        <v>0</v>
      </c>
      <c r="AP410" s="225">
        <v>0</v>
      </c>
      <c r="AQ410" s="225">
        <v>0</v>
      </c>
      <c r="AR410" s="225">
        <v>0</v>
      </c>
      <c r="AS410" s="225">
        <v>0</v>
      </c>
      <c r="AT410" s="225">
        <v>0</v>
      </c>
      <c r="AU410" s="225">
        <v>0</v>
      </c>
      <c r="AV410" s="225">
        <v>0</v>
      </c>
      <c r="AW410" s="225">
        <v>0</v>
      </c>
      <c r="AX410" s="225">
        <v>0</v>
      </c>
      <c r="AY410" s="225">
        <v>0</v>
      </c>
      <c r="AZ410" s="225">
        <v>0</v>
      </c>
      <c r="BA410" s="225">
        <v>0</v>
      </c>
      <c r="BB410" s="225">
        <v>0</v>
      </c>
      <c r="BC410" s="225">
        <v>0</v>
      </c>
      <c r="BD410" s="225">
        <v>0</v>
      </c>
      <c r="BE410" s="225">
        <v>0</v>
      </c>
      <c r="BF410" s="225">
        <v>0</v>
      </c>
      <c r="BG410" s="225">
        <v>0</v>
      </c>
      <c r="BH410" s="225">
        <v>0</v>
      </c>
      <c r="BI410" s="225">
        <v>0</v>
      </c>
      <c r="BJ410" s="225">
        <v>0</v>
      </c>
      <c r="BK410" s="225">
        <v>0</v>
      </c>
      <c r="BL410" s="225">
        <v>0</v>
      </c>
      <c r="BM410" s="225">
        <v>0</v>
      </c>
      <c r="BN410" s="225">
        <v>0</v>
      </c>
    </row>
    <row r="411" spans="1:66">
      <c r="A411" s="245" t="s">
        <v>650</v>
      </c>
      <c r="B411" s="225">
        <v>0</v>
      </c>
      <c r="C411" s="225">
        <v>0</v>
      </c>
      <c r="D411" s="225">
        <v>0</v>
      </c>
      <c r="E411" s="225">
        <v>0</v>
      </c>
      <c r="F411" s="225">
        <v>0</v>
      </c>
      <c r="G411" s="225">
        <v>0</v>
      </c>
      <c r="H411" s="225">
        <v>0</v>
      </c>
      <c r="I411" s="225">
        <v>0</v>
      </c>
      <c r="J411" s="225">
        <v>0</v>
      </c>
      <c r="K411" s="225">
        <v>0</v>
      </c>
      <c r="L411" s="225">
        <v>0</v>
      </c>
      <c r="M411" s="225">
        <v>0</v>
      </c>
      <c r="N411" s="225">
        <v>0</v>
      </c>
      <c r="O411" s="225">
        <v>0</v>
      </c>
      <c r="P411" s="225">
        <v>0</v>
      </c>
      <c r="Q411" s="225">
        <v>0</v>
      </c>
      <c r="R411" s="225">
        <v>0</v>
      </c>
      <c r="S411" s="225">
        <v>0</v>
      </c>
      <c r="T411" s="225">
        <v>0</v>
      </c>
      <c r="U411" s="225">
        <v>0</v>
      </c>
      <c r="V411" s="225">
        <v>0</v>
      </c>
      <c r="W411" s="225">
        <v>0</v>
      </c>
      <c r="X411" s="225">
        <v>0</v>
      </c>
      <c r="Y411" s="225">
        <v>0</v>
      </c>
      <c r="Z411" s="225">
        <v>0</v>
      </c>
      <c r="AA411" s="225">
        <v>0</v>
      </c>
      <c r="AB411" s="225">
        <v>0</v>
      </c>
      <c r="AC411" s="225">
        <v>0</v>
      </c>
      <c r="AD411" s="225">
        <v>0</v>
      </c>
      <c r="AE411" s="225">
        <v>0</v>
      </c>
      <c r="AF411" s="225">
        <v>0</v>
      </c>
      <c r="AG411" s="225">
        <v>0</v>
      </c>
      <c r="AH411" s="225">
        <v>0</v>
      </c>
      <c r="AI411" s="225">
        <v>0</v>
      </c>
      <c r="AJ411" s="225">
        <v>0</v>
      </c>
      <c r="AK411" s="225">
        <v>0</v>
      </c>
      <c r="AL411" s="225">
        <v>0</v>
      </c>
      <c r="AM411" s="225">
        <v>0</v>
      </c>
      <c r="AN411" s="225">
        <v>0</v>
      </c>
      <c r="AO411" s="225">
        <v>0</v>
      </c>
      <c r="AP411" s="225">
        <v>0</v>
      </c>
      <c r="AQ411" s="225">
        <v>0</v>
      </c>
      <c r="AR411" s="225">
        <v>0</v>
      </c>
      <c r="AS411" s="225">
        <v>0</v>
      </c>
      <c r="AT411" s="225">
        <v>0</v>
      </c>
      <c r="AU411" s="225">
        <v>0</v>
      </c>
      <c r="AV411" s="225">
        <v>0</v>
      </c>
      <c r="AW411" s="225">
        <v>0</v>
      </c>
      <c r="AX411" s="225">
        <v>0</v>
      </c>
      <c r="AY411" s="225">
        <v>0</v>
      </c>
      <c r="AZ411" s="225">
        <v>0</v>
      </c>
      <c r="BA411" s="225">
        <v>0</v>
      </c>
      <c r="BB411" s="225">
        <v>0</v>
      </c>
      <c r="BC411" s="225">
        <v>0</v>
      </c>
      <c r="BD411" s="225">
        <v>0</v>
      </c>
      <c r="BE411" s="225">
        <v>0</v>
      </c>
      <c r="BF411" s="225">
        <v>0</v>
      </c>
      <c r="BG411" s="225">
        <v>0</v>
      </c>
      <c r="BH411" s="225">
        <v>0</v>
      </c>
      <c r="BI411" s="225">
        <v>0</v>
      </c>
      <c r="BJ411" s="225">
        <v>0</v>
      </c>
      <c r="BK411" s="225">
        <v>0</v>
      </c>
      <c r="BL411" s="225">
        <v>0</v>
      </c>
      <c r="BM411" s="225">
        <v>0</v>
      </c>
      <c r="BN411" s="225">
        <v>0</v>
      </c>
    </row>
    <row r="412" spans="1:66">
      <c r="A412" s="245" t="s">
        <v>651</v>
      </c>
      <c r="B412" s="225">
        <v>4905438.6966666598</v>
      </c>
      <c r="C412" s="225">
        <v>4826708.47666666</v>
      </c>
      <c r="D412" s="225">
        <v>7650165.22666666</v>
      </c>
      <c r="E412" s="225">
        <v>5386624.7666666601</v>
      </c>
      <c r="F412" s="225">
        <v>5395058.5066666696</v>
      </c>
      <c r="G412" s="225">
        <v>3984021.47666666</v>
      </c>
      <c r="H412" s="225">
        <v>5397013.8266666597</v>
      </c>
      <c r="I412" s="225">
        <v>5397972.2466666596</v>
      </c>
      <c r="J412" s="225">
        <v>7047544.8466666602</v>
      </c>
      <c r="K412" s="225">
        <v>5407811.2466666596</v>
      </c>
      <c r="L412" s="225">
        <v>5401429.8566666599</v>
      </c>
      <c r="M412" s="225">
        <v>3897387.6366666602</v>
      </c>
      <c r="N412" s="225">
        <v>64697176.810000002</v>
      </c>
      <c r="O412" s="225">
        <v>5124060.3079145802</v>
      </c>
      <c r="P412" s="225">
        <v>5061050.3979145801</v>
      </c>
      <c r="Q412" s="225">
        <v>8076309.5779145798</v>
      </c>
      <c r="R412" s="225">
        <v>5794869.1579145798</v>
      </c>
      <c r="S412" s="225">
        <v>5915426.5979145803</v>
      </c>
      <c r="T412" s="225">
        <v>4285392.9179145796</v>
      </c>
      <c r="U412" s="225">
        <v>5810038.9679145804</v>
      </c>
      <c r="V412" s="225">
        <v>5813117.10791458</v>
      </c>
      <c r="W412" s="225">
        <v>7455759.31791458</v>
      </c>
      <c r="X412" s="225">
        <v>5815727.1879145801</v>
      </c>
      <c r="Y412" s="225">
        <v>5806347.0179145802</v>
      </c>
      <c r="Z412" s="225">
        <v>4088063.6579145798</v>
      </c>
      <c r="AA412" s="225">
        <v>69046162.214974999</v>
      </c>
      <c r="AB412" s="225">
        <v>5869157.5223196195</v>
      </c>
      <c r="AC412" s="225">
        <v>5902265.6123196203</v>
      </c>
      <c r="AD412" s="225">
        <v>7602862.79231962</v>
      </c>
      <c r="AE412" s="225">
        <v>6021653.3723196201</v>
      </c>
      <c r="AF412" s="225">
        <v>6131013.8123196196</v>
      </c>
      <c r="AG412" s="225">
        <v>4509051.1323196199</v>
      </c>
      <c r="AH412" s="225">
        <v>6021722.1823196197</v>
      </c>
      <c r="AI412" s="225">
        <v>6022627.3223196203</v>
      </c>
      <c r="AJ412" s="225">
        <v>7673218.5323196203</v>
      </c>
      <c r="AK412" s="225">
        <v>6020955.4023196204</v>
      </c>
      <c r="AL412" s="225">
        <v>6019640.2323196204</v>
      </c>
      <c r="AM412" s="225">
        <v>2710364.8723196299</v>
      </c>
      <c r="AN412" s="225">
        <v>70504532.787835494</v>
      </c>
      <c r="AO412" s="225">
        <v>5861080.7699778397</v>
      </c>
      <c r="AP412" s="225">
        <v>5894188.8599778404</v>
      </c>
      <c r="AQ412" s="225">
        <v>7594786.0399778299</v>
      </c>
      <c r="AR412" s="225">
        <v>6013576.6199778402</v>
      </c>
      <c r="AS412" s="225">
        <v>6122937.0599778397</v>
      </c>
      <c r="AT412" s="225">
        <v>4500974.37997784</v>
      </c>
      <c r="AU412" s="225">
        <v>6013645.4299778398</v>
      </c>
      <c r="AV412" s="225">
        <v>6014550.5699778404</v>
      </c>
      <c r="AW412" s="225">
        <v>7665141.7799778404</v>
      </c>
      <c r="AX412" s="225">
        <v>6012878.6499778396</v>
      </c>
      <c r="AY412" s="225">
        <v>6011563.4799778396</v>
      </c>
      <c r="AZ412" s="225">
        <v>2702288.1199778402</v>
      </c>
      <c r="BA412" s="225">
        <v>70407611.759734094</v>
      </c>
      <c r="BB412" s="225">
        <v>6360462.8493448403</v>
      </c>
      <c r="BC412" s="225">
        <v>6393570.9393448401</v>
      </c>
      <c r="BD412" s="225">
        <v>8094168.1193448398</v>
      </c>
      <c r="BE412" s="225">
        <v>6512958.6993448399</v>
      </c>
      <c r="BF412" s="225">
        <v>6622319.1393448496</v>
      </c>
      <c r="BG412" s="225">
        <v>5000356.4593448397</v>
      </c>
      <c r="BH412" s="225">
        <v>6513027.5093448404</v>
      </c>
      <c r="BI412" s="225">
        <v>6513932.6493448401</v>
      </c>
      <c r="BJ412" s="225">
        <v>8164523.85934484</v>
      </c>
      <c r="BK412" s="225">
        <v>6512260.7293448402</v>
      </c>
      <c r="BL412" s="225">
        <v>6510945.5593448402</v>
      </c>
      <c r="BM412" s="225">
        <v>3201670.1993448399</v>
      </c>
      <c r="BN412" s="225">
        <v>76400196.712138101</v>
      </c>
    </row>
    <row r="413" spans="1:66">
      <c r="A413" s="245" t="s">
        <v>652</v>
      </c>
    </row>
    <row r="414" spans="1:66">
      <c r="A414" s="245" t="s">
        <v>653</v>
      </c>
      <c r="B414" s="225">
        <v>0</v>
      </c>
      <c r="C414" s="225">
        <v>0</v>
      </c>
      <c r="D414" s="225">
        <v>0</v>
      </c>
      <c r="E414" s="225">
        <v>0</v>
      </c>
      <c r="F414" s="225">
        <v>0</v>
      </c>
      <c r="G414" s="225">
        <v>0</v>
      </c>
      <c r="H414" s="225">
        <v>0</v>
      </c>
      <c r="I414" s="225">
        <v>0</v>
      </c>
      <c r="J414" s="225">
        <v>0</v>
      </c>
      <c r="K414" s="225">
        <v>0</v>
      </c>
      <c r="L414" s="225">
        <v>0</v>
      </c>
      <c r="M414" s="225">
        <v>0</v>
      </c>
      <c r="N414" s="225">
        <v>0</v>
      </c>
      <c r="O414" s="225">
        <v>92406.530750000398</v>
      </c>
      <c r="P414" s="225">
        <v>92406.530750000398</v>
      </c>
      <c r="Q414" s="225">
        <v>92406.530750000398</v>
      </c>
      <c r="R414" s="225">
        <v>92406.530750000398</v>
      </c>
      <c r="S414" s="225">
        <v>92406.530750000398</v>
      </c>
      <c r="T414" s="225">
        <v>92406.530750000398</v>
      </c>
      <c r="U414" s="225">
        <v>92406.530750000398</v>
      </c>
      <c r="V414" s="225">
        <v>92406.530750000398</v>
      </c>
      <c r="W414" s="225">
        <v>92406.530750000398</v>
      </c>
      <c r="X414" s="225">
        <v>92406.530750000398</v>
      </c>
      <c r="Y414" s="225">
        <v>92406.530750000398</v>
      </c>
      <c r="Z414" s="225">
        <v>92406.530750000398</v>
      </c>
      <c r="AA414" s="225">
        <v>1108878.3689999999</v>
      </c>
      <c r="AB414" s="225">
        <v>185359.1024</v>
      </c>
      <c r="AC414" s="225">
        <v>185359.1024</v>
      </c>
      <c r="AD414" s="225">
        <v>185359.1024</v>
      </c>
      <c r="AE414" s="225">
        <v>185359.1024</v>
      </c>
      <c r="AF414" s="225">
        <v>185359.1024</v>
      </c>
      <c r="AG414" s="225">
        <v>185359.1024</v>
      </c>
      <c r="AH414" s="225">
        <v>185359.1024</v>
      </c>
      <c r="AI414" s="225">
        <v>185359.1024</v>
      </c>
      <c r="AJ414" s="225">
        <v>185359.1024</v>
      </c>
      <c r="AK414" s="225">
        <v>185359.1024</v>
      </c>
      <c r="AL414" s="225">
        <v>185359.1024</v>
      </c>
      <c r="AM414" s="225">
        <v>185359.1024</v>
      </c>
      <c r="AN414" s="225">
        <v>2224309.2288000002</v>
      </c>
      <c r="AO414" s="225">
        <v>277762.73405000003</v>
      </c>
      <c r="AP414" s="225">
        <v>277762.73405000003</v>
      </c>
      <c r="AQ414" s="225">
        <v>277762.73405000003</v>
      </c>
      <c r="AR414" s="225">
        <v>277762.73405000003</v>
      </c>
      <c r="AS414" s="225">
        <v>277762.73405000003</v>
      </c>
      <c r="AT414" s="225">
        <v>277762.73405000003</v>
      </c>
      <c r="AU414" s="225">
        <v>277762.73405000003</v>
      </c>
      <c r="AV414" s="225">
        <v>277762.73405000003</v>
      </c>
      <c r="AW414" s="225">
        <v>277762.73405000003</v>
      </c>
      <c r="AX414" s="225">
        <v>277762.73405000003</v>
      </c>
      <c r="AY414" s="225">
        <v>277762.73405000003</v>
      </c>
      <c r="AZ414" s="225">
        <v>277762.73405000003</v>
      </c>
      <c r="BA414" s="225">
        <v>3333152.8085999899</v>
      </c>
      <c r="BB414" s="225">
        <v>369656.1557</v>
      </c>
      <c r="BC414" s="225">
        <v>369656.1557</v>
      </c>
      <c r="BD414" s="225">
        <v>369656.1557</v>
      </c>
      <c r="BE414" s="225">
        <v>369656.1557</v>
      </c>
      <c r="BF414" s="225">
        <v>369656.1557</v>
      </c>
      <c r="BG414" s="225">
        <v>369656.1557</v>
      </c>
      <c r="BH414" s="225">
        <v>369656.1557</v>
      </c>
      <c r="BI414" s="225">
        <v>369656.1557</v>
      </c>
      <c r="BJ414" s="225">
        <v>369656.1557</v>
      </c>
      <c r="BK414" s="225">
        <v>369656.1557</v>
      </c>
      <c r="BL414" s="225">
        <v>369656.1557</v>
      </c>
      <c r="BM414" s="225">
        <v>369656.1557</v>
      </c>
      <c r="BN414" s="225">
        <v>4435873.8684</v>
      </c>
    </row>
    <row r="415" spans="1:66">
      <c r="A415" s="245" t="s">
        <v>654</v>
      </c>
      <c r="B415" s="225">
        <v>0</v>
      </c>
      <c r="C415" s="225">
        <v>0</v>
      </c>
      <c r="D415" s="225">
        <v>0</v>
      </c>
      <c r="E415" s="225">
        <v>0</v>
      </c>
      <c r="F415" s="225">
        <v>0</v>
      </c>
      <c r="G415" s="225">
        <v>0</v>
      </c>
      <c r="H415" s="225">
        <v>0</v>
      </c>
      <c r="I415" s="225">
        <v>0</v>
      </c>
      <c r="J415" s="225">
        <v>0</v>
      </c>
      <c r="K415" s="225">
        <v>0</v>
      </c>
      <c r="L415" s="225">
        <v>0</v>
      </c>
      <c r="M415" s="225">
        <v>0</v>
      </c>
      <c r="N415" s="225">
        <v>0</v>
      </c>
      <c r="O415" s="225">
        <v>0</v>
      </c>
      <c r="P415" s="225">
        <v>0</v>
      </c>
      <c r="Q415" s="225">
        <v>0</v>
      </c>
      <c r="R415" s="225">
        <v>0</v>
      </c>
      <c r="S415" s="225">
        <v>0</v>
      </c>
      <c r="T415" s="225">
        <v>0</v>
      </c>
      <c r="U415" s="225">
        <v>0</v>
      </c>
      <c r="V415" s="225">
        <v>0</v>
      </c>
      <c r="W415" s="225">
        <v>0</v>
      </c>
      <c r="X415" s="225">
        <v>0</v>
      </c>
      <c r="Y415" s="225">
        <v>0</v>
      </c>
      <c r="Z415" s="225">
        <v>0</v>
      </c>
      <c r="AA415" s="225">
        <v>0</v>
      </c>
      <c r="AB415" s="225">
        <v>0</v>
      </c>
      <c r="AC415" s="225">
        <v>0</v>
      </c>
      <c r="AD415" s="225">
        <v>0</v>
      </c>
      <c r="AE415" s="225">
        <v>0</v>
      </c>
      <c r="AF415" s="225">
        <v>0</v>
      </c>
      <c r="AG415" s="225">
        <v>0</v>
      </c>
      <c r="AH415" s="225">
        <v>0</v>
      </c>
      <c r="AI415" s="225">
        <v>0</v>
      </c>
      <c r="AJ415" s="225">
        <v>0</v>
      </c>
      <c r="AK415" s="225">
        <v>0</v>
      </c>
      <c r="AL415" s="225">
        <v>0</v>
      </c>
      <c r="AM415" s="225">
        <v>0</v>
      </c>
      <c r="AN415" s="225">
        <v>0</v>
      </c>
      <c r="AO415" s="225">
        <v>0</v>
      </c>
      <c r="AP415" s="225">
        <v>0</v>
      </c>
      <c r="AQ415" s="225">
        <v>0</v>
      </c>
      <c r="AR415" s="225">
        <v>0</v>
      </c>
      <c r="AS415" s="225">
        <v>0</v>
      </c>
      <c r="AT415" s="225">
        <v>0</v>
      </c>
      <c r="AU415" s="225">
        <v>0</v>
      </c>
      <c r="AV415" s="225">
        <v>0</v>
      </c>
      <c r="AW415" s="225">
        <v>0</v>
      </c>
      <c r="AX415" s="225">
        <v>0</v>
      </c>
      <c r="AY415" s="225">
        <v>0</v>
      </c>
      <c r="AZ415" s="225">
        <v>0</v>
      </c>
      <c r="BA415" s="225">
        <v>0</v>
      </c>
      <c r="BB415" s="225">
        <v>0</v>
      </c>
      <c r="BC415" s="225">
        <v>0</v>
      </c>
      <c r="BD415" s="225">
        <v>0</v>
      </c>
      <c r="BE415" s="225">
        <v>0</v>
      </c>
      <c r="BF415" s="225">
        <v>0</v>
      </c>
      <c r="BG415" s="225">
        <v>0</v>
      </c>
      <c r="BH415" s="225">
        <v>0</v>
      </c>
      <c r="BI415" s="225">
        <v>0</v>
      </c>
      <c r="BJ415" s="225">
        <v>0</v>
      </c>
      <c r="BK415" s="225">
        <v>0</v>
      </c>
      <c r="BL415" s="225">
        <v>0</v>
      </c>
      <c r="BM415" s="225">
        <v>0</v>
      </c>
      <c r="BN415" s="225">
        <v>0</v>
      </c>
    </row>
    <row r="416" spans="1:66">
      <c r="A416" s="245" t="s">
        <v>655</v>
      </c>
      <c r="B416" s="225">
        <v>214850.35</v>
      </c>
      <c r="C416" s="225">
        <v>162430.58999999901</v>
      </c>
      <c r="D416" s="225">
        <v>117606.30999999899</v>
      </c>
      <c r="E416" s="225">
        <v>163373.549999999</v>
      </c>
      <c r="F416" s="225">
        <v>165982.68</v>
      </c>
      <c r="G416" s="225">
        <v>168107.27</v>
      </c>
      <c r="H416" s="225">
        <v>167132.31</v>
      </c>
      <c r="I416" s="225">
        <v>165956.71</v>
      </c>
      <c r="J416" s="225">
        <v>121194.319999999</v>
      </c>
      <c r="K416" s="225">
        <v>172604.03</v>
      </c>
      <c r="L416" s="225">
        <v>178373.82</v>
      </c>
      <c r="M416" s="225">
        <v>198620.52</v>
      </c>
      <c r="N416" s="225">
        <v>1996232.46</v>
      </c>
      <c r="O416" s="225">
        <v>104237.16</v>
      </c>
      <c r="P416" s="225">
        <v>51819.409999999902</v>
      </c>
      <c r="Q416" s="225">
        <v>6975.5799999999699</v>
      </c>
      <c r="R416" s="225">
        <v>52724.169999999896</v>
      </c>
      <c r="S416" s="225">
        <v>54607.3999999999</v>
      </c>
      <c r="T416" s="225">
        <v>56729.979999999901</v>
      </c>
      <c r="U416" s="225">
        <v>55755.02</v>
      </c>
      <c r="V416" s="225">
        <v>54581.429999999898</v>
      </c>
      <c r="W416" s="225">
        <v>9808.2599999999802</v>
      </c>
      <c r="X416" s="225">
        <v>61217.969999999899</v>
      </c>
      <c r="Y416" s="225">
        <v>66989.77</v>
      </c>
      <c r="Z416" s="225">
        <v>86272.45</v>
      </c>
      <c r="AA416" s="225">
        <v>661718.59999999905</v>
      </c>
      <c r="AB416" s="225">
        <v>104237.16</v>
      </c>
      <c r="AC416" s="225">
        <v>51819.409999999902</v>
      </c>
      <c r="AD416" s="225">
        <v>6975.5799999999699</v>
      </c>
      <c r="AE416" s="225">
        <v>52724.169999999896</v>
      </c>
      <c r="AF416" s="225">
        <v>54607.3999999999</v>
      </c>
      <c r="AG416" s="225">
        <v>56729.979999999901</v>
      </c>
      <c r="AH416" s="225">
        <v>55755.02</v>
      </c>
      <c r="AI416" s="225">
        <v>54581.429999999898</v>
      </c>
      <c r="AJ416" s="225">
        <v>9808.2599999999802</v>
      </c>
      <c r="AK416" s="225">
        <v>61217.969999999899</v>
      </c>
      <c r="AL416" s="225">
        <v>66989.77</v>
      </c>
      <c r="AM416" s="225">
        <v>86272.45</v>
      </c>
      <c r="AN416" s="225">
        <v>661718.59999999905</v>
      </c>
      <c r="AO416" s="225">
        <v>104237.16</v>
      </c>
      <c r="AP416" s="225">
        <v>51819.409999999902</v>
      </c>
      <c r="AQ416" s="225">
        <v>6975.5799999999699</v>
      </c>
      <c r="AR416" s="225">
        <v>52724.169999999896</v>
      </c>
      <c r="AS416" s="225">
        <v>54607.3999999999</v>
      </c>
      <c r="AT416" s="225">
        <v>56729.979999999901</v>
      </c>
      <c r="AU416" s="225">
        <v>55755.02</v>
      </c>
      <c r="AV416" s="225">
        <v>54581.429999999898</v>
      </c>
      <c r="AW416" s="225">
        <v>9808.2599999999802</v>
      </c>
      <c r="AX416" s="225">
        <v>61217.969999999899</v>
      </c>
      <c r="AY416" s="225">
        <v>66989.77</v>
      </c>
      <c r="AZ416" s="225">
        <v>86272.45</v>
      </c>
      <c r="BA416" s="225">
        <v>661718.59999999905</v>
      </c>
      <c r="BB416" s="225">
        <v>104237.16</v>
      </c>
      <c r="BC416" s="225">
        <v>51819.409999999902</v>
      </c>
      <c r="BD416" s="225">
        <v>6975.5799999999699</v>
      </c>
      <c r="BE416" s="225">
        <v>52724.169999999896</v>
      </c>
      <c r="BF416" s="225">
        <v>54607.3999999999</v>
      </c>
      <c r="BG416" s="225">
        <v>56729.979999999901</v>
      </c>
      <c r="BH416" s="225">
        <v>55755.02</v>
      </c>
      <c r="BI416" s="225">
        <v>54581.429999999898</v>
      </c>
      <c r="BJ416" s="225">
        <v>9808.2599999999802</v>
      </c>
      <c r="BK416" s="225">
        <v>61217.969999999899</v>
      </c>
      <c r="BL416" s="225">
        <v>66989.77</v>
      </c>
      <c r="BM416" s="225">
        <v>86272.45</v>
      </c>
      <c r="BN416" s="225">
        <v>661718.59999999905</v>
      </c>
    </row>
    <row r="417" spans="1:66">
      <c r="A417" s="245" t="s">
        <v>656</v>
      </c>
      <c r="B417" s="225">
        <v>0</v>
      </c>
      <c r="C417" s="225">
        <v>0</v>
      </c>
      <c r="D417" s="225">
        <v>0</v>
      </c>
      <c r="E417" s="225">
        <v>0</v>
      </c>
      <c r="F417" s="225">
        <v>0</v>
      </c>
      <c r="G417" s="225">
        <v>0</v>
      </c>
      <c r="H417" s="225">
        <v>0</v>
      </c>
      <c r="I417" s="225">
        <v>0</v>
      </c>
      <c r="J417" s="225">
        <v>0</v>
      </c>
      <c r="K417" s="225">
        <v>0</v>
      </c>
      <c r="L417" s="225">
        <v>0</v>
      </c>
      <c r="M417" s="225">
        <v>0</v>
      </c>
      <c r="N417" s="225">
        <v>0</v>
      </c>
      <c r="O417" s="225">
        <v>0</v>
      </c>
      <c r="P417" s="225">
        <v>0</v>
      </c>
      <c r="Q417" s="225">
        <v>0</v>
      </c>
      <c r="R417" s="225">
        <v>0</v>
      </c>
      <c r="S417" s="225">
        <v>0</v>
      </c>
      <c r="T417" s="225">
        <v>0</v>
      </c>
      <c r="U417" s="225">
        <v>0</v>
      </c>
      <c r="V417" s="225">
        <v>0</v>
      </c>
      <c r="W417" s="225">
        <v>0</v>
      </c>
      <c r="X417" s="225">
        <v>0</v>
      </c>
      <c r="Y417" s="225">
        <v>0</v>
      </c>
      <c r="Z417" s="225">
        <v>0</v>
      </c>
      <c r="AA417" s="225">
        <v>0</v>
      </c>
      <c r="AB417" s="225">
        <v>0</v>
      </c>
      <c r="AC417" s="225">
        <v>0</v>
      </c>
      <c r="AD417" s="225">
        <v>0</v>
      </c>
      <c r="AE417" s="225">
        <v>0</v>
      </c>
      <c r="AF417" s="225">
        <v>0</v>
      </c>
      <c r="AG417" s="225">
        <v>0</v>
      </c>
      <c r="AH417" s="225">
        <v>0</v>
      </c>
      <c r="AI417" s="225">
        <v>0</v>
      </c>
      <c r="AJ417" s="225">
        <v>0</v>
      </c>
      <c r="AK417" s="225">
        <v>0</v>
      </c>
      <c r="AL417" s="225">
        <v>0</v>
      </c>
      <c r="AM417" s="225">
        <v>0</v>
      </c>
      <c r="AN417" s="225">
        <v>0</v>
      </c>
      <c r="AO417" s="225">
        <v>0</v>
      </c>
      <c r="AP417" s="225">
        <v>0</v>
      </c>
      <c r="AQ417" s="225">
        <v>0</v>
      </c>
      <c r="AR417" s="225">
        <v>0</v>
      </c>
      <c r="AS417" s="225">
        <v>0</v>
      </c>
      <c r="AT417" s="225">
        <v>0</v>
      </c>
      <c r="AU417" s="225">
        <v>0</v>
      </c>
      <c r="AV417" s="225">
        <v>0</v>
      </c>
      <c r="AW417" s="225">
        <v>0</v>
      </c>
      <c r="AX417" s="225">
        <v>0</v>
      </c>
      <c r="AY417" s="225">
        <v>0</v>
      </c>
      <c r="AZ417" s="225">
        <v>0</v>
      </c>
      <c r="BA417" s="225">
        <v>0</v>
      </c>
      <c r="BB417" s="225">
        <v>0</v>
      </c>
      <c r="BC417" s="225">
        <v>0</v>
      </c>
      <c r="BD417" s="225">
        <v>0</v>
      </c>
      <c r="BE417" s="225">
        <v>0</v>
      </c>
      <c r="BF417" s="225">
        <v>0</v>
      </c>
      <c r="BG417" s="225">
        <v>0</v>
      </c>
      <c r="BH417" s="225">
        <v>0</v>
      </c>
      <c r="BI417" s="225">
        <v>0</v>
      </c>
      <c r="BJ417" s="225">
        <v>0</v>
      </c>
      <c r="BK417" s="225">
        <v>0</v>
      </c>
      <c r="BL417" s="225">
        <v>0</v>
      </c>
      <c r="BM417" s="225">
        <v>0</v>
      </c>
      <c r="BN417" s="225">
        <v>0</v>
      </c>
    </row>
    <row r="418" spans="1:66">
      <c r="A418" s="245" t="s">
        <v>657</v>
      </c>
      <c r="B418" s="225">
        <v>0</v>
      </c>
      <c r="C418" s="225">
        <v>0</v>
      </c>
      <c r="D418" s="225">
        <v>0</v>
      </c>
      <c r="E418" s="225">
        <v>0</v>
      </c>
      <c r="F418" s="225">
        <v>0</v>
      </c>
      <c r="G418" s="225">
        <v>0</v>
      </c>
      <c r="H418" s="225">
        <v>0</v>
      </c>
      <c r="I418" s="225">
        <v>0</v>
      </c>
      <c r="J418" s="225">
        <v>0</v>
      </c>
      <c r="K418" s="225">
        <v>0</v>
      </c>
      <c r="L418" s="225">
        <v>0</v>
      </c>
      <c r="M418" s="225">
        <v>0</v>
      </c>
      <c r="N418" s="225">
        <v>0</v>
      </c>
      <c r="O418" s="225">
        <v>0</v>
      </c>
      <c r="P418" s="225">
        <v>0</v>
      </c>
      <c r="Q418" s="225">
        <v>0</v>
      </c>
      <c r="R418" s="225">
        <v>0</v>
      </c>
      <c r="S418" s="225">
        <v>0</v>
      </c>
      <c r="T418" s="225">
        <v>0</v>
      </c>
      <c r="U418" s="225">
        <v>0</v>
      </c>
      <c r="V418" s="225">
        <v>0</v>
      </c>
      <c r="W418" s="225">
        <v>0</v>
      </c>
      <c r="X418" s="225">
        <v>0</v>
      </c>
      <c r="Y418" s="225">
        <v>0</v>
      </c>
      <c r="Z418" s="225">
        <v>0</v>
      </c>
      <c r="AA418" s="225">
        <v>0</v>
      </c>
      <c r="AB418" s="225">
        <v>0</v>
      </c>
      <c r="AC418" s="225">
        <v>0</v>
      </c>
      <c r="AD418" s="225">
        <v>0</v>
      </c>
      <c r="AE418" s="225">
        <v>0</v>
      </c>
      <c r="AF418" s="225">
        <v>0</v>
      </c>
      <c r="AG418" s="225">
        <v>0</v>
      </c>
      <c r="AH418" s="225">
        <v>0</v>
      </c>
      <c r="AI418" s="225">
        <v>0</v>
      </c>
      <c r="AJ418" s="225">
        <v>0</v>
      </c>
      <c r="AK418" s="225">
        <v>0</v>
      </c>
      <c r="AL418" s="225">
        <v>0</v>
      </c>
      <c r="AM418" s="225">
        <v>0</v>
      </c>
      <c r="AN418" s="225">
        <v>0</v>
      </c>
      <c r="AO418" s="225">
        <v>0</v>
      </c>
      <c r="AP418" s="225">
        <v>0</v>
      </c>
      <c r="AQ418" s="225">
        <v>0</v>
      </c>
      <c r="AR418" s="225">
        <v>0</v>
      </c>
      <c r="AS418" s="225">
        <v>0</v>
      </c>
      <c r="AT418" s="225">
        <v>0</v>
      </c>
      <c r="AU418" s="225">
        <v>0</v>
      </c>
      <c r="AV418" s="225">
        <v>0</v>
      </c>
      <c r="AW418" s="225">
        <v>0</v>
      </c>
      <c r="AX418" s="225">
        <v>0</v>
      </c>
      <c r="AY418" s="225">
        <v>0</v>
      </c>
      <c r="AZ418" s="225">
        <v>0</v>
      </c>
      <c r="BA418" s="225">
        <v>0</v>
      </c>
      <c r="BB418" s="225">
        <v>0</v>
      </c>
      <c r="BC418" s="225">
        <v>0</v>
      </c>
      <c r="BD418" s="225">
        <v>0</v>
      </c>
      <c r="BE418" s="225">
        <v>0</v>
      </c>
      <c r="BF418" s="225">
        <v>0</v>
      </c>
      <c r="BG418" s="225">
        <v>0</v>
      </c>
      <c r="BH418" s="225">
        <v>0</v>
      </c>
      <c r="BI418" s="225">
        <v>0</v>
      </c>
      <c r="BJ418" s="225">
        <v>0</v>
      </c>
      <c r="BK418" s="225">
        <v>0</v>
      </c>
      <c r="BL418" s="225">
        <v>0</v>
      </c>
      <c r="BM418" s="225">
        <v>0</v>
      </c>
      <c r="BN418" s="225">
        <v>0</v>
      </c>
    </row>
    <row r="419" spans="1:66">
      <c r="A419" s="245" t="s">
        <v>658</v>
      </c>
      <c r="B419" s="225">
        <v>0</v>
      </c>
      <c r="C419" s="225">
        <v>0</v>
      </c>
      <c r="D419" s="225">
        <v>0</v>
      </c>
      <c r="E419" s="225">
        <v>0</v>
      </c>
      <c r="F419" s="225">
        <v>0</v>
      </c>
      <c r="G419" s="225">
        <v>0</v>
      </c>
      <c r="H419" s="225">
        <v>0</v>
      </c>
      <c r="I419" s="225">
        <v>0</v>
      </c>
      <c r="J419" s="225">
        <v>0</v>
      </c>
      <c r="K419" s="225">
        <v>0</v>
      </c>
      <c r="L419" s="225">
        <v>0</v>
      </c>
      <c r="M419" s="225">
        <v>0</v>
      </c>
      <c r="N419" s="225">
        <v>0</v>
      </c>
      <c r="O419" s="225">
        <v>0</v>
      </c>
      <c r="P419" s="225">
        <v>0</v>
      </c>
      <c r="Q419" s="225">
        <v>0</v>
      </c>
      <c r="R419" s="225">
        <v>0</v>
      </c>
      <c r="S419" s="225">
        <v>0</v>
      </c>
      <c r="T419" s="225">
        <v>0</v>
      </c>
      <c r="U419" s="225">
        <v>0</v>
      </c>
      <c r="V419" s="225">
        <v>0</v>
      </c>
      <c r="W419" s="225">
        <v>0</v>
      </c>
      <c r="X419" s="225">
        <v>0</v>
      </c>
      <c r="Y419" s="225">
        <v>0</v>
      </c>
      <c r="Z419" s="225">
        <v>0</v>
      </c>
      <c r="AA419" s="225">
        <v>0</v>
      </c>
      <c r="AB419" s="225">
        <v>0</v>
      </c>
      <c r="AC419" s="225">
        <v>0</v>
      </c>
      <c r="AD419" s="225">
        <v>0</v>
      </c>
      <c r="AE419" s="225">
        <v>0</v>
      </c>
      <c r="AF419" s="225">
        <v>0</v>
      </c>
      <c r="AG419" s="225">
        <v>0</v>
      </c>
      <c r="AH419" s="225">
        <v>0</v>
      </c>
      <c r="AI419" s="225">
        <v>0</v>
      </c>
      <c r="AJ419" s="225">
        <v>0</v>
      </c>
      <c r="AK419" s="225">
        <v>0</v>
      </c>
      <c r="AL419" s="225">
        <v>0</v>
      </c>
      <c r="AM419" s="225">
        <v>0</v>
      </c>
      <c r="AN419" s="225">
        <v>0</v>
      </c>
      <c r="AO419" s="225">
        <v>0</v>
      </c>
      <c r="AP419" s="225">
        <v>0</v>
      </c>
      <c r="AQ419" s="225">
        <v>0</v>
      </c>
      <c r="AR419" s="225">
        <v>0</v>
      </c>
      <c r="AS419" s="225">
        <v>0</v>
      </c>
      <c r="AT419" s="225">
        <v>0</v>
      </c>
      <c r="AU419" s="225">
        <v>0</v>
      </c>
      <c r="AV419" s="225">
        <v>0</v>
      </c>
      <c r="AW419" s="225">
        <v>0</v>
      </c>
      <c r="AX419" s="225">
        <v>0</v>
      </c>
      <c r="AY419" s="225">
        <v>0</v>
      </c>
      <c r="AZ419" s="225">
        <v>0</v>
      </c>
      <c r="BA419" s="225">
        <v>0</v>
      </c>
      <c r="BB419" s="225">
        <v>0</v>
      </c>
      <c r="BC419" s="225">
        <v>0</v>
      </c>
      <c r="BD419" s="225">
        <v>0</v>
      </c>
      <c r="BE419" s="225">
        <v>0</v>
      </c>
      <c r="BF419" s="225">
        <v>0</v>
      </c>
      <c r="BG419" s="225">
        <v>0</v>
      </c>
      <c r="BH419" s="225">
        <v>0</v>
      </c>
      <c r="BI419" s="225">
        <v>0</v>
      </c>
      <c r="BJ419" s="225">
        <v>0</v>
      </c>
      <c r="BK419" s="225">
        <v>0</v>
      </c>
      <c r="BL419" s="225">
        <v>0</v>
      </c>
      <c r="BM419" s="225">
        <v>0</v>
      </c>
      <c r="BN419" s="225">
        <v>0</v>
      </c>
    </row>
    <row r="420" spans="1:66">
      <c r="A420" s="245" t="s">
        <v>659</v>
      </c>
      <c r="B420" s="225">
        <v>76039.859999999899</v>
      </c>
      <c r="C420" s="225">
        <v>47389.109999999899</v>
      </c>
      <c r="D420" s="225">
        <v>323664.39999999898</v>
      </c>
      <c r="E420" s="225">
        <v>216783.99999999901</v>
      </c>
      <c r="F420" s="225">
        <v>71065.379999999903</v>
      </c>
      <c r="G420" s="225">
        <v>233910.11</v>
      </c>
      <c r="H420" s="225">
        <v>21088.0999999999</v>
      </c>
      <c r="I420" s="225">
        <v>3858.74999999993</v>
      </c>
      <c r="J420" s="225">
        <v>149768.24999999901</v>
      </c>
      <c r="K420" s="225">
        <v>-24184.76</v>
      </c>
      <c r="L420" s="225">
        <v>60264.0099999999</v>
      </c>
      <c r="M420" s="225">
        <v>188802.38</v>
      </c>
      <c r="N420" s="225">
        <v>1368449.5899999901</v>
      </c>
      <c r="O420" s="225">
        <v>75991.969999999797</v>
      </c>
      <c r="P420" s="225">
        <v>46890.389999999898</v>
      </c>
      <c r="Q420" s="225">
        <v>322614.90999999997</v>
      </c>
      <c r="R420" s="225">
        <v>216638.69999999899</v>
      </c>
      <c r="S420" s="225">
        <v>60006.459999999803</v>
      </c>
      <c r="T420" s="225">
        <v>223064.799999999</v>
      </c>
      <c r="U420" s="225">
        <v>22573.3999999999</v>
      </c>
      <c r="V420" s="225">
        <v>5283.8799999999101</v>
      </c>
      <c r="W420" s="225">
        <v>148483.44999999899</v>
      </c>
      <c r="X420" s="225">
        <v>-22177.67</v>
      </c>
      <c r="Y420" s="225">
        <v>61806.049999999901</v>
      </c>
      <c r="Z420" s="225">
        <v>187122.53999999899</v>
      </c>
      <c r="AA420" s="225">
        <v>1348298.8799999901</v>
      </c>
      <c r="AB420" s="225">
        <v>75991.969999999797</v>
      </c>
      <c r="AC420" s="225">
        <v>46890.389999999898</v>
      </c>
      <c r="AD420" s="225">
        <v>322614.90999999997</v>
      </c>
      <c r="AE420" s="225">
        <v>216638.69999999899</v>
      </c>
      <c r="AF420" s="225">
        <v>60006.459999999803</v>
      </c>
      <c r="AG420" s="225">
        <v>223064.799999999</v>
      </c>
      <c r="AH420" s="225">
        <v>22573.3999999999</v>
      </c>
      <c r="AI420" s="225">
        <v>5283.8799999999101</v>
      </c>
      <c r="AJ420" s="225">
        <v>148483.44999999899</v>
      </c>
      <c r="AK420" s="225">
        <v>-22177.67</v>
      </c>
      <c r="AL420" s="225">
        <v>61806.049999999901</v>
      </c>
      <c r="AM420" s="225">
        <v>187122.53999999899</v>
      </c>
      <c r="AN420" s="225">
        <v>1348298.8799999901</v>
      </c>
      <c r="AO420" s="225">
        <v>75991.969999999797</v>
      </c>
      <c r="AP420" s="225">
        <v>46890.389999999898</v>
      </c>
      <c r="AQ420" s="225">
        <v>322614.90999999997</v>
      </c>
      <c r="AR420" s="225">
        <v>216638.69999999899</v>
      </c>
      <c r="AS420" s="225">
        <v>60006.459999999803</v>
      </c>
      <c r="AT420" s="225">
        <v>223064.799999999</v>
      </c>
      <c r="AU420" s="225">
        <v>22573.3999999999</v>
      </c>
      <c r="AV420" s="225">
        <v>5283.8799999999101</v>
      </c>
      <c r="AW420" s="225">
        <v>148483.44999999899</v>
      </c>
      <c r="AX420" s="225">
        <v>-22177.67</v>
      </c>
      <c r="AY420" s="225">
        <v>61806.049999999901</v>
      </c>
      <c r="AZ420" s="225">
        <v>187122.53999999899</v>
      </c>
      <c r="BA420" s="225">
        <v>1348298.8799999901</v>
      </c>
      <c r="BB420" s="225">
        <v>75991.969999999797</v>
      </c>
      <c r="BC420" s="225">
        <v>46890.389999999898</v>
      </c>
      <c r="BD420" s="225">
        <v>322614.90999999997</v>
      </c>
      <c r="BE420" s="225">
        <v>216638.69999999899</v>
      </c>
      <c r="BF420" s="225">
        <v>60006.459999999803</v>
      </c>
      <c r="BG420" s="225">
        <v>223064.799999999</v>
      </c>
      <c r="BH420" s="225">
        <v>22573.3999999999</v>
      </c>
      <c r="BI420" s="225">
        <v>5283.8799999999101</v>
      </c>
      <c r="BJ420" s="225">
        <v>148483.44999999899</v>
      </c>
      <c r="BK420" s="225">
        <v>-22177.67</v>
      </c>
      <c r="BL420" s="225">
        <v>61806.049999999901</v>
      </c>
      <c r="BM420" s="225">
        <v>187122.53999999899</v>
      </c>
      <c r="BN420" s="225">
        <v>1348298.8799999901</v>
      </c>
    </row>
    <row r="421" spans="1:66">
      <c r="A421" s="245" t="s">
        <v>660</v>
      </c>
      <c r="B421" s="225">
        <v>0</v>
      </c>
      <c r="C421" s="225">
        <v>0</v>
      </c>
      <c r="D421" s="225">
        <v>0</v>
      </c>
      <c r="E421" s="225">
        <v>0</v>
      </c>
      <c r="F421" s="225">
        <v>0</v>
      </c>
      <c r="G421" s="225">
        <v>0</v>
      </c>
      <c r="H421" s="225">
        <v>0</v>
      </c>
      <c r="I421" s="225">
        <v>0</v>
      </c>
      <c r="J421" s="225">
        <v>0</v>
      </c>
      <c r="K421" s="225">
        <v>0</v>
      </c>
      <c r="L421" s="225">
        <v>0</v>
      </c>
      <c r="M421" s="225">
        <v>0</v>
      </c>
      <c r="N421" s="225">
        <v>0</v>
      </c>
      <c r="O421" s="225">
        <v>0</v>
      </c>
      <c r="P421" s="225">
        <v>0</v>
      </c>
      <c r="Q421" s="225">
        <v>0</v>
      </c>
      <c r="R421" s="225">
        <v>0</v>
      </c>
      <c r="S421" s="225">
        <v>0</v>
      </c>
      <c r="T421" s="225">
        <v>0</v>
      </c>
      <c r="U421" s="225">
        <v>0</v>
      </c>
      <c r="V421" s="225">
        <v>0</v>
      </c>
      <c r="W421" s="225">
        <v>0</v>
      </c>
      <c r="X421" s="225">
        <v>0</v>
      </c>
      <c r="Y421" s="225">
        <v>0</v>
      </c>
      <c r="Z421" s="225">
        <v>0</v>
      </c>
      <c r="AA421" s="225">
        <v>0</v>
      </c>
      <c r="AB421" s="225">
        <v>0</v>
      </c>
      <c r="AC421" s="225">
        <v>0</v>
      </c>
      <c r="AD421" s="225">
        <v>0</v>
      </c>
      <c r="AE421" s="225">
        <v>0</v>
      </c>
      <c r="AF421" s="225">
        <v>0</v>
      </c>
      <c r="AG421" s="225">
        <v>0</v>
      </c>
      <c r="AH421" s="225">
        <v>0</v>
      </c>
      <c r="AI421" s="225">
        <v>0</v>
      </c>
      <c r="AJ421" s="225">
        <v>0</v>
      </c>
      <c r="AK421" s="225">
        <v>0</v>
      </c>
      <c r="AL421" s="225">
        <v>0</v>
      </c>
      <c r="AM421" s="225">
        <v>0</v>
      </c>
      <c r="AN421" s="225">
        <v>0</v>
      </c>
      <c r="AO421" s="225">
        <v>0</v>
      </c>
      <c r="AP421" s="225">
        <v>0</v>
      </c>
      <c r="AQ421" s="225">
        <v>0</v>
      </c>
      <c r="AR421" s="225">
        <v>0</v>
      </c>
      <c r="AS421" s="225">
        <v>0</v>
      </c>
      <c r="AT421" s="225">
        <v>0</v>
      </c>
      <c r="AU421" s="225">
        <v>0</v>
      </c>
      <c r="AV421" s="225">
        <v>0</v>
      </c>
      <c r="AW421" s="225">
        <v>0</v>
      </c>
      <c r="AX421" s="225">
        <v>0</v>
      </c>
      <c r="AY421" s="225">
        <v>0</v>
      </c>
      <c r="AZ421" s="225">
        <v>0</v>
      </c>
      <c r="BA421" s="225">
        <v>0</v>
      </c>
      <c r="BB421" s="225">
        <v>0</v>
      </c>
      <c r="BC421" s="225">
        <v>0</v>
      </c>
      <c r="BD421" s="225">
        <v>0</v>
      </c>
      <c r="BE421" s="225">
        <v>0</v>
      </c>
      <c r="BF421" s="225">
        <v>0</v>
      </c>
      <c r="BG421" s="225">
        <v>0</v>
      </c>
      <c r="BH421" s="225">
        <v>0</v>
      </c>
      <c r="BI421" s="225">
        <v>0</v>
      </c>
      <c r="BJ421" s="225">
        <v>0</v>
      </c>
      <c r="BK421" s="225">
        <v>0</v>
      </c>
      <c r="BL421" s="225">
        <v>0</v>
      </c>
      <c r="BM421" s="225">
        <v>0</v>
      </c>
      <c r="BN421" s="225">
        <v>0</v>
      </c>
    </row>
    <row r="422" spans="1:66">
      <c r="A422" s="245" t="s">
        <v>661</v>
      </c>
      <c r="B422" s="225">
        <v>509777.59</v>
      </c>
      <c r="C422" s="225">
        <v>323104.45999999897</v>
      </c>
      <c r="D422" s="225">
        <v>435693.81999999902</v>
      </c>
      <c r="E422" s="225">
        <v>309933.25999999902</v>
      </c>
      <c r="F422" s="225">
        <v>398161.57999999903</v>
      </c>
      <c r="G422" s="225">
        <v>420450.24999999901</v>
      </c>
      <c r="H422" s="225">
        <v>405394.78999999899</v>
      </c>
      <c r="I422" s="225">
        <v>386283.609999999</v>
      </c>
      <c r="J422" s="225">
        <v>405092.88999999902</v>
      </c>
      <c r="K422" s="225">
        <v>525138.88</v>
      </c>
      <c r="L422" s="225">
        <v>389135.22</v>
      </c>
      <c r="M422" s="225">
        <v>449060.08999999898</v>
      </c>
      <c r="N422" s="225">
        <v>4957226.4399999902</v>
      </c>
      <c r="O422" s="225">
        <v>498017.05999999901</v>
      </c>
      <c r="P422" s="225">
        <v>287593.989999999</v>
      </c>
      <c r="Q422" s="225">
        <v>419133.34999999899</v>
      </c>
      <c r="R422" s="225">
        <v>299422.78999999998</v>
      </c>
      <c r="S422" s="225">
        <v>387651.109999999</v>
      </c>
      <c r="T422" s="225">
        <v>409939.77999999898</v>
      </c>
      <c r="U422" s="225">
        <v>393384.32</v>
      </c>
      <c r="V422" s="225">
        <v>375773.13999999902</v>
      </c>
      <c r="W422" s="225">
        <v>394582.42</v>
      </c>
      <c r="X422" s="225">
        <v>512728.40999999898</v>
      </c>
      <c r="Y422" s="225">
        <v>377624.74999999901</v>
      </c>
      <c r="Z422" s="225">
        <v>438550.72</v>
      </c>
      <c r="AA422" s="225">
        <v>4794401.84</v>
      </c>
      <c r="AB422" s="225">
        <v>498017.05999999901</v>
      </c>
      <c r="AC422" s="225">
        <v>287593.989999999</v>
      </c>
      <c r="AD422" s="225">
        <v>419133.34999999899</v>
      </c>
      <c r="AE422" s="225">
        <v>299422.78999999998</v>
      </c>
      <c r="AF422" s="225">
        <v>387651.109999999</v>
      </c>
      <c r="AG422" s="225">
        <v>409939.77999999898</v>
      </c>
      <c r="AH422" s="225">
        <v>393384.32</v>
      </c>
      <c r="AI422" s="225">
        <v>375773.13999999902</v>
      </c>
      <c r="AJ422" s="225">
        <v>394582.42</v>
      </c>
      <c r="AK422" s="225">
        <v>512728.40999999898</v>
      </c>
      <c r="AL422" s="225">
        <v>377624.74999999901</v>
      </c>
      <c r="AM422" s="225">
        <v>438550.72</v>
      </c>
      <c r="AN422" s="225">
        <v>4794401.84</v>
      </c>
      <c r="AO422" s="225">
        <v>498017.05999999901</v>
      </c>
      <c r="AP422" s="225">
        <v>287593.989999999</v>
      </c>
      <c r="AQ422" s="225">
        <v>419133.34999999899</v>
      </c>
      <c r="AR422" s="225">
        <v>299422.78999999998</v>
      </c>
      <c r="AS422" s="225">
        <v>387651.109999999</v>
      </c>
      <c r="AT422" s="225">
        <v>409939.77999999898</v>
      </c>
      <c r="AU422" s="225">
        <v>393384.32</v>
      </c>
      <c r="AV422" s="225">
        <v>375773.13999999902</v>
      </c>
      <c r="AW422" s="225">
        <v>394582.42</v>
      </c>
      <c r="AX422" s="225">
        <v>512728.40999999898</v>
      </c>
      <c r="AY422" s="225">
        <v>377624.74999999901</v>
      </c>
      <c r="AZ422" s="225">
        <v>438550.72</v>
      </c>
      <c r="BA422" s="225">
        <v>4794401.84</v>
      </c>
      <c r="BB422" s="225">
        <v>498017.05999999901</v>
      </c>
      <c r="BC422" s="225">
        <v>287593.989999999</v>
      </c>
      <c r="BD422" s="225">
        <v>419133.34999999899</v>
      </c>
      <c r="BE422" s="225">
        <v>299422.78999999998</v>
      </c>
      <c r="BF422" s="225">
        <v>387651.109999999</v>
      </c>
      <c r="BG422" s="225">
        <v>409939.77999999898</v>
      </c>
      <c r="BH422" s="225">
        <v>393384.32</v>
      </c>
      <c r="BI422" s="225">
        <v>375773.13999999902</v>
      </c>
      <c r="BJ422" s="225">
        <v>394582.42</v>
      </c>
      <c r="BK422" s="225">
        <v>512728.40999999898</v>
      </c>
      <c r="BL422" s="225">
        <v>377624.74999999901</v>
      </c>
      <c r="BM422" s="225">
        <v>438550.72</v>
      </c>
      <c r="BN422" s="225">
        <v>4794401.84</v>
      </c>
    </row>
    <row r="423" spans="1:66">
      <c r="A423" s="245" t="s">
        <v>662</v>
      </c>
      <c r="B423" s="225">
        <v>85567.53</v>
      </c>
      <c r="C423" s="225">
        <v>116292.53</v>
      </c>
      <c r="D423" s="225">
        <v>92524.73</v>
      </c>
      <c r="E423" s="225">
        <v>91712.53</v>
      </c>
      <c r="F423" s="225">
        <v>85567.53</v>
      </c>
      <c r="G423" s="225">
        <v>100775.58</v>
      </c>
      <c r="H423" s="225">
        <v>99054.98</v>
      </c>
      <c r="I423" s="225">
        <v>99054.98</v>
      </c>
      <c r="J423" s="225">
        <v>104093.88</v>
      </c>
      <c r="K423" s="225">
        <v>102619.08</v>
      </c>
      <c r="L423" s="225">
        <v>99054.98</v>
      </c>
      <c r="M423" s="225">
        <v>124249.48</v>
      </c>
      <c r="N423" s="225">
        <v>1200567.81</v>
      </c>
      <c r="O423" s="225">
        <v>84660.03</v>
      </c>
      <c r="P423" s="225">
        <v>115385.03</v>
      </c>
      <c r="Q423" s="225">
        <v>91617.229999999894</v>
      </c>
      <c r="R423" s="225">
        <v>90805.03</v>
      </c>
      <c r="S423" s="225">
        <v>84660.03</v>
      </c>
      <c r="T423" s="225">
        <v>99868.08</v>
      </c>
      <c r="U423" s="225">
        <v>98147.48</v>
      </c>
      <c r="V423" s="225">
        <v>98147.48</v>
      </c>
      <c r="W423" s="225">
        <v>103186.38</v>
      </c>
      <c r="X423" s="225">
        <v>101711.58</v>
      </c>
      <c r="Y423" s="225">
        <v>98147.48</v>
      </c>
      <c r="Z423" s="225">
        <v>123341.98</v>
      </c>
      <c r="AA423" s="225">
        <v>1189677.80999999</v>
      </c>
      <c r="AB423" s="225">
        <v>84660.03</v>
      </c>
      <c r="AC423" s="225">
        <v>115385.03</v>
      </c>
      <c r="AD423" s="225">
        <v>91617.229999999894</v>
      </c>
      <c r="AE423" s="225">
        <v>90805.03</v>
      </c>
      <c r="AF423" s="225">
        <v>84660.03</v>
      </c>
      <c r="AG423" s="225">
        <v>99868.08</v>
      </c>
      <c r="AH423" s="225">
        <v>98147.48</v>
      </c>
      <c r="AI423" s="225">
        <v>98147.48</v>
      </c>
      <c r="AJ423" s="225">
        <v>103186.38</v>
      </c>
      <c r="AK423" s="225">
        <v>101711.58</v>
      </c>
      <c r="AL423" s="225">
        <v>98147.48</v>
      </c>
      <c r="AM423" s="225">
        <v>123341.98</v>
      </c>
      <c r="AN423" s="225">
        <v>1189677.80999999</v>
      </c>
      <c r="AO423" s="225">
        <v>84660.03</v>
      </c>
      <c r="AP423" s="225">
        <v>115385.03</v>
      </c>
      <c r="AQ423" s="225">
        <v>91617.229999999894</v>
      </c>
      <c r="AR423" s="225">
        <v>90805.03</v>
      </c>
      <c r="AS423" s="225">
        <v>84660.03</v>
      </c>
      <c r="AT423" s="225">
        <v>99868.08</v>
      </c>
      <c r="AU423" s="225">
        <v>98147.48</v>
      </c>
      <c r="AV423" s="225">
        <v>98147.48</v>
      </c>
      <c r="AW423" s="225">
        <v>103186.38</v>
      </c>
      <c r="AX423" s="225">
        <v>101711.58</v>
      </c>
      <c r="AY423" s="225">
        <v>98147.48</v>
      </c>
      <c r="AZ423" s="225">
        <v>123341.98</v>
      </c>
      <c r="BA423" s="225">
        <v>1189677.80999999</v>
      </c>
      <c r="BB423" s="225">
        <v>84660.03</v>
      </c>
      <c r="BC423" s="225">
        <v>115385.03</v>
      </c>
      <c r="BD423" s="225">
        <v>91617.229999999894</v>
      </c>
      <c r="BE423" s="225">
        <v>90805.03</v>
      </c>
      <c r="BF423" s="225">
        <v>84660.03</v>
      </c>
      <c r="BG423" s="225">
        <v>99868.08</v>
      </c>
      <c r="BH423" s="225">
        <v>98147.48</v>
      </c>
      <c r="BI423" s="225">
        <v>98147.48</v>
      </c>
      <c r="BJ423" s="225">
        <v>103186.38</v>
      </c>
      <c r="BK423" s="225">
        <v>101711.58</v>
      </c>
      <c r="BL423" s="225">
        <v>98147.48</v>
      </c>
      <c r="BM423" s="225">
        <v>123341.98</v>
      </c>
      <c r="BN423" s="225">
        <v>1189677.80999999</v>
      </c>
    </row>
    <row r="424" spans="1:66">
      <c r="A424" s="245" t="s">
        <v>663</v>
      </c>
      <c r="B424" s="225">
        <v>257.49029999999999</v>
      </c>
      <c r="C424" s="225">
        <v>257.49029999999999</v>
      </c>
      <c r="D424" s="225">
        <v>-295.55969999999797</v>
      </c>
      <c r="E424" s="225">
        <v>257.49029999999999</v>
      </c>
      <c r="F424" s="225">
        <v>257.49029999999999</v>
      </c>
      <c r="G424" s="225">
        <v>-295.55969999999797</v>
      </c>
      <c r="H424" s="225">
        <v>257.49029999999999</v>
      </c>
      <c r="I424" s="225">
        <v>257.49029999999999</v>
      </c>
      <c r="J424" s="225">
        <v>-295.55969999999797</v>
      </c>
      <c r="K424" s="225">
        <v>257.49029999999999</v>
      </c>
      <c r="L424" s="225">
        <v>257.49029999999999</v>
      </c>
      <c r="M424" s="225">
        <v>-296.25969999999302</v>
      </c>
      <c r="N424" s="225">
        <v>876.98360000001605</v>
      </c>
      <c r="O424" s="225">
        <v>257.49029999999999</v>
      </c>
      <c r="P424" s="225">
        <v>257.49029999999999</v>
      </c>
      <c r="Q424" s="225">
        <v>-295.55969999999797</v>
      </c>
      <c r="R424" s="225">
        <v>257.49029999999999</v>
      </c>
      <c r="S424" s="225">
        <v>257.49029999999999</v>
      </c>
      <c r="T424" s="225">
        <v>-295.55969999999797</v>
      </c>
      <c r="U424" s="225">
        <v>257.49029999999999</v>
      </c>
      <c r="V424" s="225">
        <v>257.49029999999999</v>
      </c>
      <c r="W424" s="225">
        <v>-295.55969999999797</v>
      </c>
      <c r="X424" s="225">
        <v>257.49029999999999</v>
      </c>
      <c r="Y424" s="225">
        <v>257.49029999999999</v>
      </c>
      <c r="Z424" s="225">
        <v>-296.25969999999302</v>
      </c>
      <c r="AA424" s="225">
        <v>876.98360000001605</v>
      </c>
      <c r="AB424" s="225">
        <v>257.49029999999999</v>
      </c>
      <c r="AC424" s="225">
        <v>257.49029999999999</v>
      </c>
      <c r="AD424" s="225">
        <v>-295.55969999999797</v>
      </c>
      <c r="AE424" s="225">
        <v>257.49029999999999</v>
      </c>
      <c r="AF424" s="225">
        <v>257.49029999999999</v>
      </c>
      <c r="AG424" s="225">
        <v>-295.55969999999797</v>
      </c>
      <c r="AH424" s="225">
        <v>257.49029999999999</v>
      </c>
      <c r="AI424" s="225">
        <v>257.49029999999999</v>
      </c>
      <c r="AJ424" s="225">
        <v>-295.55969999999797</v>
      </c>
      <c r="AK424" s="225">
        <v>257.49029999999999</v>
      </c>
      <c r="AL424" s="225">
        <v>257.49029999999999</v>
      </c>
      <c r="AM424" s="225">
        <v>-296.25969999999302</v>
      </c>
      <c r="AN424" s="225">
        <v>876.98360000001605</v>
      </c>
      <c r="AO424" s="225">
        <v>257.49029999999999</v>
      </c>
      <c r="AP424" s="225">
        <v>257.49029999999999</v>
      </c>
      <c r="AQ424" s="225">
        <v>-295.55969999999797</v>
      </c>
      <c r="AR424" s="225">
        <v>257.49029999999999</v>
      </c>
      <c r="AS424" s="225">
        <v>257.49029999999999</v>
      </c>
      <c r="AT424" s="225">
        <v>-295.55969999999797</v>
      </c>
      <c r="AU424" s="225">
        <v>257.49029999999999</v>
      </c>
      <c r="AV424" s="225">
        <v>257.49029999999999</v>
      </c>
      <c r="AW424" s="225">
        <v>-295.55969999999797</v>
      </c>
      <c r="AX424" s="225">
        <v>257.49029999999999</v>
      </c>
      <c r="AY424" s="225">
        <v>257.49029999999999</v>
      </c>
      <c r="AZ424" s="225">
        <v>-296.25969999999302</v>
      </c>
      <c r="BA424" s="225">
        <v>876.98360000001605</v>
      </c>
      <c r="BB424" s="225">
        <v>257.49029999999999</v>
      </c>
      <c r="BC424" s="225">
        <v>257.49029999999999</v>
      </c>
      <c r="BD424" s="225">
        <v>-295.55969999999797</v>
      </c>
      <c r="BE424" s="225">
        <v>257.49029999999999</v>
      </c>
      <c r="BF424" s="225">
        <v>257.49029999999999</v>
      </c>
      <c r="BG424" s="225">
        <v>-295.55969999999797</v>
      </c>
      <c r="BH424" s="225">
        <v>257.49029999999999</v>
      </c>
      <c r="BI424" s="225">
        <v>257.49029999999999</v>
      </c>
      <c r="BJ424" s="225">
        <v>-295.55969999999797</v>
      </c>
      <c r="BK424" s="225">
        <v>257.49029999999999</v>
      </c>
      <c r="BL424" s="225">
        <v>257.49029999999999</v>
      </c>
      <c r="BM424" s="225">
        <v>-296.25969999999302</v>
      </c>
      <c r="BN424" s="225">
        <v>876.98360000001605</v>
      </c>
    </row>
    <row r="425" spans="1:66">
      <c r="A425" s="245" t="s">
        <v>664</v>
      </c>
      <c r="B425" s="225">
        <v>0</v>
      </c>
      <c r="C425" s="225">
        <v>0</v>
      </c>
      <c r="D425" s="225">
        <v>0</v>
      </c>
      <c r="E425" s="225">
        <v>0</v>
      </c>
      <c r="F425" s="225">
        <v>0</v>
      </c>
      <c r="G425" s="225">
        <v>0</v>
      </c>
      <c r="H425" s="225">
        <v>0</v>
      </c>
      <c r="I425" s="225">
        <v>0</v>
      </c>
      <c r="J425" s="225">
        <v>0</v>
      </c>
      <c r="K425" s="225">
        <v>0</v>
      </c>
      <c r="L425" s="225">
        <v>0</v>
      </c>
      <c r="M425" s="225">
        <v>0</v>
      </c>
      <c r="N425" s="225">
        <v>0</v>
      </c>
      <c r="O425" s="225">
        <v>0</v>
      </c>
      <c r="P425" s="225">
        <v>0</v>
      </c>
      <c r="Q425" s="225">
        <v>0</v>
      </c>
      <c r="R425" s="225">
        <v>0</v>
      </c>
      <c r="S425" s="225">
        <v>0</v>
      </c>
      <c r="T425" s="225">
        <v>0</v>
      </c>
      <c r="U425" s="225">
        <v>0</v>
      </c>
      <c r="V425" s="225">
        <v>0</v>
      </c>
      <c r="W425" s="225">
        <v>0</v>
      </c>
      <c r="X425" s="225">
        <v>0</v>
      </c>
      <c r="Y425" s="225">
        <v>0</v>
      </c>
      <c r="Z425" s="225">
        <v>0</v>
      </c>
      <c r="AA425" s="225">
        <v>0</v>
      </c>
      <c r="AB425" s="225">
        <v>0</v>
      </c>
      <c r="AC425" s="225">
        <v>0</v>
      </c>
      <c r="AD425" s="225">
        <v>0</v>
      </c>
      <c r="AE425" s="225">
        <v>0</v>
      </c>
      <c r="AF425" s="225">
        <v>0</v>
      </c>
      <c r="AG425" s="225">
        <v>0</v>
      </c>
      <c r="AH425" s="225">
        <v>0</v>
      </c>
      <c r="AI425" s="225">
        <v>0</v>
      </c>
      <c r="AJ425" s="225">
        <v>0</v>
      </c>
      <c r="AK425" s="225">
        <v>0</v>
      </c>
      <c r="AL425" s="225">
        <v>0</v>
      </c>
      <c r="AM425" s="225">
        <v>0</v>
      </c>
      <c r="AN425" s="225">
        <v>0</v>
      </c>
      <c r="AO425" s="225">
        <v>0</v>
      </c>
      <c r="AP425" s="225">
        <v>0</v>
      </c>
      <c r="AQ425" s="225">
        <v>0</v>
      </c>
      <c r="AR425" s="225">
        <v>0</v>
      </c>
      <c r="AS425" s="225">
        <v>0</v>
      </c>
      <c r="AT425" s="225">
        <v>0</v>
      </c>
      <c r="AU425" s="225">
        <v>0</v>
      </c>
      <c r="AV425" s="225">
        <v>0</v>
      </c>
      <c r="AW425" s="225">
        <v>0</v>
      </c>
      <c r="AX425" s="225">
        <v>0</v>
      </c>
      <c r="AY425" s="225">
        <v>0</v>
      </c>
      <c r="AZ425" s="225">
        <v>0</v>
      </c>
      <c r="BA425" s="225">
        <v>0</v>
      </c>
      <c r="BB425" s="225">
        <v>0</v>
      </c>
      <c r="BC425" s="225">
        <v>0</v>
      </c>
      <c r="BD425" s="225">
        <v>0</v>
      </c>
      <c r="BE425" s="225">
        <v>0</v>
      </c>
      <c r="BF425" s="225">
        <v>0</v>
      </c>
      <c r="BG425" s="225">
        <v>0</v>
      </c>
      <c r="BH425" s="225">
        <v>0</v>
      </c>
      <c r="BI425" s="225">
        <v>0</v>
      </c>
      <c r="BJ425" s="225">
        <v>0</v>
      </c>
      <c r="BK425" s="225">
        <v>0</v>
      </c>
      <c r="BL425" s="225">
        <v>0</v>
      </c>
      <c r="BM425" s="225">
        <v>0</v>
      </c>
      <c r="BN425" s="225">
        <v>0</v>
      </c>
    </row>
    <row r="426" spans="1:66">
      <c r="A426" s="245" t="s">
        <v>665</v>
      </c>
      <c r="B426" s="225">
        <v>0</v>
      </c>
      <c r="C426" s="225">
        <v>0</v>
      </c>
      <c r="D426" s="225">
        <v>0</v>
      </c>
      <c r="E426" s="225">
        <v>0</v>
      </c>
      <c r="F426" s="225">
        <v>0</v>
      </c>
      <c r="G426" s="225">
        <v>0</v>
      </c>
      <c r="H426" s="225">
        <v>0</v>
      </c>
      <c r="I426" s="225">
        <v>0</v>
      </c>
      <c r="J426" s="225">
        <v>0</v>
      </c>
      <c r="K426" s="225">
        <v>0</v>
      </c>
      <c r="L426" s="225">
        <v>0</v>
      </c>
      <c r="M426" s="225">
        <v>0</v>
      </c>
      <c r="N426" s="225">
        <v>0</v>
      </c>
      <c r="O426" s="225">
        <v>0</v>
      </c>
      <c r="P426" s="225">
        <v>0</v>
      </c>
      <c r="Q426" s="225">
        <v>0</v>
      </c>
      <c r="R426" s="225">
        <v>0</v>
      </c>
      <c r="S426" s="225">
        <v>0</v>
      </c>
      <c r="T426" s="225">
        <v>0</v>
      </c>
      <c r="U426" s="225">
        <v>0</v>
      </c>
      <c r="V426" s="225">
        <v>0</v>
      </c>
      <c r="W426" s="225">
        <v>0</v>
      </c>
      <c r="X426" s="225">
        <v>0</v>
      </c>
      <c r="Y426" s="225">
        <v>0</v>
      </c>
      <c r="Z426" s="225">
        <v>0</v>
      </c>
      <c r="AA426" s="225">
        <v>0</v>
      </c>
      <c r="AB426" s="225">
        <v>0</v>
      </c>
      <c r="AC426" s="225">
        <v>0</v>
      </c>
      <c r="AD426" s="225">
        <v>0</v>
      </c>
      <c r="AE426" s="225">
        <v>0</v>
      </c>
      <c r="AF426" s="225">
        <v>0</v>
      </c>
      <c r="AG426" s="225">
        <v>0</v>
      </c>
      <c r="AH426" s="225">
        <v>0</v>
      </c>
      <c r="AI426" s="225">
        <v>0</v>
      </c>
      <c r="AJ426" s="225">
        <v>0</v>
      </c>
      <c r="AK426" s="225">
        <v>0</v>
      </c>
      <c r="AL426" s="225">
        <v>0</v>
      </c>
      <c r="AM426" s="225">
        <v>0</v>
      </c>
      <c r="AN426" s="225">
        <v>0</v>
      </c>
      <c r="AO426" s="225">
        <v>0</v>
      </c>
      <c r="AP426" s="225">
        <v>0</v>
      </c>
      <c r="AQ426" s="225">
        <v>0</v>
      </c>
      <c r="AR426" s="225">
        <v>0</v>
      </c>
      <c r="AS426" s="225">
        <v>0</v>
      </c>
      <c r="AT426" s="225">
        <v>0</v>
      </c>
      <c r="AU426" s="225">
        <v>0</v>
      </c>
      <c r="AV426" s="225">
        <v>0</v>
      </c>
      <c r="AW426" s="225">
        <v>0</v>
      </c>
      <c r="AX426" s="225">
        <v>0</v>
      </c>
      <c r="AY426" s="225">
        <v>0</v>
      </c>
      <c r="AZ426" s="225">
        <v>0</v>
      </c>
      <c r="BA426" s="225">
        <v>0</v>
      </c>
      <c r="BB426" s="225">
        <v>0</v>
      </c>
      <c r="BC426" s="225">
        <v>0</v>
      </c>
      <c r="BD426" s="225">
        <v>0</v>
      </c>
      <c r="BE426" s="225">
        <v>0</v>
      </c>
      <c r="BF426" s="225">
        <v>0</v>
      </c>
      <c r="BG426" s="225">
        <v>0</v>
      </c>
      <c r="BH426" s="225">
        <v>0</v>
      </c>
      <c r="BI426" s="225">
        <v>0</v>
      </c>
      <c r="BJ426" s="225">
        <v>0</v>
      </c>
      <c r="BK426" s="225">
        <v>0</v>
      </c>
      <c r="BL426" s="225">
        <v>0</v>
      </c>
      <c r="BM426" s="225">
        <v>0</v>
      </c>
      <c r="BN426" s="225">
        <v>0</v>
      </c>
    </row>
    <row r="427" spans="1:66">
      <c r="A427" s="245" t="s">
        <v>666</v>
      </c>
      <c r="B427" s="225">
        <v>3121375.38</v>
      </c>
      <c r="C427" s="225">
        <v>3121944.71999999</v>
      </c>
      <c r="D427" s="225">
        <v>3106427.47</v>
      </c>
      <c r="E427" s="225">
        <v>3110688.16</v>
      </c>
      <c r="F427" s="225">
        <v>3108777.93</v>
      </c>
      <c r="G427" s="225">
        <v>3090044.88</v>
      </c>
      <c r="H427" s="225">
        <v>3108057.98</v>
      </c>
      <c r="I427" s="225">
        <v>3109534.02</v>
      </c>
      <c r="J427" s="225">
        <v>3109797.11</v>
      </c>
      <c r="K427" s="225">
        <v>3107999.55</v>
      </c>
      <c r="L427" s="225">
        <v>3109614.72</v>
      </c>
      <c r="M427" s="225">
        <v>3082611.3</v>
      </c>
      <c r="N427" s="225">
        <v>37286873.219999902</v>
      </c>
      <c r="O427" s="225">
        <v>2454131.0499999998</v>
      </c>
      <c r="P427" s="225">
        <v>2452896.9900000002</v>
      </c>
      <c r="Q427" s="225">
        <v>2443168.0499999998</v>
      </c>
      <c r="R427" s="225">
        <v>2442732.3499999898</v>
      </c>
      <c r="S427" s="225">
        <v>2421280.11</v>
      </c>
      <c r="T427" s="225">
        <v>2442011.9300000002</v>
      </c>
      <c r="U427" s="225">
        <v>2439636.3199999998</v>
      </c>
      <c r="V427" s="225">
        <v>2439548.84</v>
      </c>
      <c r="W427" s="225">
        <v>2441624.0699999998</v>
      </c>
      <c r="X427" s="225">
        <v>2440121.11</v>
      </c>
      <c r="Y427" s="225">
        <v>2422874.5499999998</v>
      </c>
      <c r="Z427" s="225">
        <v>2438226.87</v>
      </c>
      <c r="AA427" s="225">
        <v>29278252.239999998</v>
      </c>
      <c r="AB427" s="225">
        <v>2454131.0499999998</v>
      </c>
      <c r="AC427" s="225">
        <v>2452896.9900000002</v>
      </c>
      <c r="AD427" s="225">
        <v>2443168.0499999998</v>
      </c>
      <c r="AE427" s="225">
        <v>2442732.3499999898</v>
      </c>
      <c r="AF427" s="225">
        <v>2421280.11</v>
      </c>
      <c r="AG427" s="225">
        <v>2442011.9300000002</v>
      </c>
      <c r="AH427" s="225">
        <v>2439636.3199999998</v>
      </c>
      <c r="AI427" s="225">
        <v>2439548.84</v>
      </c>
      <c r="AJ427" s="225">
        <v>2441624.0699999998</v>
      </c>
      <c r="AK427" s="225">
        <v>2440121.11</v>
      </c>
      <c r="AL427" s="225">
        <v>2422874.5499999998</v>
      </c>
      <c r="AM427" s="225">
        <v>2438226.87</v>
      </c>
      <c r="AN427" s="225">
        <v>29278252.239999998</v>
      </c>
      <c r="AO427" s="225">
        <v>2454131.0499999998</v>
      </c>
      <c r="AP427" s="225">
        <v>2452896.9900000002</v>
      </c>
      <c r="AQ427" s="225">
        <v>2443168.0499999998</v>
      </c>
      <c r="AR427" s="225">
        <v>2442732.3499999898</v>
      </c>
      <c r="AS427" s="225">
        <v>2421280.11</v>
      </c>
      <c r="AT427" s="225">
        <v>2442011.9300000002</v>
      </c>
      <c r="AU427" s="225">
        <v>2439636.3199999998</v>
      </c>
      <c r="AV427" s="225">
        <v>2439548.84</v>
      </c>
      <c r="AW427" s="225">
        <v>2441624.0699999998</v>
      </c>
      <c r="AX427" s="225">
        <v>2440121.11</v>
      </c>
      <c r="AY427" s="225">
        <v>2422874.5499999998</v>
      </c>
      <c r="AZ427" s="225">
        <v>2438226.87</v>
      </c>
      <c r="BA427" s="225">
        <v>29278252.239999998</v>
      </c>
      <c r="BB427" s="225">
        <v>2454131.0499999998</v>
      </c>
      <c r="BC427" s="225">
        <v>2452896.9900000002</v>
      </c>
      <c r="BD427" s="225">
        <v>2443168.0499999998</v>
      </c>
      <c r="BE427" s="225">
        <v>2442732.3499999898</v>
      </c>
      <c r="BF427" s="225">
        <v>2421280.11</v>
      </c>
      <c r="BG427" s="225">
        <v>2442011.9300000002</v>
      </c>
      <c r="BH427" s="225">
        <v>2439636.3199999998</v>
      </c>
      <c r="BI427" s="225">
        <v>2439548.84</v>
      </c>
      <c r="BJ427" s="225">
        <v>2441624.0699999998</v>
      </c>
      <c r="BK427" s="225">
        <v>2440121.11</v>
      </c>
      <c r="BL427" s="225">
        <v>2422874.5499999998</v>
      </c>
      <c r="BM427" s="225">
        <v>2438226.87</v>
      </c>
      <c r="BN427" s="225">
        <v>29278252.239999998</v>
      </c>
    </row>
    <row r="428" spans="1:66">
      <c r="A428" s="245" t="s">
        <v>667</v>
      </c>
      <c r="B428" s="225">
        <v>4007868.2002999899</v>
      </c>
      <c r="C428" s="225">
        <v>3771418.9002999999</v>
      </c>
      <c r="D428" s="225">
        <v>4075621.1702999999</v>
      </c>
      <c r="E428" s="225">
        <v>3892748.9903000002</v>
      </c>
      <c r="F428" s="225">
        <v>3829812.5902999998</v>
      </c>
      <c r="G428" s="225">
        <v>4012992.53029999</v>
      </c>
      <c r="H428" s="225">
        <v>3800985.6502999999</v>
      </c>
      <c r="I428" s="225">
        <v>3764945.5603</v>
      </c>
      <c r="J428" s="225">
        <v>3889650.8903000001</v>
      </c>
      <c r="K428" s="225">
        <v>3884434.2703</v>
      </c>
      <c r="L428" s="225">
        <v>3836700.2403000002</v>
      </c>
      <c r="M428" s="225">
        <v>4043047.51029999</v>
      </c>
      <c r="N428" s="225">
        <v>46810226.503599897</v>
      </c>
      <c r="O428" s="225">
        <v>3309701.2910500001</v>
      </c>
      <c r="P428" s="225">
        <v>3047249.8310500002</v>
      </c>
      <c r="Q428" s="225">
        <v>3375620.0910499999</v>
      </c>
      <c r="R428" s="225">
        <v>3194987.0610500001</v>
      </c>
      <c r="S428" s="225">
        <v>3100869.13105</v>
      </c>
      <c r="T428" s="225">
        <v>3323725.5410500001</v>
      </c>
      <c r="U428" s="225">
        <v>3102160.5610500001</v>
      </c>
      <c r="V428" s="225">
        <v>3065998.7910500001</v>
      </c>
      <c r="W428" s="225">
        <v>3189795.5510499999</v>
      </c>
      <c r="X428" s="225">
        <v>3186265.42105</v>
      </c>
      <c r="Y428" s="225">
        <v>3120106.6210499899</v>
      </c>
      <c r="Z428" s="225">
        <v>3365624.8310500002</v>
      </c>
      <c r="AA428" s="225">
        <v>38382104.722599998</v>
      </c>
      <c r="AB428" s="225">
        <v>3402653.8626999902</v>
      </c>
      <c r="AC428" s="225">
        <v>3140202.4027</v>
      </c>
      <c r="AD428" s="225">
        <v>3468572.66269999</v>
      </c>
      <c r="AE428" s="225">
        <v>3287939.6327</v>
      </c>
      <c r="AF428" s="225">
        <v>3193821.7026999998</v>
      </c>
      <c r="AG428" s="225">
        <v>3416678.1126999999</v>
      </c>
      <c r="AH428" s="225">
        <v>3195113.1327</v>
      </c>
      <c r="AI428" s="225">
        <v>3158951.3626999902</v>
      </c>
      <c r="AJ428" s="225">
        <v>3282748.1226999899</v>
      </c>
      <c r="AK428" s="225">
        <v>3279217.9926999998</v>
      </c>
      <c r="AL428" s="225">
        <v>3213059.1926999898</v>
      </c>
      <c r="AM428" s="225">
        <v>3458577.4027</v>
      </c>
      <c r="AN428" s="225">
        <v>39497535.582399897</v>
      </c>
      <c r="AO428" s="225">
        <v>3495057.4943499998</v>
      </c>
      <c r="AP428" s="225">
        <v>3232606.0343499999</v>
      </c>
      <c r="AQ428" s="225">
        <v>3560976.2943499899</v>
      </c>
      <c r="AR428" s="225">
        <v>3380343.2643499901</v>
      </c>
      <c r="AS428" s="225">
        <v>3286225.3343499899</v>
      </c>
      <c r="AT428" s="225">
        <v>3509081.7443499998</v>
      </c>
      <c r="AU428" s="225">
        <v>3287516.7643499998</v>
      </c>
      <c r="AV428" s="225">
        <v>3251354.9943499998</v>
      </c>
      <c r="AW428" s="225">
        <v>3375151.7543500001</v>
      </c>
      <c r="AX428" s="225">
        <v>3371621.6243499899</v>
      </c>
      <c r="AY428" s="225">
        <v>3305462.8243499999</v>
      </c>
      <c r="AZ428" s="225">
        <v>3550981.0343499999</v>
      </c>
      <c r="BA428" s="225">
        <v>40606379.162199996</v>
      </c>
      <c r="BB428" s="225">
        <v>3586950.91599999</v>
      </c>
      <c r="BC428" s="225">
        <v>3324499.4559999998</v>
      </c>
      <c r="BD428" s="225">
        <v>3652869.7159999898</v>
      </c>
      <c r="BE428" s="225">
        <v>3472236.68599999</v>
      </c>
      <c r="BF428" s="225">
        <v>3378118.7560000001</v>
      </c>
      <c r="BG428" s="225">
        <v>3600975.1660000002</v>
      </c>
      <c r="BH428" s="225">
        <v>3379410.1860000002</v>
      </c>
      <c r="BI428" s="225">
        <v>3343248.41599999</v>
      </c>
      <c r="BJ428" s="225">
        <v>3467045.1759999902</v>
      </c>
      <c r="BK428" s="225">
        <v>3463515.0460000001</v>
      </c>
      <c r="BL428" s="225">
        <v>3397356.2459999998</v>
      </c>
      <c r="BM428" s="225">
        <v>3642874.4559999998</v>
      </c>
      <c r="BN428" s="225">
        <v>41709100.222000003</v>
      </c>
    </row>
    <row r="429" spans="1:66">
      <c r="A429" s="245" t="s">
        <v>668</v>
      </c>
    </row>
    <row r="430" spans="1:66">
      <c r="A430" s="245" t="s">
        <v>669</v>
      </c>
      <c r="B430" s="225">
        <v>3392.18</v>
      </c>
      <c r="C430" s="225">
        <v>3392.18</v>
      </c>
      <c r="D430" s="225">
        <v>3510.91</v>
      </c>
      <c r="E430" s="225">
        <v>3510.91</v>
      </c>
      <c r="F430" s="225">
        <v>3510.91</v>
      </c>
      <c r="G430" s="225">
        <v>3510.91</v>
      </c>
      <c r="H430" s="225">
        <v>3510.91</v>
      </c>
      <c r="I430" s="225">
        <v>3510.91</v>
      </c>
      <c r="J430" s="225">
        <v>3510.91</v>
      </c>
      <c r="K430" s="225">
        <v>3510.91</v>
      </c>
      <c r="L430" s="225">
        <v>3510.91</v>
      </c>
      <c r="M430" s="225">
        <v>3510.91</v>
      </c>
      <c r="N430" s="225">
        <v>41893.46</v>
      </c>
      <c r="O430" s="225">
        <v>3510.91</v>
      </c>
      <c r="P430" s="225">
        <v>3510.91</v>
      </c>
      <c r="Q430" s="225">
        <v>3633.7999999999902</v>
      </c>
      <c r="R430" s="225">
        <v>3633.7999999999902</v>
      </c>
      <c r="S430" s="225">
        <v>3633.7999999999902</v>
      </c>
      <c r="T430" s="225">
        <v>3633.7999999999902</v>
      </c>
      <c r="U430" s="225">
        <v>3633.7999999999902</v>
      </c>
      <c r="V430" s="225">
        <v>3633.7999999999902</v>
      </c>
      <c r="W430" s="225">
        <v>3633.7999999999902</v>
      </c>
      <c r="X430" s="225">
        <v>3633.7999999999902</v>
      </c>
      <c r="Y430" s="225">
        <v>3633.7999999999902</v>
      </c>
      <c r="Z430" s="225">
        <v>3633.7999999999902</v>
      </c>
      <c r="AA430" s="225">
        <v>43359.82</v>
      </c>
      <c r="AB430" s="225">
        <v>3510.91</v>
      </c>
      <c r="AC430" s="225">
        <v>3510.91</v>
      </c>
      <c r="AD430" s="225">
        <v>3633.7999999999902</v>
      </c>
      <c r="AE430" s="225">
        <v>3633.7999999999902</v>
      </c>
      <c r="AF430" s="225">
        <v>3633.7999999999902</v>
      </c>
      <c r="AG430" s="225">
        <v>3633.7999999999902</v>
      </c>
      <c r="AH430" s="225">
        <v>3633.7999999999902</v>
      </c>
      <c r="AI430" s="225">
        <v>3633.7999999999902</v>
      </c>
      <c r="AJ430" s="225">
        <v>3633.7999999999902</v>
      </c>
      <c r="AK430" s="225">
        <v>3633.7999999999902</v>
      </c>
      <c r="AL430" s="225">
        <v>3633.7999999999902</v>
      </c>
      <c r="AM430" s="225">
        <v>3633.7999999999902</v>
      </c>
      <c r="AN430" s="225">
        <v>43359.82</v>
      </c>
      <c r="AO430" s="225">
        <v>3510.91</v>
      </c>
      <c r="AP430" s="225">
        <v>3510.91</v>
      </c>
      <c r="AQ430" s="225">
        <v>3633.7999999999902</v>
      </c>
      <c r="AR430" s="225">
        <v>3633.7999999999902</v>
      </c>
      <c r="AS430" s="225">
        <v>3633.7999999999902</v>
      </c>
      <c r="AT430" s="225">
        <v>3633.7999999999902</v>
      </c>
      <c r="AU430" s="225">
        <v>3633.7999999999902</v>
      </c>
      <c r="AV430" s="225">
        <v>3633.7999999999902</v>
      </c>
      <c r="AW430" s="225">
        <v>3633.7999999999902</v>
      </c>
      <c r="AX430" s="225">
        <v>3633.7999999999902</v>
      </c>
      <c r="AY430" s="225">
        <v>3633.7999999999902</v>
      </c>
      <c r="AZ430" s="225">
        <v>3633.7999999999902</v>
      </c>
      <c r="BA430" s="225">
        <v>43359.82</v>
      </c>
      <c r="BB430" s="225">
        <v>3510.91</v>
      </c>
      <c r="BC430" s="225">
        <v>3510.91</v>
      </c>
      <c r="BD430" s="225">
        <v>3633.7999999999902</v>
      </c>
      <c r="BE430" s="225">
        <v>3633.7999999999902</v>
      </c>
      <c r="BF430" s="225">
        <v>3633.7999999999902</v>
      </c>
      <c r="BG430" s="225">
        <v>3633.7999999999902</v>
      </c>
      <c r="BH430" s="225">
        <v>3633.7999999999902</v>
      </c>
      <c r="BI430" s="225">
        <v>3633.7999999999902</v>
      </c>
      <c r="BJ430" s="225">
        <v>3633.7999999999902</v>
      </c>
      <c r="BK430" s="225">
        <v>3633.7999999999902</v>
      </c>
      <c r="BL430" s="225">
        <v>3633.7999999999902</v>
      </c>
      <c r="BM430" s="225">
        <v>3633.7999999999902</v>
      </c>
      <c r="BN430" s="225">
        <v>43359.82</v>
      </c>
    </row>
    <row r="431" spans="1:66">
      <c r="A431" s="245" t="s">
        <v>670</v>
      </c>
      <c r="B431" s="225">
        <v>0</v>
      </c>
      <c r="C431" s="225">
        <v>0</v>
      </c>
      <c r="D431" s="225">
        <v>0</v>
      </c>
      <c r="E431" s="225">
        <v>0</v>
      </c>
      <c r="F431" s="225">
        <v>0</v>
      </c>
      <c r="G431" s="225">
        <v>0</v>
      </c>
      <c r="H431" s="225">
        <v>0</v>
      </c>
      <c r="I431" s="225">
        <v>0</v>
      </c>
      <c r="J431" s="225">
        <v>0</v>
      </c>
      <c r="K431" s="225">
        <v>0</v>
      </c>
      <c r="L431" s="225">
        <v>0</v>
      </c>
      <c r="M431" s="225">
        <v>0</v>
      </c>
      <c r="N431" s="225">
        <v>0</v>
      </c>
      <c r="O431" s="225">
        <v>0</v>
      </c>
      <c r="P431" s="225">
        <v>0</v>
      </c>
      <c r="Q431" s="225">
        <v>0</v>
      </c>
      <c r="R431" s="225">
        <v>0</v>
      </c>
      <c r="S431" s="225">
        <v>0</v>
      </c>
      <c r="T431" s="225">
        <v>0</v>
      </c>
      <c r="U431" s="225">
        <v>0</v>
      </c>
      <c r="V431" s="225">
        <v>0</v>
      </c>
      <c r="W431" s="225">
        <v>0</v>
      </c>
      <c r="X431" s="225">
        <v>0</v>
      </c>
      <c r="Y431" s="225">
        <v>0</v>
      </c>
      <c r="Z431" s="225">
        <v>0</v>
      </c>
      <c r="AA431" s="225">
        <v>0</v>
      </c>
      <c r="AB431" s="225">
        <v>0</v>
      </c>
      <c r="AC431" s="225">
        <v>0</v>
      </c>
      <c r="AD431" s="225">
        <v>0</v>
      </c>
      <c r="AE431" s="225">
        <v>0</v>
      </c>
      <c r="AF431" s="225">
        <v>0</v>
      </c>
      <c r="AG431" s="225">
        <v>0</v>
      </c>
      <c r="AH431" s="225">
        <v>0</v>
      </c>
      <c r="AI431" s="225">
        <v>0</v>
      </c>
      <c r="AJ431" s="225">
        <v>0</v>
      </c>
      <c r="AK431" s="225">
        <v>0</v>
      </c>
      <c r="AL431" s="225">
        <v>0</v>
      </c>
      <c r="AM431" s="225">
        <v>0</v>
      </c>
      <c r="AN431" s="225">
        <v>0</v>
      </c>
      <c r="AO431" s="225">
        <v>0</v>
      </c>
      <c r="AP431" s="225">
        <v>0</v>
      </c>
      <c r="AQ431" s="225">
        <v>0</v>
      </c>
      <c r="AR431" s="225">
        <v>0</v>
      </c>
      <c r="AS431" s="225">
        <v>0</v>
      </c>
      <c r="AT431" s="225">
        <v>0</v>
      </c>
      <c r="AU431" s="225">
        <v>0</v>
      </c>
      <c r="AV431" s="225">
        <v>0</v>
      </c>
      <c r="AW431" s="225">
        <v>0</v>
      </c>
      <c r="AX431" s="225">
        <v>0</v>
      </c>
      <c r="AY431" s="225">
        <v>0</v>
      </c>
      <c r="AZ431" s="225">
        <v>0</v>
      </c>
      <c r="BA431" s="225">
        <v>0</v>
      </c>
      <c r="BB431" s="225">
        <v>0</v>
      </c>
      <c r="BC431" s="225">
        <v>0</v>
      </c>
      <c r="BD431" s="225">
        <v>0</v>
      </c>
      <c r="BE431" s="225">
        <v>0</v>
      </c>
      <c r="BF431" s="225">
        <v>0</v>
      </c>
      <c r="BG431" s="225">
        <v>0</v>
      </c>
      <c r="BH431" s="225">
        <v>0</v>
      </c>
      <c r="BI431" s="225">
        <v>0</v>
      </c>
      <c r="BJ431" s="225">
        <v>0</v>
      </c>
      <c r="BK431" s="225">
        <v>0</v>
      </c>
      <c r="BL431" s="225">
        <v>0</v>
      </c>
      <c r="BM431" s="225">
        <v>0</v>
      </c>
      <c r="BN431" s="225">
        <v>0</v>
      </c>
    </row>
    <row r="432" spans="1:66">
      <c r="A432" s="245" t="s">
        <v>671</v>
      </c>
      <c r="B432" s="225">
        <v>0</v>
      </c>
      <c r="C432" s="225">
        <v>0</v>
      </c>
      <c r="D432" s="225">
        <v>0</v>
      </c>
      <c r="E432" s="225">
        <v>0</v>
      </c>
      <c r="F432" s="225">
        <v>0</v>
      </c>
      <c r="G432" s="225">
        <v>0</v>
      </c>
      <c r="H432" s="225">
        <v>0</v>
      </c>
      <c r="I432" s="225">
        <v>0</v>
      </c>
      <c r="J432" s="225">
        <v>0</v>
      </c>
      <c r="K432" s="225">
        <v>0</v>
      </c>
      <c r="L432" s="225">
        <v>0</v>
      </c>
      <c r="M432" s="225">
        <v>0</v>
      </c>
      <c r="N432" s="225">
        <v>0</v>
      </c>
      <c r="O432" s="225">
        <v>0</v>
      </c>
      <c r="P432" s="225">
        <v>0</v>
      </c>
      <c r="Q432" s="225">
        <v>0</v>
      </c>
      <c r="R432" s="225">
        <v>0</v>
      </c>
      <c r="S432" s="225">
        <v>0</v>
      </c>
      <c r="T432" s="225">
        <v>0</v>
      </c>
      <c r="U432" s="225">
        <v>0</v>
      </c>
      <c r="V432" s="225">
        <v>0</v>
      </c>
      <c r="W432" s="225">
        <v>0</v>
      </c>
      <c r="X432" s="225">
        <v>0</v>
      </c>
      <c r="Y432" s="225">
        <v>0</v>
      </c>
      <c r="Z432" s="225">
        <v>0</v>
      </c>
      <c r="AA432" s="225">
        <v>0</v>
      </c>
      <c r="AB432" s="225">
        <v>0</v>
      </c>
      <c r="AC432" s="225">
        <v>0</v>
      </c>
      <c r="AD432" s="225">
        <v>0</v>
      </c>
      <c r="AE432" s="225">
        <v>0</v>
      </c>
      <c r="AF432" s="225">
        <v>0</v>
      </c>
      <c r="AG432" s="225">
        <v>0</v>
      </c>
      <c r="AH432" s="225">
        <v>0</v>
      </c>
      <c r="AI432" s="225">
        <v>0</v>
      </c>
      <c r="AJ432" s="225">
        <v>0</v>
      </c>
      <c r="AK432" s="225">
        <v>0</v>
      </c>
      <c r="AL432" s="225">
        <v>0</v>
      </c>
      <c r="AM432" s="225">
        <v>0</v>
      </c>
      <c r="AN432" s="225">
        <v>0</v>
      </c>
      <c r="AO432" s="225">
        <v>0</v>
      </c>
      <c r="AP432" s="225">
        <v>0</v>
      </c>
      <c r="AQ432" s="225">
        <v>0</v>
      </c>
      <c r="AR432" s="225">
        <v>0</v>
      </c>
      <c r="AS432" s="225">
        <v>0</v>
      </c>
      <c r="AT432" s="225">
        <v>0</v>
      </c>
      <c r="AU432" s="225">
        <v>0</v>
      </c>
      <c r="AV432" s="225">
        <v>0</v>
      </c>
      <c r="AW432" s="225">
        <v>0</v>
      </c>
      <c r="AX432" s="225">
        <v>0</v>
      </c>
      <c r="AY432" s="225">
        <v>0</v>
      </c>
      <c r="AZ432" s="225">
        <v>0</v>
      </c>
      <c r="BA432" s="225">
        <v>0</v>
      </c>
      <c r="BB432" s="225">
        <v>0</v>
      </c>
      <c r="BC432" s="225">
        <v>0</v>
      </c>
      <c r="BD432" s="225">
        <v>0</v>
      </c>
      <c r="BE432" s="225">
        <v>0</v>
      </c>
      <c r="BF432" s="225">
        <v>0</v>
      </c>
      <c r="BG432" s="225">
        <v>0</v>
      </c>
      <c r="BH432" s="225">
        <v>0</v>
      </c>
      <c r="BI432" s="225">
        <v>0</v>
      </c>
      <c r="BJ432" s="225">
        <v>0</v>
      </c>
      <c r="BK432" s="225">
        <v>0</v>
      </c>
      <c r="BL432" s="225">
        <v>0</v>
      </c>
      <c r="BM432" s="225">
        <v>0</v>
      </c>
      <c r="BN432" s="225">
        <v>0</v>
      </c>
    </row>
    <row r="433" spans="1:66">
      <c r="A433" s="245" t="s">
        <v>672</v>
      </c>
      <c r="B433" s="225">
        <v>3392.18</v>
      </c>
      <c r="C433" s="225">
        <v>3392.18</v>
      </c>
      <c r="D433" s="225">
        <v>3510.91</v>
      </c>
      <c r="E433" s="225">
        <v>3510.91</v>
      </c>
      <c r="F433" s="225">
        <v>3510.91</v>
      </c>
      <c r="G433" s="225">
        <v>3510.91</v>
      </c>
      <c r="H433" s="225">
        <v>3510.91</v>
      </c>
      <c r="I433" s="225">
        <v>3510.91</v>
      </c>
      <c r="J433" s="225">
        <v>3510.91</v>
      </c>
      <c r="K433" s="225">
        <v>3510.91</v>
      </c>
      <c r="L433" s="225">
        <v>3510.91</v>
      </c>
      <c r="M433" s="225">
        <v>3510.91</v>
      </c>
      <c r="N433" s="225">
        <v>41893.46</v>
      </c>
      <c r="O433" s="225">
        <v>3510.91</v>
      </c>
      <c r="P433" s="225">
        <v>3510.91</v>
      </c>
      <c r="Q433" s="225">
        <v>3633.7999999999902</v>
      </c>
      <c r="R433" s="225">
        <v>3633.7999999999902</v>
      </c>
      <c r="S433" s="225">
        <v>3633.7999999999902</v>
      </c>
      <c r="T433" s="225">
        <v>3633.7999999999902</v>
      </c>
      <c r="U433" s="225">
        <v>3633.7999999999902</v>
      </c>
      <c r="V433" s="225">
        <v>3633.7999999999902</v>
      </c>
      <c r="W433" s="225">
        <v>3633.7999999999902</v>
      </c>
      <c r="X433" s="225">
        <v>3633.7999999999902</v>
      </c>
      <c r="Y433" s="225">
        <v>3633.7999999999902</v>
      </c>
      <c r="Z433" s="225">
        <v>3633.7999999999902</v>
      </c>
      <c r="AA433" s="225">
        <v>43359.82</v>
      </c>
      <c r="AB433" s="225">
        <v>3510.91</v>
      </c>
      <c r="AC433" s="225">
        <v>3510.91</v>
      </c>
      <c r="AD433" s="225">
        <v>3633.7999999999902</v>
      </c>
      <c r="AE433" s="225">
        <v>3633.7999999999902</v>
      </c>
      <c r="AF433" s="225">
        <v>3633.7999999999902</v>
      </c>
      <c r="AG433" s="225">
        <v>3633.7999999999902</v>
      </c>
      <c r="AH433" s="225">
        <v>3633.7999999999902</v>
      </c>
      <c r="AI433" s="225">
        <v>3633.7999999999902</v>
      </c>
      <c r="AJ433" s="225">
        <v>3633.7999999999902</v>
      </c>
      <c r="AK433" s="225">
        <v>3633.7999999999902</v>
      </c>
      <c r="AL433" s="225">
        <v>3633.7999999999902</v>
      </c>
      <c r="AM433" s="225">
        <v>3633.7999999999902</v>
      </c>
      <c r="AN433" s="225">
        <v>43359.82</v>
      </c>
      <c r="AO433" s="225">
        <v>3510.91</v>
      </c>
      <c r="AP433" s="225">
        <v>3510.91</v>
      </c>
      <c r="AQ433" s="225">
        <v>3633.7999999999902</v>
      </c>
      <c r="AR433" s="225">
        <v>3633.7999999999902</v>
      </c>
      <c r="AS433" s="225">
        <v>3633.7999999999902</v>
      </c>
      <c r="AT433" s="225">
        <v>3633.7999999999902</v>
      </c>
      <c r="AU433" s="225">
        <v>3633.7999999999902</v>
      </c>
      <c r="AV433" s="225">
        <v>3633.7999999999902</v>
      </c>
      <c r="AW433" s="225">
        <v>3633.7999999999902</v>
      </c>
      <c r="AX433" s="225">
        <v>3633.7999999999902</v>
      </c>
      <c r="AY433" s="225">
        <v>3633.7999999999902</v>
      </c>
      <c r="AZ433" s="225">
        <v>3633.7999999999902</v>
      </c>
      <c r="BA433" s="225">
        <v>43359.82</v>
      </c>
      <c r="BB433" s="225">
        <v>3510.91</v>
      </c>
      <c r="BC433" s="225">
        <v>3510.91</v>
      </c>
      <c r="BD433" s="225">
        <v>3633.7999999999902</v>
      </c>
      <c r="BE433" s="225">
        <v>3633.7999999999902</v>
      </c>
      <c r="BF433" s="225">
        <v>3633.7999999999902</v>
      </c>
      <c r="BG433" s="225">
        <v>3633.7999999999902</v>
      </c>
      <c r="BH433" s="225">
        <v>3633.7999999999902</v>
      </c>
      <c r="BI433" s="225">
        <v>3633.7999999999902</v>
      </c>
      <c r="BJ433" s="225">
        <v>3633.7999999999902</v>
      </c>
      <c r="BK433" s="225">
        <v>3633.7999999999902</v>
      </c>
      <c r="BL433" s="225">
        <v>3633.7999999999902</v>
      </c>
      <c r="BM433" s="225">
        <v>3633.7999999999902</v>
      </c>
      <c r="BN433" s="225">
        <v>43359.82</v>
      </c>
    </row>
    <row r="434" spans="1:66">
      <c r="A434" s="245" t="s">
        <v>673</v>
      </c>
    </row>
    <row r="435" spans="1:66">
      <c r="A435" s="245" t="s">
        <v>674</v>
      </c>
      <c r="B435" s="225">
        <v>2169844.0499999998</v>
      </c>
      <c r="C435" s="225">
        <v>1445929.26999999</v>
      </c>
      <c r="D435" s="225">
        <v>1525085.37</v>
      </c>
      <c r="E435" s="225">
        <v>1691678.97</v>
      </c>
      <c r="F435" s="225">
        <v>1681451.21</v>
      </c>
      <c r="G435" s="225">
        <v>1680619.61</v>
      </c>
      <c r="H435" s="225">
        <v>1601738.97</v>
      </c>
      <c r="I435" s="225">
        <v>1505297.25999999</v>
      </c>
      <c r="J435" s="225">
        <v>1604908.15</v>
      </c>
      <c r="K435" s="225">
        <v>1698555.8</v>
      </c>
      <c r="L435" s="225">
        <v>1452382.0899999901</v>
      </c>
      <c r="M435" s="225">
        <v>1790047.63</v>
      </c>
      <c r="N435" s="225">
        <v>19847538.379999999</v>
      </c>
      <c r="O435" s="225">
        <v>1645540.23</v>
      </c>
      <c r="P435" s="225">
        <v>1413893.39</v>
      </c>
      <c r="Q435" s="225">
        <v>1497842.57</v>
      </c>
      <c r="R435" s="225">
        <v>1629169.33</v>
      </c>
      <c r="S435" s="225">
        <v>1611016.38</v>
      </c>
      <c r="T435" s="225">
        <v>1613307.87</v>
      </c>
      <c r="U435" s="225">
        <v>1577584.33</v>
      </c>
      <c r="V435" s="225">
        <v>1453170.58</v>
      </c>
      <c r="W435" s="225">
        <v>1544518.51</v>
      </c>
      <c r="X435" s="225">
        <v>1641365.14</v>
      </c>
      <c r="Y435" s="225">
        <v>1412308.37</v>
      </c>
      <c r="Z435" s="225">
        <v>1798313.37</v>
      </c>
      <c r="AA435" s="225">
        <v>18838030.07</v>
      </c>
      <c r="AB435" s="225">
        <v>1630898.3566666599</v>
      </c>
      <c r="AC435" s="225">
        <v>1399251.5166666601</v>
      </c>
      <c r="AD435" s="225">
        <v>1483200.69666666</v>
      </c>
      <c r="AE435" s="225">
        <v>1614527.45666666</v>
      </c>
      <c r="AF435" s="225">
        <v>1596374.5066666601</v>
      </c>
      <c r="AG435" s="225">
        <v>1598665.9966666601</v>
      </c>
      <c r="AH435" s="225">
        <v>1562942.45666666</v>
      </c>
      <c r="AI435" s="225">
        <v>1438528.70666666</v>
      </c>
      <c r="AJ435" s="225">
        <v>1529876.63666666</v>
      </c>
      <c r="AK435" s="225">
        <v>1626723.2666666601</v>
      </c>
      <c r="AL435" s="225">
        <v>1397666.4966666601</v>
      </c>
      <c r="AM435" s="225">
        <v>1783671.4966666601</v>
      </c>
      <c r="AN435" s="225">
        <v>18662327.59</v>
      </c>
      <c r="AO435" s="225">
        <v>1631136.7108333299</v>
      </c>
      <c r="AP435" s="225">
        <v>1399489.8708333301</v>
      </c>
      <c r="AQ435" s="225">
        <v>1483439.05083333</v>
      </c>
      <c r="AR435" s="225">
        <v>1614765.81083333</v>
      </c>
      <c r="AS435" s="225">
        <v>1596612.8608333301</v>
      </c>
      <c r="AT435" s="225">
        <v>1598904.3508333301</v>
      </c>
      <c r="AU435" s="225">
        <v>1563180.81083333</v>
      </c>
      <c r="AV435" s="225">
        <v>1438767.06083333</v>
      </c>
      <c r="AW435" s="225">
        <v>1530114.99083333</v>
      </c>
      <c r="AX435" s="225">
        <v>1626961.6208333301</v>
      </c>
      <c r="AY435" s="225">
        <v>1397904.8508333301</v>
      </c>
      <c r="AZ435" s="225">
        <v>1783909.8508333301</v>
      </c>
      <c r="BA435" s="225">
        <v>18665187.84</v>
      </c>
      <c r="BB435" s="225">
        <v>1631026.4191666599</v>
      </c>
      <c r="BC435" s="225">
        <v>1399379.5791666601</v>
      </c>
      <c r="BD435" s="225">
        <v>1483328.75916666</v>
      </c>
      <c r="BE435" s="225">
        <v>1614655.51916666</v>
      </c>
      <c r="BF435" s="225">
        <v>1596502.5691666601</v>
      </c>
      <c r="BG435" s="225">
        <v>1598794.0591666601</v>
      </c>
      <c r="BH435" s="225">
        <v>1563070.51916666</v>
      </c>
      <c r="BI435" s="225">
        <v>1438656.76916666</v>
      </c>
      <c r="BJ435" s="225">
        <v>1530004.69916666</v>
      </c>
      <c r="BK435" s="225">
        <v>1626851.3291666601</v>
      </c>
      <c r="BL435" s="225">
        <v>1397794.5591666601</v>
      </c>
      <c r="BM435" s="225">
        <v>1783799.5591666601</v>
      </c>
      <c r="BN435" s="225">
        <v>18663864.34</v>
      </c>
    </row>
    <row r="436" spans="1:66">
      <c r="A436" s="245" t="s">
        <v>675</v>
      </c>
      <c r="B436" s="225">
        <v>0</v>
      </c>
      <c r="C436" s="225">
        <v>0</v>
      </c>
      <c r="D436" s="225">
        <v>0</v>
      </c>
      <c r="E436" s="225">
        <v>0</v>
      </c>
      <c r="F436" s="225">
        <v>0</v>
      </c>
      <c r="G436" s="225">
        <v>0</v>
      </c>
      <c r="H436" s="225">
        <v>0</v>
      </c>
      <c r="I436" s="225">
        <v>0</v>
      </c>
      <c r="J436" s="225">
        <v>0</v>
      </c>
      <c r="K436" s="225">
        <v>0</v>
      </c>
      <c r="L436" s="225">
        <v>0</v>
      </c>
      <c r="M436" s="225">
        <v>0</v>
      </c>
      <c r="N436" s="225">
        <v>0</v>
      </c>
      <c r="O436" s="225">
        <v>62517.113960416304</v>
      </c>
      <c r="P436" s="225">
        <v>62517.113960416304</v>
      </c>
      <c r="Q436" s="225">
        <v>62517.113960416304</v>
      </c>
      <c r="R436" s="225">
        <v>62517.113960416304</v>
      </c>
      <c r="S436" s="225">
        <v>62517.113960416304</v>
      </c>
      <c r="T436" s="225">
        <v>62517.113960416304</v>
      </c>
      <c r="U436" s="225">
        <v>62517.113960416304</v>
      </c>
      <c r="V436" s="225">
        <v>62517.113960416304</v>
      </c>
      <c r="W436" s="225">
        <v>62517.113960416304</v>
      </c>
      <c r="X436" s="225">
        <v>62517.113960416304</v>
      </c>
      <c r="Y436" s="225">
        <v>62517.113960416304</v>
      </c>
      <c r="Z436" s="225">
        <v>62517.113960416304</v>
      </c>
      <c r="AA436" s="225">
        <v>750205.367524995</v>
      </c>
      <c r="AB436" s="225">
        <v>126590.767156166</v>
      </c>
      <c r="AC436" s="225">
        <v>126590.767156166</v>
      </c>
      <c r="AD436" s="225">
        <v>126590.767156166</v>
      </c>
      <c r="AE436" s="225">
        <v>126590.767156166</v>
      </c>
      <c r="AF436" s="225">
        <v>126590.767156166</v>
      </c>
      <c r="AG436" s="225">
        <v>126590.767156166</v>
      </c>
      <c r="AH436" s="225">
        <v>126590.767156166</v>
      </c>
      <c r="AI436" s="225">
        <v>126590.767156166</v>
      </c>
      <c r="AJ436" s="225">
        <v>126590.767156166</v>
      </c>
      <c r="AK436" s="225">
        <v>126590.767156166</v>
      </c>
      <c r="AL436" s="225">
        <v>126590.767156166</v>
      </c>
      <c r="AM436" s="225">
        <v>126590.767156166</v>
      </c>
      <c r="AN436" s="225">
        <v>1519089.20587399</v>
      </c>
      <c r="AO436" s="225">
        <v>191951.52176281801</v>
      </c>
      <c r="AP436" s="225">
        <v>191951.52176281801</v>
      </c>
      <c r="AQ436" s="225">
        <v>191951.52176281801</v>
      </c>
      <c r="AR436" s="225">
        <v>191951.52176281801</v>
      </c>
      <c r="AS436" s="225">
        <v>191951.52176281801</v>
      </c>
      <c r="AT436" s="225">
        <v>191951.52176281801</v>
      </c>
      <c r="AU436" s="225">
        <v>191951.52176281801</v>
      </c>
      <c r="AV436" s="225">
        <v>191951.52176281801</v>
      </c>
      <c r="AW436" s="225">
        <v>191951.52176281801</v>
      </c>
      <c r="AX436" s="225">
        <v>191951.52176281801</v>
      </c>
      <c r="AY436" s="225">
        <v>191951.52176281801</v>
      </c>
      <c r="AZ436" s="225">
        <v>191951.52176281801</v>
      </c>
      <c r="BA436" s="225">
        <v>2303418.2611538102</v>
      </c>
      <c r="BB436" s="225">
        <v>257618.29020687201</v>
      </c>
      <c r="BC436" s="225">
        <v>257618.29020687201</v>
      </c>
      <c r="BD436" s="225">
        <v>257618.29020687201</v>
      </c>
      <c r="BE436" s="225">
        <v>257618.29020687201</v>
      </c>
      <c r="BF436" s="225">
        <v>257618.29020687201</v>
      </c>
      <c r="BG436" s="225">
        <v>257618.29020687201</v>
      </c>
      <c r="BH436" s="225">
        <v>257618.29020687201</v>
      </c>
      <c r="BI436" s="225">
        <v>257618.29020687201</v>
      </c>
      <c r="BJ436" s="225">
        <v>257618.29020687201</v>
      </c>
      <c r="BK436" s="225">
        <v>257618.29020687201</v>
      </c>
      <c r="BL436" s="225">
        <v>257618.29020687201</v>
      </c>
      <c r="BM436" s="225">
        <v>257618.29020687201</v>
      </c>
      <c r="BN436" s="225">
        <v>3091419.4824824599</v>
      </c>
    </row>
    <row r="437" spans="1:66">
      <c r="A437" s="245" t="s">
        <v>676</v>
      </c>
      <c r="B437" s="225">
        <v>0</v>
      </c>
      <c r="C437" s="225">
        <v>0</v>
      </c>
      <c r="D437" s="225">
        <v>0</v>
      </c>
      <c r="E437" s="225">
        <v>0</v>
      </c>
      <c r="F437" s="225">
        <v>0</v>
      </c>
      <c r="G437" s="225">
        <v>0</v>
      </c>
      <c r="H437" s="225">
        <v>0</v>
      </c>
      <c r="I437" s="225">
        <v>0</v>
      </c>
      <c r="J437" s="225">
        <v>0</v>
      </c>
      <c r="K437" s="225">
        <v>0</v>
      </c>
      <c r="L437" s="225">
        <v>0</v>
      </c>
      <c r="M437" s="225">
        <v>0</v>
      </c>
      <c r="N437" s="225">
        <v>0</v>
      </c>
      <c r="O437" s="225">
        <v>0</v>
      </c>
      <c r="P437" s="225">
        <v>0</v>
      </c>
      <c r="Q437" s="225">
        <v>0</v>
      </c>
      <c r="R437" s="225">
        <v>0</v>
      </c>
      <c r="S437" s="225">
        <v>0</v>
      </c>
      <c r="T437" s="225">
        <v>0</v>
      </c>
      <c r="U437" s="225">
        <v>0</v>
      </c>
      <c r="V437" s="225">
        <v>0</v>
      </c>
      <c r="W437" s="225">
        <v>0</v>
      </c>
      <c r="X437" s="225">
        <v>0</v>
      </c>
      <c r="Y437" s="225">
        <v>0</v>
      </c>
      <c r="Z437" s="225">
        <v>0</v>
      </c>
      <c r="AA437" s="225">
        <v>0</v>
      </c>
      <c r="AB437" s="225">
        <v>412587.44216966699</v>
      </c>
      <c r="AC437" s="225">
        <v>412587.44216966699</v>
      </c>
      <c r="AD437" s="225">
        <v>412587.44216966699</v>
      </c>
      <c r="AE437" s="225">
        <v>412587.44216966699</v>
      </c>
      <c r="AF437" s="225">
        <v>412587.44216966699</v>
      </c>
      <c r="AG437" s="225">
        <v>412587.44216966699</v>
      </c>
      <c r="AH437" s="225">
        <v>412587.44216966699</v>
      </c>
      <c r="AI437" s="225">
        <v>412587.44216966699</v>
      </c>
      <c r="AJ437" s="225">
        <v>412587.44216966699</v>
      </c>
      <c r="AK437" s="225">
        <v>412587.44216966699</v>
      </c>
      <c r="AL437" s="225">
        <v>412587.44216966699</v>
      </c>
      <c r="AM437" s="225">
        <v>412587.44216966699</v>
      </c>
      <c r="AN437" s="225">
        <v>4951049.3060360001</v>
      </c>
      <c r="AO437" s="225">
        <v>181917.773333333</v>
      </c>
      <c r="AP437" s="225">
        <v>181917.773333333</v>
      </c>
      <c r="AQ437" s="225">
        <v>181917.773333333</v>
      </c>
      <c r="AR437" s="225">
        <v>181917.773333333</v>
      </c>
      <c r="AS437" s="225">
        <v>181917.773333333</v>
      </c>
      <c r="AT437" s="225">
        <v>181917.773333333</v>
      </c>
      <c r="AU437" s="225">
        <v>181917.773333333</v>
      </c>
      <c r="AV437" s="225">
        <v>181917.773333333</v>
      </c>
      <c r="AW437" s="225">
        <v>181917.773333333</v>
      </c>
      <c r="AX437" s="225">
        <v>181917.773333333</v>
      </c>
      <c r="AY437" s="225">
        <v>181917.773333333</v>
      </c>
      <c r="AZ437" s="225">
        <v>181917.773333333</v>
      </c>
      <c r="BA437" s="225">
        <v>2183013.27999999</v>
      </c>
      <c r="BB437" s="225">
        <v>189402.373333333</v>
      </c>
      <c r="BC437" s="225">
        <v>189402.373333333</v>
      </c>
      <c r="BD437" s="225">
        <v>189402.373333333</v>
      </c>
      <c r="BE437" s="225">
        <v>189402.373333333</v>
      </c>
      <c r="BF437" s="225">
        <v>189402.373333333</v>
      </c>
      <c r="BG437" s="225">
        <v>189402.373333333</v>
      </c>
      <c r="BH437" s="225">
        <v>189402.373333333</v>
      </c>
      <c r="BI437" s="225">
        <v>189402.373333333</v>
      </c>
      <c r="BJ437" s="225">
        <v>189402.373333333</v>
      </c>
      <c r="BK437" s="225">
        <v>189402.373333333</v>
      </c>
      <c r="BL437" s="225">
        <v>189402.373333333</v>
      </c>
      <c r="BM437" s="225">
        <v>189402.373333333</v>
      </c>
      <c r="BN437" s="225">
        <v>2272828.4799999902</v>
      </c>
    </row>
    <row r="438" spans="1:66">
      <c r="A438" s="245" t="s">
        <v>677</v>
      </c>
      <c r="B438" s="225">
        <v>0</v>
      </c>
      <c r="C438" s="225">
        <v>0</v>
      </c>
      <c r="D438" s="225">
        <v>0</v>
      </c>
      <c r="E438" s="225">
        <v>0</v>
      </c>
      <c r="F438" s="225">
        <v>0</v>
      </c>
      <c r="G438" s="225">
        <v>0</v>
      </c>
      <c r="H438" s="225">
        <v>0</v>
      </c>
      <c r="I438" s="225">
        <v>0</v>
      </c>
      <c r="J438" s="225">
        <v>0</v>
      </c>
      <c r="K438" s="225">
        <v>0</v>
      </c>
      <c r="L438" s="225">
        <v>0</v>
      </c>
      <c r="M438" s="225">
        <v>0</v>
      </c>
      <c r="N438" s="225">
        <v>0</v>
      </c>
      <c r="O438" s="225">
        <v>0</v>
      </c>
      <c r="P438" s="225">
        <v>0</v>
      </c>
      <c r="Q438" s="225">
        <v>0</v>
      </c>
      <c r="R438" s="225">
        <v>0</v>
      </c>
      <c r="S438" s="225">
        <v>0</v>
      </c>
      <c r="T438" s="225">
        <v>0</v>
      </c>
      <c r="U438" s="225">
        <v>0</v>
      </c>
      <c r="V438" s="225">
        <v>0</v>
      </c>
      <c r="W438" s="225">
        <v>0</v>
      </c>
      <c r="X438" s="225">
        <v>0</v>
      </c>
      <c r="Y438" s="225">
        <v>0</v>
      </c>
      <c r="Z438" s="225">
        <v>0</v>
      </c>
      <c r="AA438" s="225">
        <v>0</v>
      </c>
      <c r="AB438" s="225">
        <v>0</v>
      </c>
      <c r="AC438" s="225">
        <v>0</v>
      </c>
      <c r="AD438" s="225">
        <v>0</v>
      </c>
      <c r="AE438" s="225">
        <v>0</v>
      </c>
      <c r="AF438" s="225">
        <v>0</v>
      </c>
      <c r="AG438" s="225">
        <v>0</v>
      </c>
      <c r="AH438" s="225">
        <v>0</v>
      </c>
      <c r="AI438" s="225">
        <v>0</v>
      </c>
      <c r="AJ438" s="225">
        <v>0</v>
      </c>
      <c r="AK438" s="225">
        <v>0</v>
      </c>
      <c r="AL438" s="225">
        <v>0</v>
      </c>
      <c r="AM438" s="225">
        <v>0</v>
      </c>
      <c r="AN438" s="225">
        <v>0</v>
      </c>
      <c r="AO438" s="225">
        <v>0</v>
      </c>
      <c r="AP438" s="225">
        <v>0</v>
      </c>
      <c r="AQ438" s="225">
        <v>0</v>
      </c>
      <c r="AR438" s="225">
        <v>0</v>
      </c>
      <c r="AS438" s="225">
        <v>0</v>
      </c>
      <c r="AT438" s="225">
        <v>0</v>
      </c>
      <c r="AU438" s="225">
        <v>0</v>
      </c>
      <c r="AV438" s="225">
        <v>0</v>
      </c>
      <c r="AW438" s="225">
        <v>0</v>
      </c>
      <c r="AX438" s="225">
        <v>0</v>
      </c>
      <c r="AY438" s="225">
        <v>0</v>
      </c>
      <c r="AZ438" s="225">
        <v>0</v>
      </c>
      <c r="BA438" s="225">
        <v>0</v>
      </c>
      <c r="BB438" s="225">
        <v>0</v>
      </c>
      <c r="BC438" s="225">
        <v>0</v>
      </c>
      <c r="BD438" s="225">
        <v>0</v>
      </c>
      <c r="BE438" s="225">
        <v>0</v>
      </c>
      <c r="BF438" s="225">
        <v>0</v>
      </c>
      <c r="BG438" s="225">
        <v>0</v>
      </c>
      <c r="BH438" s="225">
        <v>0</v>
      </c>
      <c r="BI438" s="225">
        <v>0</v>
      </c>
      <c r="BJ438" s="225">
        <v>0</v>
      </c>
      <c r="BK438" s="225">
        <v>0</v>
      </c>
      <c r="BL438" s="225">
        <v>0</v>
      </c>
      <c r="BM438" s="225">
        <v>0</v>
      </c>
      <c r="BN438" s="225">
        <v>0</v>
      </c>
    </row>
    <row r="439" spans="1:66">
      <c r="A439" s="245" t="s">
        <v>678</v>
      </c>
      <c r="B439" s="225">
        <v>294185.98</v>
      </c>
      <c r="C439" s="225">
        <v>294185.98</v>
      </c>
      <c r="D439" s="225">
        <v>452482.95999999897</v>
      </c>
      <c r="E439" s="225">
        <v>294185.98</v>
      </c>
      <c r="F439" s="225">
        <v>294185.98</v>
      </c>
      <c r="G439" s="225">
        <v>294185.98</v>
      </c>
      <c r="H439" s="225">
        <v>294185.98</v>
      </c>
      <c r="I439" s="225">
        <v>294185.98</v>
      </c>
      <c r="J439" s="225">
        <v>451561.20999999897</v>
      </c>
      <c r="K439" s="225">
        <v>294185.98</v>
      </c>
      <c r="L439" s="225">
        <v>294185.98</v>
      </c>
      <c r="M439" s="225">
        <v>296029.48</v>
      </c>
      <c r="N439" s="225">
        <v>3847747.47</v>
      </c>
      <c r="O439" s="225">
        <v>294185.98</v>
      </c>
      <c r="P439" s="225">
        <v>294185.98</v>
      </c>
      <c r="Q439" s="225">
        <v>452482.95999999897</v>
      </c>
      <c r="R439" s="225">
        <v>294185.98</v>
      </c>
      <c r="S439" s="225">
        <v>294185.98</v>
      </c>
      <c r="T439" s="225">
        <v>294185.98</v>
      </c>
      <c r="U439" s="225">
        <v>294185.98</v>
      </c>
      <c r="V439" s="225">
        <v>294185.98</v>
      </c>
      <c r="W439" s="225">
        <v>451561.20999999897</v>
      </c>
      <c r="X439" s="225">
        <v>294185.98</v>
      </c>
      <c r="Y439" s="225">
        <v>294185.98</v>
      </c>
      <c r="Z439" s="225">
        <v>296029.48</v>
      </c>
      <c r="AA439" s="225">
        <v>3847747.47</v>
      </c>
      <c r="AB439" s="225">
        <v>294185.98</v>
      </c>
      <c r="AC439" s="225">
        <v>294185.98</v>
      </c>
      <c r="AD439" s="225">
        <v>452482.95999999897</v>
      </c>
      <c r="AE439" s="225">
        <v>294185.98</v>
      </c>
      <c r="AF439" s="225">
        <v>294185.98</v>
      </c>
      <c r="AG439" s="225">
        <v>294185.98</v>
      </c>
      <c r="AH439" s="225">
        <v>294185.98</v>
      </c>
      <c r="AI439" s="225">
        <v>294185.98</v>
      </c>
      <c r="AJ439" s="225">
        <v>451561.20999999897</v>
      </c>
      <c r="AK439" s="225">
        <v>294185.98</v>
      </c>
      <c r="AL439" s="225">
        <v>294185.98</v>
      </c>
      <c r="AM439" s="225">
        <v>296029.48</v>
      </c>
      <c r="AN439" s="225">
        <v>3847747.47</v>
      </c>
      <c r="AO439" s="225">
        <v>294185.98</v>
      </c>
      <c r="AP439" s="225">
        <v>294185.98</v>
      </c>
      <c r="AQ439" s="225">
        <v>452482.95999999897</v>
      </c>
      <c r="AR439" s="225">
        <v>294185.98</v>
      </c>
      <c r="AS439" s="225">
        <v>294185.98</v>
      </c>
      <c r="AT439" s="225">
        <v>294185.98</v>
      </c>
      <c r="AU439" s="225">
        <v>294185.98</v>
      </c>
      <c r="AV439" s="225">
        <v>294185.98</v>
      </c>
      <c r="AW439" s="225">
        <v>451561.20999999897</v>
      </c>
      <c r="AX439" s="225">
        <v>294185.98</v>
      </c>
      <c r="AY439" s="225">
        <v>294185.98</v>
      </c>
      <c r="AZ439" s="225">
        <v>296029.48</v>
      </c>
      <c r="BA439" s="225">
        <v>3847747.47</v>
      </c>
      <c r="BB439" s="225">
        <v>294185.98</v>
      </c>
      <c r="BC439" s="225">
        <v>294185.98</v>
      </c>
      <c r="BD439" s="225">
        <v>452482.95999999897</v>
      </c>
      <c r="BE439" s="225">
        <v>294185.98</v>
      </c>
      <c r="BF439" s="225">
        <v>294185.98</v>
      </c>
      <c r="BG439" s="225">
        <v>294185.98</v>
      </c>
      <c r="BH439" s="225">
        <v>294185.98</v>
      </c>
      <c r="BI439" s="225">
        <v>294185.98</v>
      </c>
      <c r="BJ439" s="225">
        <v>451561.20999999897</v>
      </c>
      <c r="BK439" s="225">
        <v>294185.98</v>
      </c>
      <c r="BL439" s="225">
        <v>294185.98</v>
      </c>
      <c r="BM439" s="225">
        <v>296029.48</v>
      </c>
      <c r="BN439" s="225">
        <v>3847747.47</v>
      </c>
    </row>
    <row r="440" spans="1:66">
      <c r="A440" s="245" t="s">
        <v>679</v>
      </c>
      <c r="B440" s="225">
        <v>2464030.0299999998</v>
      </c>
      <c r="C440" s="225">
        <v>1740115.24999999</v>
      </c>
      <c r="D440" s="225">
        <v>1977568.33</v>
      </c>
      <c r="E440" s="225">
        <v>1985864.95</v>
      </c>
      <c r="F440" s="225">
        <v>1975637.19</v>
      </c>
      <c r="G440" s="225">
        <v>1974805.59</v>
      </c>
      <c r="H440" s="225">
        <v>1895924.95</v>
      </c>
      <c r="I440" s="225">
        <v>1799483.23999999</v>
      </c>
      <c r="J440" s="225">
        <v>2056469.36</v>
      </c>
      <c r="K440" s="225">
        <v>1992741.78</v>
      </c>
      <c r="L440" s="225">
        <v>1746568.0699999901</v>
      </c>
      <c r="M440" s="225">
        <v>2086077.11</v>
      </c>
      <c r="N440" s="225">
        <v>23695285.850000001</v>
      </c>
      <c r="O440" s="225">
        <v>2002243.32396041</v>
      </c>
      <c r="P440" s="225">
        <v>1770596.4839604101</v>
      </c>
      <c r="Q440" s="225">
        <v>2012842.64396041</v>
      </c>
      <c r="R440" s="225">
        <v>1985872.4239604101</v>
      </c>
      <c r="S440" s="225">
        <v>1967719.4739604101</v>
      </c>
      <c r="T440" s="225">
        <v>1970010.9639604101</v>
      </c>
      <c r="U440" s="225">
        <v>1934287.4239604101</v>
      </c>
      <c r="V440" s="225">
        <v>1809873.6739604101</v>
      </c>
      <c r="W440" s="225">
        <v>2058596.83396041</v>
      </c>
      <c r="X440" s="225">
        <v>1998068.2339604101</v>
      </c>
      <c r="Y440" s="225">
        <v>1769011.4639604101</v>
      </c>
      <c r="Z440" s="225">
        <v>2156859.9639604101</v>
      </c>
      <c r="AA440" s="225">
        <v>23435982.907524999</v>
      </c>
      <c r="AB440" s="225">
        <v>2464262.5459925001</v>
      </c>
      <c r="AC440" s="225">
        <v>2232615.7059924998</v>
      </c>
      <c r="AD440" s="225">
        <v>2474861.8659924902</v>
      </c>
      <c r="AE440" s="225">
        <v>2447891.6459924998</v>
      </c>
      <c r="AF440" s="225">
        <v>2429738.6959925001</v>
      </c>
      <c r="AG440" s="225">
        <v>2432030.1859924998</v>
      </c>
      <c r="AH440" s="225">
        <v>2396306.6459924998</v>
      </c>
      <c r="AI440" s="225">
        <v>2271892.8959924998</v>
      </c>
      <c r="AJ440" s="225">
        <v>2520616.0559924999</v>
      </c>
      <c r="AK440" s="225">
        <v>2460087.4559924998</v>
      </c>
      <c r="AL440" s="225">
        <v>2231030.6859924998</v>
      </c>
      <c r="AM440" s="225">
        <v>2618879.1859924998</v>
      </c>
      <c r="AN440" s="225">
        <v>28980213.571910001</v>
      </c>
      <c r="AO440" s="225">
        <v>2299191.9859294798</v>
      </c>
      <c r="AP440" s="225">
        <v>2067545.14592948</v>
      </c>
      <c r="AQ440" s="225">
        <v>2309791.3059294801</v>
      </c>
      <c r="AR440" s="225">
        <v>2282821.0859294799</v>
      </c>
      <c r="AS440" s="225">
        <v>2264668.1359294802</v>
      </c>
      <c r="AT440" s="225">
        <v>2266959.62592948</v>
      </c>
      <c r="AU440" s="225">
        <v>2231236.0859294799</v>
      </c>
      <c r="AV440" s="225">
        <v>2106822.3359294799</v>
      </c>
      <c r="AW440" s="225">
        <v>2355545.4959294801</v>
      </c>
      <c r="AX440" s="225">
        <v>2295016.89592948</v>
      </c>
      <c r="AY440" s="225">
        <v>2065960.12592948</v>
      </c>
      <c r="AZ440" s="225">
        <v>2453808.62592948</v>
      </c>
      <c r="BA440" s="225">
        <v>26999366.851153798</v>
      </c>
      <c r="BB440" s="225">
        <v>2372233.06270687</v>
      </c>
      <c r="BC440" s="225">
        <v>2140586.2227068702</v>
      </c>
      <c r="BD440" s="225">
        <v>2382832.3827068699</v>
      </c>
      <c r="BE440" s="225">
        <v>2355862.1627068701</v>
      </c>
      <c r="BF440" s="225">
        <v>2337709.2127068699</v>
      </c>
      <c r="BG440" s="225">
        <v>2340000.7027068702</v>
      </c>
      <c r="BH440" s="225">
        <v>2304277.1627068701</v>
      </c>
      <c r="BI440" s="225">
        <v>2179863.4127068701</v>
      </c>
      <c r="BJ440" s="225">
        <v>2428586.5727068698</v>
      </c>
      <c r="BK440" s="225">
        <v>2368057.9727068702</v>
      </c>
      <c r="BL440" s="225">
        <v>2139001.2027068702</v>
      </c>
      <c r="BM440" s="225">
        <v>2526849.7027068702</v>
      </c>
      <c r="BN440" s="225">
        <v>27875859.772482399</v>
      </c>
    </row>
    <row r="441" spans="1:66">
      <c r="A441" s="245" t="s">
        <v>680</v>
      </c>
    </row>
    <row r="442" spans="1:66">
      <c r="A442" s="245" t="s">
        <v>681</v>
      </c>
      <c r="B442" s="225">
        <v>5725.41</v>
      </c>
      <c r="C442" s="225">
        <v>0</v>
      </c>
      <c r="D442" s="225">
        <v>0</v>
      </c>
      <c r="E442" s="225">
        <v>0</v>
      </c>
      <c r="F442" s="225">
        <v>0</v>
      </c>
      <c r="G442" s="225">
        <v>0</v>
      </c>
      <c r="H442" s="225">
        <v>59561.1</v>
      </c>
      <c r="I442" s="225">
        <v>0</v>
      </c>
      <c r="J442" s="225">
        <v>0</v>
      </c>
      <c r="K442" s="225">
        <v>0</v>
      </c>
      <c r="L442" s="225">
        <v>0</v>
      </c>
      <c r="M442" s="225">
        <v>0</v>
      </c>
      <c r="N442" s="225">
        <v>65286.5099999999</v>
      </c>
      <c r="O442" s="225">
        <v>5725.41</v>
      </c>
      <c r="P442" s="225">
        <v>0</v>
      </c>
      <c r="Q442" s="225">
        <v>0</v>
      </c>
      <c r="R442" s="225">
        <v>0</v>
      </c>
      <c r="S442" s="225">
        <v>0</v>
      </c>
      <c r="T442" s="225">
        <v>0</v>
      </c>
      <c r="U442" s="225">
        <v>59561.1</v>
      </c>
      <c r="V442" s="225">
        <v>0</v>
      </c>
      <c r="W442" s="225">
        <v>0</v>
      </c>
      <c r="X442" s="225">
        <v>0</v>
      </c>
      <c r="Y442" s="225">
        <v>0</v>
      </c>
      <c r="Z442" s="225">
        <v>0</v>
      </c>
      <c r="AA442" s="225">
        <v>65286.5099999999</v>
      </c>
      <c r="AB442" s="225">
        <v>5725.41</v>
      </c>
      <c r="AC442" s="225">
        <v>0</v>
      </c>
      <c r="AD442" s="225">
        <v>0</v>
      </c>
      <c r="AE442" s="225">
        <v>0</v>
      </c>
      <c r="AF442" s="225">
        <v>0</v>
      </c>
      <c r="AG442" s="225">
        <v>0</v>
      </c>
      <c r="AH442" s="225">
        <v>59561.1</v>
      </c>
      <c r="AI442" s="225">
        <v>0</v>
      </c>
      <c r="AJ442" s="225">
        <v>0</v>
      </c>
      <c r="AK442" s="225">
        <v>0</v>
      </c>
      <c r="AL442" s="225">
        <v>0</v>
      </c>
      <c r="AM442" s="225">
        <v>0</v>
      </c>
      <c r="AN442" s="225">
        <v>65286.5099999999</v>
      </c>
      <c r="AO442" s="225">
        <v>5725.41</v>
      </c>
      <c r="AP442" s="225">
        <v>0</v>
      </c>
      <c r="AQ442" s="225">
        <v>0</v>
      </c>
      <c r="AR442" s="225">
        <v>0</v>
      </c>
      <c r="AS442" s="225">
        <v>0</v>
      </c>
      <c r="AT442" s="225">
        <v>0</v>
      </c>
      <c r="AU442" s="225">
        <v>59561.1</v>
      </c>
      <c r="AV442" s="225">
        <v>0</v>
      </c>
      <c r="AW442" s="225">
        <v>0</v>
      </c>
      <c r="AX442" s="225">
        <v>0</v>
      </c>
      <c r="AY442" s="225">
        <v>0</v>
      </c>
      <c r="AZ442" s="225">
        <v>0</v>
      </c>
      <c r="BA442" s="225">
        <v>65286.5099999999</v>
      </c>
      <c r="BB442" s="225">
        <v>5725.41</v>
      </c>
      <c r="BC442" s="225">
        <v>0</v>
      </c>
      <c r="BD442" s="225">
        <v>0</v>
      </c>
      <c r="BE442" s="225">
        <v>0</v>
      </c>
      <c r="BF442" s="225">
        <v>0</v>
      </c>
      <c r="BG442" s="225">
        <v>0</v>
      </c>
      <c r="BH442" s="225">
        <v>59561.1</v>
      </c>
      <c r="BI442" s="225">
        <v>0</v>
      </c>
      <c r="BJ442" s="225">
        <v>0</v>
      </c>
      <c r="BK442" s="225">
        <v>0</v>
      </c>
      <c r="BL442" s="225">
        <v>0</v>
      </c>
      <c r="BM442" s="225">
        <v>0</v>
      </c>
      <c r="BN442" s="225">
        <v>65286.5099999999</v>
      </c>
    </row>
    <row r="443" spans="1:66">
      <c r="A443" s="245" t="s">
        <v>682</v>
      </c>
      <c r="B443" s="225">
        <v>0</v>
      </c>
      <c r="C443" s="225">
        <v>0</v>
      </c>
      <c r="D443" s="225">
        <v>0</v>
      </c>
      <c r="E443" s="225">
        <v>0</v>
      </c>
      <c r="F443" s="225">
        <v>0</v>
      </c>
      <c r="G443" s="225">
        <v>0</v>
      </c>
      <c r="H443" s="225">
        <v>0</v>
      </c>
      <c r="I443" s="225">
        <v>0</v>
      </c>
      <c r="J443" s="225">
        <v>0</v>
      </c>
      <c r="K443" s="225">
        <v>0</v>
      </c>
      <c r="L443" s="225">
        <v>0</v>
      </c>
      <c r="M443" s="225">
        <v>0</v>
      </c>
      <c r="N443" s="225">
        <v>0</v>
      </c>
      <c r="O443" s="225">
        <v>0</v>
      </c>
      <c r="P443" s="225">
        <v>0</v>
      </c>
      <c r="Q443" s="225">
        <v>0</v>
      </c>
      <c r="R443" s="225">
        <v>0</v>
      </c>
      <c r="S443" s="225">
        <v>0</v>
      </c>
      <c r="T443" s="225">
        <v>0</v>
      </c>
      <c r="U443" s="225">
        <v>0</v>
      </c>
      <c r="V443" s="225">
        <v>0</v>
      </c>
      <c r="W443" s="225">
        <v>0</v>
      </c>
      <c r="X443" s="225">
        <v>0</v>
      </c>
      <c r="Y443" s="225">
        <v>0</v>
      </c>
      <c r="Z443" s="225">
        <v>0</v>
      </c>
      <c r="AA443" s="225">
        <v>0</v>
      </c>
      <c r="AB443" s="225">
        <v>0</v>
      </c>
      <c r="AC443" s="225">
        <v>0</v>
      </c>
      <c r="AD443" s="225">
        <v>0</v>
      </c>
      <c r="AE443" s="225">
        <v>0</v>
      </c>
      <c r="AF443" s="225">
        <v>0</v>
      </c>
      <c r="AG443" s="225">
        <v>0</v>
      </c>
      <c r="AH443" s="225">
        <v>0</v>
      </c>
      <c r="AI443" s="225">
        <v>0</v>
      </c>
      <c r="AJ443" s="225">
        <v>0</v>
      </c>
      <c r="AK443" s="225">
        <v>0</v>
      </c>
      <c r="AL443" s="225">
        <v>0</v>
      </c>
      <c r="AM443" s="225">
        <v>0</v>
      </c>
      <c r="AN443" s="225">
        <v>0</v>
      </c>
      <c r="AO443" s="225">
        <v>0</v>
      </c>
      <c r="AP443" s="225">
        <v>0</v>
      </c>
      <c r="AQ443" s="225">
        <v>0</v>
      </c>
      <c r="AR443" s="225">
        <v>0</v>
      </c>
      <c r="AS443" s="225">
        <v>0</v>
      </c>
      <c r="AT443" s="225">
        <v>0</v>
      </c>
      <c r="AU443" s="225">
        <v>0</v>
      </c>
      <c r="AV443" s="225">
        <v>0</v>
      </c>
      <c r="AW443" s="225">
        <v>0</v>
      </c>
      <c r="AX443" s="225">
        <v>0</v>
      </c>
      <c r="AY443" s="225">
        <v>0</v>
      </c>
      <c r="AZ443" s="225">
        <v>0</v>
      </c>
      <c r="BA443" s="225">
        <v>0</v>
      </c>
      <c r="BB443" s="225">
        <v>0</v>
      </c>
      <c r="BC443" s="225">
        <v>0</v>
      </c>
      <c r="BD443" s="225">
        <v>0</v>
      </c>
      <c r="BE443" s="225">
        <v>0</v>
      </c>
      <c r="BF443" s="225">
        <v>0</v>
      </c>
      <c r="BG443" s="225">
        <v>0</v>
      </c>
      <c r="BH443" s="225">
        <v>0</v>
      </c>
      <c r="BI443" s="225">
        <v>0</v>
      </c>
      <c r="BJ443" s="225">
        <v>0</v>
      </c>
      <c r="BK443" s="225">
        <v>0</v>
      </c>
      <c r="BL443" s="225">
        <v>0</v>
      </c>
      <c r="BM443" s="225">
        <v>0</v>
      </c>
      <c r="BN443" s="225">
        <v>0</v>
      </c>
    </row>
    <row r="444" spans="1:66">
      <c r="A444" s="245" t="s">
        <v>683</v>
      </c>
      <c r="B444" s="225">
        <v>1633248.57</v>
      </c>
      <c r="C444" s="225">
        <v>1633248.57</v>
      </c>
      <c r="D444" s="225">
        <v>1633248.57</v>
      </c>
      <c r="E444" s="225">
        <v>1633248.57</v>
      </c>
      <c r="F444" s="225">
        <v>1633248.57</v>
      </c>
      <c r="G444" s="225">
        <v>1633248.57</v>
      </c>
      <c r="H444" s="225">
        <v>1633248.57</v>
      </c>
      <c r="I444" s="225">
        <v>1633248.57</v>
      </c>
      <c r="J444" s="225">
        <v>1633248.57</v>
      </c>
      <c r="K444" s="225">
        <v>1633248.57</v>
      </c>
      <c r="L444" s="225">
        <v>1633248.57</v>
      </c>
      <c r="M444" s="225">
        <v>1633248.57</v>
      </c>
      <c r="N444" s="225">
        <v>19598982.84</v>
      </c>
      <c r="O444" s="225">
        <v>1804559.93</v>
      </c>
      <c r="P444" s="225">
        <v>1804559.93</v>
      </c>
      <c r="Q444" s="225">
        <v>1804559.93</v>
      </c>
      <c r="R444" s="225">
        <v>1804559.93</v>
      </c>
      <c r="S444" s="225">
        <v>1804559.93</v>
      </c>
      <c r="T444" s="225">
        <v>1804559.93</v>
      </c>
      <c r="U444" s="225">
        <v>1804559.93</v>
      </c>
      <c r="V444" s="225">
        <v>1804559.93</v>
      </c>
      <c r="W444" s="225">
        <v>1804559.93</v>
      </c>
      <c r="X444" s="225">
        <v>1804559.93</v>
      </c>
      <c r="Y444" s="225">
        <v>1804559.93</v>
      </c>
      <c r="Z444" s="225">
        <v>1804559.93</v>
      </c>
      <c r="AA444" s="225">
        <v>21654719.1599999</v>
      </c>
      <c r="AB444" s="225">
        <v>1804559.93</v>
      </c>
      <c r="AC444" s="225">
        <v>1804559.93</v>
      </c>
      <c r="AD444" s="225">
        <v>1804559.93</v>
      </c>
      <c r="AE444" s="225">
        <v>1804559.93</v>
      </c>
      <c r="AF444" s="225">
        <v>1804559.93</v>
      </c>
      <c r="AG444" s="225">
        <v>1804559.93</v>
      </c>
      <c r="AH444" s="225">
        <v>1804559.93</v>
      </c>
      <c r="AI444" s="225">
        <v>1804559.93</v>
      </c>
      <c r="AJ444" s="225">
        <v>1804559.93</v>
      </c>
      <c r="AK444" s="225">
        <v>1804559.93</v>
      </c>
      <c r="AL444" s="225">
        <v>1804559.93</v>
      </c>
      <c r="AM444" s="225">
        <v>1804559.93</v>
      </c>
      <c r="AN444" s="225">
        <v>21654719.1599999</v>
      </c>
      <c r="AO444" s="225">
        <v>1804559.93</v>
      </c>
      <c r="AP444" s="225">
        <v>1804559.93</v>
      </c>
      <c r="AQ444" s="225">
        <v>1804559.93</v>
      </c>
      <c r="AR444" s="225">
        <v>1804559.93</v>
      </c>
      <c r="AS444" s="225">
        <v>1804559.93</v>
      </c>
      <c r="AT444" s="225">
        <v>1804559.93</v>
      </c>
      <c r="AU444" s="225">
        <v>1804559.93</v>
      </c>
      <c r="AV444" s="225">
        <v>1804559.93</v>
      </c>
      <c r="AW444" s="225">
        <v>1804559.93</v>
      </c>
      <c r="AX444" s="225">
        <v>1804559.93</v>
      </c>
      <c r="AY444" s="225">
        <v>1804559.93</v>
      </c>
      <c r="AZ444" s="225">
        <v>1804559.93</v>
      </c>
      <c r="BA444" s="225">
        <v>21654719.1599999</v>
      </c>
      <c r="BB444" s="225">
        <v>1804559.93</v>
      </c>
      <c r="BC444" s="225">
        <v>1804559.93</v>
      </c>
      <c r="BD444" s="225">
        <v>1804559.93</v>
      </c>
      <c r="BE444" s="225">
        <v>1804559.93</v>
      </c>
      <c r="BF444" s="225">
        <v>1804559.93</v>
      </c>
      <c r="BG444" s="225">
        <v>1804559.93</v>
      </c>
      <c r="BH444" s="225">
        <v>1804559.93</v>
      </c>
      <c r="BI444" s="225">
        <v>1804559.93</v>
      </c>
      <c r="BJ444" s="225">
        <v>1804559.93</v>
      </c>
      <c r="BK444" s="225">
        <v>1804559.93</v>
      </c>
      <c r="BL444" s="225">
        <v>1804559.93</v>
      </c>
      <c r="BM444" s="225">
        <v>1804559.93</v>
      </c>
      <c r="BN444" s="225">
        <v>21654719.1599999</v>
      </c>
    </row>
    <row r="445" spans="1:66">
      <c r="A445" s="245" t="s">
        <v>684</v>
      </c>
      <c r="B445" s="225">
        <v>220560.3</v>
      </c>
      <c r="C445" s="225">
        <v>220560.3</v>
      </c>
      <c r="D445" s="225">
        <v>220560.3</v>
      </c>
      <c r="E445" s="225">
        <v>220560.3</v>
      </c>
      <c r="F445" s="225">
        <v>220560.3</v>
      </c>
      <c r="G445" s="225">
        <v>220560.3</v>
      </c>
      <c r="H445" s="225">
        <v>220560.3</v>
      </c>
      <c r="I445" s="225">
        <v>220560.3</v>
      </c>
      <c r="J445" s="225">
        <v>220560.3</v>
      </c>
      <c r="K445" s="225">
        <v>220560.3</v>
      </c>
      <c r="L445" s="225">
        <v>220560.3</v>
      </c>
      <c r="M445" s="225">
        <v>220560.3</v>
      </c>
      <c r="N445" s="225">
        <v>2646723.6</v>
      </c>
      <c r="O445" s="225">
        <v>249793.63</v>
      </c>
      <c r="P445" s="225">
        <v>249793.63</v>
      </c>
      <c r="Q445" s="225">
        <v>249793.63</v>
      </c>
      <c r="R445" s="225">
        <v>249793.63</v>
      </c>
      <c r="S445" s="225">
        <v>249793.63</v>
      </c>
      <c r="T445" s="225">
        <v>249793.63</v>
      </c>
      <c r="U445" s="225">
        <v>249793.63</v>
      </c>
      <c r="V445" s="225">
        <v>249793.63</v>
      </c>
      <c r="W445" s="225">
        <v>249793.63</v>
      </c>
      <c r="X445" s="225">
        <v>249793.63</v>
      </c>
      <c r="Y445" s="225">
        <v>249793.63</v>
      </c>
      <c r="Z445" s="225">
        <v>249793.63</v>
      </c>
      <c r="AA445" s="225">
        <v>2997523.56</v>
      </c>
      <c r="AB445" s="225">
        <v>249793.63</v>
      </c>
      <c r="AC445" s="225">
        <v>249793.63</v>
      </c>
      <c r="AD445" s="225">
        <v>249793.63</v>
      </c>
      <c r="AE445" s="225">
        <v>249793.63</v>
      </c>
      <c r="AF445" s="225">
        <v>249793.63</v>
      </c>
      <c r="AG445" s="225">
        <v>249793.63</v>
      </c>
      <c r="AH445" s="225">
        <v>249793.63</v>
      </c>
      <c r="AI445" s="225">
        <v>249793.63</v>
      </c>
      <c r="AJ445" s="225">
        <v>249793.63</v>
      </c>
      <c r="AK445" s="225">
        <v>249793.63</v>
      </c>
      <c r="AL445" s="225">
        <v>249793.63</v>
      </c>
      <c r="AM445" s="225">
        <v>249793.63</v>
      </c>
      <c r="AN445" s="225">
        <v>2997523.56</v>
      </c>
      <c r="AO445" s="225">
        <v>249793.63</v>
      </c>
      <c r="AP445" s="225">
        <v>249793.63</v>
      </c>
      <c r="AQ445" s="225">
        <v>249793.63</v>
      </c>
      <c r="AR445" s="225">
        <v>249793.63</v>
      </c>
      <c r="AS445" s="225">
        <v>249793.63</v>
      </c>
      <c r="AT445" s="225">
        <v>249793.63</v>
      </c>
      <c r="AU445" s="225">
        <v>249793.63</v>
      </c>
      <c r="AV445" s="225">
        <v>249793.63</v>
      </c>
      <c r="AW445" s="225">
        <v>249793.63</v>
      </c>
      <c r="AX445" s="225">
        <v>249793.63</v>
      </c>
      <c r="AY445" s="225">
        <v>249793.63</v>
      </c>
      <c r="AZ445" s="225">
        <v>249793.63</v>
      </c>
      <c r="BA445" s="225">
        <v>2997523.56</v>
      </c>
      <c r="BB445" s="225">
        <v>249793.63</v>
      </c>
      <c r="BC445" s="225">
        <v>249793.63</v>
      </c>
      <c r="BD445" s="225">
        <v>249793.63</v>
      </c>
      <c r="BE445" s="225">
        <v>249793.63</v>
      </c>
      <c r="BF445" s="225">
        <v>249793.63</v>
      </c>
      <c r="BG445" s="225">
        <v>249793.63</v>
      </c>
      <c r="BH445" s="225">
        <v>249793.63</v>
      </c>
      <c r="BI445" s="225">
        <v>249793.63</v>
      </c>
      <c r="BJ445" s="225">
        <v>249793.63</v>
      </c>
      <c r="BK445" s="225">
        <v>249793.63</v>
      </c>
      <c r="BL445" s="225">
        <v>249793.63</v>
      </c>
      <c r="BM445" s="225">
        <v>249793.63</v>
      </c>
      <c r="BN445" s="225">
        <v>2997523.56</v>
      </c>
    </row>
    <row r="446" spans="1:66">
      <c r="A446" s="245" t="s">
        <v>685</v>
      </c>
      <c r="B446" s="225">
        <v>1859534.27999999</v>
      </c>
      <c r="C446" s="225">
        <v>1853808.8699999901</v>
      </c>
      <c r="D446" s="225">
        <v>1853808.8699999901</v>
      </c>
      <c r="E446" s="225">
        <v>1853808.8699999901</v>
      </c>
      <c r="F446" s="225">
        <v>1853808.8699999901</v>
      </c>
      <c r="G446" s="225">
        <v>1853808.8699999901</v>
      </c>
      <c r="H446" s="225">
        <v>1913369.96999999</v>
      </c>
      <c r="I446" s="225">
        <v>1853808.8699999901</v>
      </c>
      <c r="J446" s="225">
        <v>1853808.8699999901</v>
      </c>
      <c r="K446" s="225">
        <v>1853808.8699999901</v>
      </c>
      <c r="L446" s="225">
        <v>1853808.8699999901</v>
      </c>
      <c r="M446" s="225">
        <v>1853808.8699999901</v>
      </c>
      <c r="N446" s="225">
        <v>22310992.949999999</v>
      </c>
      <c r="O446" s="225">
        <v>2060078.97</v>
      </c>
      <c r="P446" s="225">
        <v>2054353.56</v>
      </c>
      <c r="Q446" s="225">
        <v>2054353.56</v>
      </c>
      <c r="R446" s="225">
        <v>2054353.56</v>
      </c>
      <c r="S446" s="225">
        <v>2054353.56</v>
      </c>
      <c r="T446" s="225">
        <v>2054353.56</v>
      </c>
      <c r="U446" s="225">
        <v>2113914.6599999899</v>
      </c>
      <c r="V446" s="225">
        <v>2054353.56</v>
      </c>
      <c r="W446" s="225">
        <v>2054353.56</v>
      </c>
      <c r="X446" s="225">
        <v>2054353.56</v>
      </c>
      <c r="Y446" s="225">
        <v>2054353.56</v>
      </c>
      <c r="Z446" s="225">
        <v>2054353.56</v>
      </c>
      <c r="AA446" s="225">
        <v>24717529.2299999</v>
      </c>
      <c r="AB446" s="225">
        <v>2060078.97</v>
      </c>
      <c r="AC446" s="225">
        <v>2054353.56</v>
      </c>
      <c r="AD446" s="225">
        <v>2054353.56</v>
      </c>
      <c r="AE446" s="225">
        <v>2054353.56</v>
      </c>
      <c r="AF446" s="225">
        <v>2054353.56</v>
      </c>
      <c r="AG446" s="225">
        <v>2054353.56</v>
      </c>
      <c r="AH446" s="225">
        <v>2113914.6599999899</v>
      </c>
      <c r="AI446" s="225">
        <v>2054353.56</v>
      </c>
      <c r="AJ446" s="225">
        <v>2054353.56</v>
      </c>
      <c r="AK446" s="225">
        <v>2054353.56</v>
      </c>
      <c r="AL446" s="225">
        <v>2054353.56</v>
      </c>
      <c r="AM446" s="225">
        <v>2054353.56</v>
      </c>
      <c r="AN446" s="225">
        <v>24717529.2299999</v>
      </c>
      <c r="AO446" s="225">
        <v>2060078.97</v>
      </c>
      <c r="AP446" s="225">
        <v>2054353.56</v>
      </c>
      <c r="AQ446" s="225">
        <v>2054353.56</v>
      </c>
      <c r="AR446" s="225">
        <v>2054353.56</v>
      </c>
      <c r="AS446" s="225">
        <v>2054353.56</v>
      </c>
      <c r="AT446" s="225">
        <v>2054353.56</v>
      </c>
      <c r="AU446" s="225">
        <v>2113914.6599999899</v>
      </c>
      <c r="AV446" s="225">
        <v>2054353.56</v>
      </c>
      <c r="AW446" s="225">
        <v>2054353.56</v>
      </c>
      <c r="AX446" s="225">
        <v>2054353.56</v>
      </c>
      <c r="AY446" s="225">
        <v>2054353.56</v>
      </c>
      <c r="AZ446" s="225">
        <v>2054353.56</v>
      </c>
      <c r="BA446" s="225">
        <v>24717529.2299999</v>
      </c>
      <c r="BB446" s="225">
        <v>2060078.97</v>
      </c>
      <c r="BC446" s="225">
        <v>2054353.56</v>
      </c>
      <c r="BD446" s="225">
        <v>2054353.56</v>
      </c>
      <c r="BE446" s="225">
        <v>2054353.56</v>
      </c>
      <c r="BF446" s="225">
        <v>2054353.56</v>
      </c>
      <c r="BG446" s="225">
        <v>2054353.56</v>
      </c>
      <c r="BH446" s="225">
        <v>2113914.6599999899</v>
      </c>
      <c r="BI446" s="225">
        <v>2054353.56</v>
      </c>
      <c r="BJ446" s="225">
        <v>2054353.56</v>
      </c>
      <c r="BK446" s="225">
        <v>2054353.56</v>
      </c>
      <c r="BL446" s="225">
        <v>2054353.56</v>
      </c>
      <c r="BM446" s="225">
        <v>2054353.56</v>
      </c>
      <c r="BN446" s="225">
        <v>24717529.2299999</v>
      </c>
    </row>
    <row r="447" spans="1:66">
      <c r="A447" s="245" t="s">
        <v>686</v>
      </c>
    </row>
    <row r="448" spans="1:66">
      <c r="A448" s="245" t="s">
        <v>687</v>
      </c>
      <c r="B448" s="225">
        <v>0</v>
      </c>
      <c r="C448" s="225">
        <v>0</v>
      </c>
      <c r="D448" s="225">
        <v>0</v>
      </c>
      <c r="E448" s="225">
        <v>37711166</v>
      </c>
      <c r="F448" s="225">
        <v>37711166</v>
      </c>
      <c r="G448" s="225">
        <v>37711166</v>
      </c>
      <c r="H448" s="225">
        <v>37711166</v>
      </c>
      <c r="I448" s="225">
        <v>37711166</v>
      </c>
      <c r="J448" s="225">
        <v>37711166</v>
      </c>
      <c r="K448" s="225">
        <v>37711166</v>
      </c>
      <c r="L448" s="225">
        <v>37711166</v>
      </c>
      <c r="M448" s="225">
        <v>37711166</v>
      </c>
      <c r="N448" s="225">
        <v>339400493.99999899</v>
      </c>
      <c r="O448" s="225">
        <v>37711166</v>
      </c>
      <c r="P448" s="225">
        <v>37711166</v>
      </c>
      <c r="Q448" s="225">
        <v>37711166</v>
      </c>
      <c r="R448" s="225">
        <v>0</v>
      </c>
      <c r="S448" s="225">
        <v>0</v>
      </c>
      <c r="T448" s="225">
        <v>0</v>
      </c>
      <c r="U448" s="225">
        <v>0</v>
      </c>
      <c r="V448" s="225">
        <v>0</v>
      </c>
      <c r="W448" s="225">
        <v>0</v>
      </c>
      <c r="X448" s="225">
        <v>0</v>
      </c>
      <c r="Y448" s="225">
        <v>0</v>
      </c>
      <c r="Z448" s="225">
        <v>0</v>
      </c>
      <c r="AA448" s="225">
        <v>113133497.999999</v>
      </c>
      <c r="AB448" s="225">
        <v>0</v>
      </c>
      <c r="AC448" s="225">
        <v>0</v>
      </c>
      <c r="AD448" s="225">
        <v>0</v>
      </c>
      <c r="AE448" s="225">
        <v>0</v>
      </c>
      <c r="AF448" s="225">
        <v>0</v>
      </c>
      <c r="AG448" s="225">
        <v>0</v>
      </c>
      <c r="AH448" s="225">
        <v>0</v>
      </c>
      <c r="AI448" s="225">
        <v>0</v>
      </c>
      <c r="AJ448" s="225">
        <v>0</v>
      </c>
      <c r="AK448" s="225">
        <v>0</v>
      </c>
      <c r="AL448" s="225">
        <v>0</v>
      </c>
      <c r="AM448" s="225">
        <v>0</v>
      </c>
      <c r="AN448" s="225">
        <v>0</v>
      </c>
      <c r="AO448" s="225">
        <v>0</v>
      </c>
      <c r="AP448" s="225">
        <v>0</v>
      </c>
      <c r="AQ448" s="225">
        <v>0</v>
      </c>
      <c r="AR448" s="225">
        <v>0</v>
      </c>
      <c r="AS448" s="225">
        <v>0</v>
      </c>
      <c r="AT448" s="225">
        <v>0</v>
      </c>
      <c r="AU448" s="225">
        <v>0</v>
      </c>
      <c r="AV448" s="225">
        <v>0</v>
      </c>
      <c r="AW448" s="225">
        <v>0</v>
      </c>
      <c r="AX448" s="225">
        <v>0</v>
      </c>
      <c r="AY448" s="225">
        <v>0</v>
      </c>
      <c r="AZ448" s="225">
        <v>0</v>
      </c>
      <c r="BA448" s="225">
        <v>0</v>
      </c>
      <c r="BB448" s="225">
        <v>0</v>
      </c>
      <c r="BC448" s="225">
        <v>0</v>
      </c>
      <c r="BD448" s="225">
        <v>0</v>
      </c>
      <c r="BE448" s="225">
        <v>0</v>
      </c>
      <c r="BF448" s="225">
        <v>0</v>
      </c>
      <c r="BG448" s="225">
        <v>0</v>
      </c>
      <c r="BH448" s="225">
        <v>0</v>
      </c>
      <c r="BI448" s="225">
        <v>0</v>
      </c>
      <c r="BJ448" s="225">
        <v>0</v>
      </c>
      <c r="BK448" s="225">
        <v>0</v>
      </c>
      <c r="BL448" s="225">
        <v>0</v>
      </c>
      <c r="BM448" s="225">
        <v>0</v>
      </c>
      <c r="BN448" s="225">
        <v>0</v>
      </c>
    </row>
    <row r="449" spans="1:66">
      <c r="A449" s="245" t="s">
        <v>688</v>
      </c>
      <c r="B449" s="225">
        <v>0</v>
      </c>
      <c r="C449" s="225">
        <v>0</v>
      </c>
      <c r="D449" s="225">
        <v>0</v>
      </c>
      <c r="E449" s="225">
        <v>0</v>
      </c>
      <c r="F449" s="225">
        <v>0</v>
      </c>
      <c r="G449" s="225">
        <v>0</v>
      </c>
      <c r="H449" s="225">
        <v>0</v>
      </c>
      <c r="I449" s="225">
        <v>0</v>
      </c>
      <c r="J449" s="225">
        <v>0</v>
      </c>
      <c r="K449" s="225">
        <v>0</v>
      </c>
      <c r="L449" s="225">
        <v>0</v>
      </c>
      <c r="M449" s="225">
        <v>0</v>
      </c>
      <c r="N449" s="225">
        <v>0</v>
      </c>
      <c r="O449" s="225">
        <v>0</v>
      </c>
      <c r="P449" s="225">
        <v>0</v>
      </c>
      <c r="Q449" s="225">
        <v>0</v>
      </c>
      <c r="R449" s="225">
        <v>0</v>
      </c>
      <c r="S449" s="225">
        <v>0</v>
      </c>
      <c r="T449" s="225">
        <v>0</v>
      </c>
      <c r="U449" s="225">
        <v>0</v>
      </c>
      <c r="V449" s="225">
        <v>0</v>
      </c>
      <c r="W449" s="225">
        <v>0</v>
      </c>
      <c r="X449" s="225">
        <v>0</v>
      </c>
      <c r="Y449" s="225">
        <v>0</v>
      </c>
      <c r="Z449" s="225">
        <v>0</v>
      </c>
      <c r="AA449" s="225">
        <v>0</v>
      </c>
      <c r="AB449" s="225">
        <v>0</v>
      </c>
      <c r="AC449" s="225">
        <v>0</v>
      </c>
      <c r="AD449" s="225">
        <v>0</v>
      </c>
      <c r="AE449" s="225">
        <v>0</v>
      </c>
      <c r="AF449" s="225">
        <v>0</v>
      </c>
      <c r="AG449" s="225">
        <v>0</v>
      </c>
      <c r="AH449" s="225">
        <v>0</v>
      </c>
      <c r="AI449" s="225">
        <v>0</v>
      </c>
      <c r="AJ449" s="225">
        <v>0</v>
      </c>
      <c r="AK449" s="225">
        <v>0</v>
      </c>
      <c r="AL449" s="225">
        <v>0</v>
      </c>
      <c r="AM449" s="225">
        <v>0</v>
      </c>
      <c r="AN449" s="225">
        <v>0</v>
      </c>
      <c r="AO449" s="225">
        <v>0</v>
      </c>
      <c r="AP449" s="225">
        <v>0</v>
      </c>
      <c r="AQ449" s="225">
        <v>0</v>
      </c>
      <c r="AR449" s="225">
        <v>0</v>
      </c>
      <c r="AS449" s="225">
        <v>0</v>
      </c>
      <c r="AT449" s="225">
        <v>0</v>
      </c>
      <c r="AU449" s="225">
        <v>0</v>
      </c>
      <c r="AV449" s="225">
        <v>0</v>
      </c>
      <c r="AW449" s="225">
        <v>0</v>
      </c>
      <c r="AX449" s="225">
        <v>0</v>
      </c>
      <c r="AY449" s="225">
        <v>0</v>
      </c>
      <c r="AZ449" s="225">
        <v>0</v>
      </c>
      <c r="BA449" s="225">
        <v>0</v>
      </c>
      <c r="BB449" s="225">
        <v>0</v>
      </c>
      <c r="BC449" s="225">
        <v>0</v>
      </c>
      <c r="BD449" s="225">
        <v>0</v>
      </c>
      <c r="BE449" s="225">
        <v>0</v>
      </c>
      <c r="BF449" s="225">
        <v>0</v>
      </c>
      <c r="BG449" s="225">
        <v>0</v>
      </c>
      <c r="BH449" s="225">
        <v>0</v>
      </c>
      <c r="BI449" s="225">
        <v>0</v>
      </c>
      <c r="BJ449" s="225">
        <v>0</v>
      </c>
      <c r="BK449" s="225">
        <v>0</v>
      </c>
      <c r="BL449" s="225">
        <v>0</v>
      </c>
      <c r="BM449" s="225">
        <v>0</v>
      </c>
      <c r="BN449" s="225">
        <v>0</v>
      </c>
    </row>
    <row r="450" spans="1:66">
      <c r="A450" s="245" t="s">
        <v>689</v>
      </c>
      <c r="B450" s="225">
        <v>0</v>
      </c>
      <c r="C450" s="225">
        <v>0</v>
      </c>
      <c r="D450" s="225">
        <v>0</v>
      </c>
      <c r="E450" s="225">
        <v>37711166</v>
      </c>
      <c r="F450" s="225">
        <v>37711166</v>
      </c>
      <c r="G450" s="225">
        <v>37711166</v>
      </c>
      <c r="H450" s="225">
        <v>37711166</v>
      </c>
      <c r="I450" s="225">
        <v>37711166</v>
      </c>
      <c r="J450" s="225">
        <v>37711166</v>
      </c>
      <c r="K450" s="225">
        <v>37711166</v>
      </c>
      <c r="L450" s="225">
        <v>37711166</v>
      </c>
      <c r="M450" s="225">
        <v>37711166</v>
      </c>
      <c r="N450" s="225">
        <v>339400493.99999899</v>
      </c>
      <c r="O450" s="225">
        <v>37711166</v>
      </c>
      <c r="P450" s="225">
        <v>37711166</v>
      </c>
      <c r="Q450" s="225">
        <v>37711166</v>
      </c>
      <c r="R450" s="225">
        <v>0</v>
      </c>
      <c r="S450" s="225">
        <v>0</v>
      </c>
      <c r="T450" s="225">
        <v>0</v>
      </c>
      <c r="U450" s="225">
        <v>0</v>
      </c>
      <c r="V450" s="225">
        <v>0</v>
      </c>
      <c r="W450" s="225">
        <v>0</v>
      </c>
      <c r="X450" s="225">
        <v>0</v>
      </c>
      <c r="Y450" s="225">
        <v>0</v>
      </c>
      <c r="Z450" s="225">
        <v>0</v>
      </c>
      <c r="AA450" s="225">
        <v>113133497.999999</v>
      </c>
      <c r="AB450" s="225">
        <v>0</v>
      </c>
      <c r="AC450" s="225">
        <v>0</v>
      </c>
      <c r="AD450" s="225">
        <v>0</v>
      </c>
      <c r="AE450" s="225">
        <v>0</v>
      </c>
      <c r="AF450" s="225">
        <v>0</v>
      </c>
      <c r="AG450" s="225">
        <v>0</v>
      </c>
      <c r="AH450" s="225">
        <v>0</v>
      </c>
      <c r="AI450" s="225">
        <v>0</v>
      </c>
      <c r="AJ450" s="225">
        <v>0</v>
      </c>
      <c r="AK450" s="225">
        <v>0</v>
      </c>
      <c r="AL450" s="225">
        <v>0</v>
      </c>
      <c r="AM450" s="225">
        <v>0</v>
      </c>
      <c r="AN450" s="225">
        <v>0</v>
      </c>
      <c r="AO450" s="225">
        <v>0</v>
      </c>
      <c r="AP450" s="225">
        <v>0</v>
      </c>
      <c r="AQ450" s="225">
        <v>0</v>
      </c>
      <c r="AR450" s="225">
        <v>0</v>
      </c>
      <c r="AS450" s="225">
        <v>0</v>
      </c>
      <c r="AT450" s="225">
        <v>0</v>
      </c>
      <c r="AU450" s="225">
        <v>0</v>
      </c>
      <c r="AV450" s="225">
        <v>0</v>
      </c>
      <c r="AW450" s="225">
        <v>0</v>
      </c>
      <c r="AX450" s="225">
        <v>0</v>
      </c>
      <c r="AY450" s="225">
        <v>0</v>
      </c>
      <c r="AZ450" s="225">
        <v>0</v>
      </c>
      <c r="BA450" s="225">
        <v>0</v>
      </c>
      <c r="BB450" s="225">
        <v>0</v>
      </c>
      <c r="BC450" s="225">
        <v>0</v>
      </c>
      <c r="BD450" s="225">
        <v>0</v>
      </c>
      <c r="BE450" s="225">
        <v>0</v>
      </c>
      <c r="BF450" s="225">
        <v>0</v>
      </c>
      <c r="BG450" s="225">
        <v>0</v>
      </c>
      <c r="BH450" s="225">
        <v>0</v>
      </c>
      <c r="BI450" s="225">
        <v>0</v>
      </c>
      <c r="BJ450" s="225">
        <v>0</v>
      </c>
      <c r="BK450" s="225">
        <v>0</v>
      </c>
      <c r="BL450" s="225">
        <v>0</v>
      </c>
      <c r="BM450" s="225">
        <v>0</v>
      </c>
      <c r="BN450" s="225">
        <v>0</v>
      </c>
    </row>
    <row r="451" spans="1:66">
      <c r="A451" s="245" t="s">
        <v>690</v>
      </c>
      <c r="B451" s="225">
        <v>0</v>
      </c>
      <c r="C451" s="225">
        <v>0</v>
      </c>
      <c r="D451" s="225">
        <v>0</v>
      </c>
      <c r="E451" s="225">
        <v>0</v>
      </c>
      <c r="F451" s="225">
        <v>0</v>
      </c>
      <c r="G451" s="225">
        <v>0</v>
      </c>
      <c r="H451" s="225">
        <v>0</v>
      </c>
      <c r="I451" s="225">
        <v>0</v>
      </c>
      <c r="J451" s="225">
        <v>0</v>
      </c>
      <c r="K451" s="225">
        <v>0</v>
      </c>
      <c r="L451" s="225">
        <v>0</v>
      </c>
      <c r="M451" s="225">
        <v>0</v>
      </c>
      <c r="N451" s="225">
        <v>0</v>
      </c>
      <c r="O451" s="225">
        <v>0</v>
      </c>
      <c r="P451" s="225">
        <v>0</v>
      </c>
      <c r="Q451" s="225">
        <v>0</v>
      </c>
      <c r="R451" s="225">
        <v>0</v>
      </c>
      <c r="S451" s="225">
        <v>0</v>
      </c>
      <c r="T451" s="225">
        <v>0</v>
      </c>
      <c r="U451" s="225">
        <v>0</v>
      </c>
      <c r="V451" s="225">
        <v>0</v>
      </c>
      <c r="W451" s="225">
        <v>0</v>
      </c>
      <c r="X451" s="225">
        <v>0</v>
      </c>
      <c r="Y451" s="225">
        <v>0</v>
      </c>
      <c r="Z451" s="225">
        <v>0</v>
      </c>
      <c r="AA451" s="225">
        <v>0</v>
      </c>
      <c r="AB451" s="225">
        <v>0</v>
      </c>
      <c r="AC451" s="225">
        <v>0</v>
      </c>
      <c r="AD451" s="225">
        <v>0</v>
      </c>
      <c r="AE451" s="225">
        <v>0</v>
      </c>
      <c r="AF451" s="225">
        <v>0</v>
      </c>
      <c r="AG451" s="225">
        <v>0</v>
      </c>
      <c r="AH451" s="225">
        <v>0</v>
      </c>
      <c r="AI451" s="225">
        <v>0</v>
      </c>
      <c r="AJ451" s="225">
        <v>0</v>
      </c>
      <c r="AK451" s="225">
        <v>0</v>
      </c>
      <c r="AL451" s="225">
        <v>0</v>
      </c>
      <c r="AM451" s="225">
        <v>0</v>
      </c>
      <c r="AN451" s="225">
        <v>0</v>
      </c>
      <c r="AO451" s="225">
        <v>0</v>
      </c>
      <c r="AP451" s="225">
        <v>0</v>
      </c>
      <c r="AQ451" s="225">
        <v>0</v>
      </c>
      <c r="AR451" s="225">
        <v>0</v>
      </c>
      <c r="AS451" s="225">
        <v>0</v>
      </c>
      <c r="AT451" s="225">
        <v>0</v>
      </c>
      <c r="AU451" s="225">
        <v>0</v>
      </c>
      <c r="AV451" s="225">
        <v>0</v>
      </c>
      <c r="AW451" s="225">
        <v>0</v>
      </c>
      <c r="AX451" s="225">
        <v>0</v>
      </c>
      <c r="AY451" s="225">
        <v>0</v>
      </c>
      <c r="AZ451" s="225">
        <v>0</v>
      </c>
      <c r="BA451" s="225">
        <v>0</v>
      </c>
      <c r="BB451" s="225">
        <v>0</v>
      </c>
      <c r="BC451" s="225">
        <v>0</v>
      </c>
      <c r="BD451" s="225">
        <v>0</v>
      </c>
      <c r="BE451" s="225">
        <v>0</v>
      </c>
      <c r="BF451" s="225">
        <v>0</v>
      </c>
      <c r="BG451" s="225">
        <v>0</v>
      </c>
      <c r="BH451" s="225">
        <v>0</v>
      </c>
      <c r="BI451" s="225">
        <v>0</v>
      </c>
      <c r="BJ451" s="225">
        <v>0</v>
      </c>
      <c r="BK451" s="225">
        <v>0</v>
      </c>
      <c r="BL451" s="225">
        <v>0</v>
      </c>
      <c r="BM451" s="225">
        <v>0</v>
      </c>
      <c r="BN451" s="225">
        <v>0</v>
      </c>
    </row>
    <row r="452" spans="1:66">
      <c r="A452" s="245" t="s">
        <v>691</v>
      </c>
      <c r="B452" s="225">
        <v>700000</v>
      </c>
      <c r="C452" s="225">
        <v>700000</v>
      </c>
      <c r="D452" s="225">
        <v>700000</v>
      </c>
      <c r="E452" s="225">
        <v>700000</v>
      </c>
      <c r="F452" s="225">
        <v>700000</v>
      </c>
      <c r="G452" s="225">
        <v>700000</v>
      </c>
      <c r="H452" s="225">
        <v>0</v>
      </c>
      <c r="I452" s="225">
        <v>0</v>
      </c>
      <c r="J452" s="225">
        <v>0</v>
      </c>
      <c r="K452" s="225">
        <v>0</v>
      </c>
      <c r="L452" s="225">
        <v>0</v>
      </c>
      <c r="M452" s="225">
        <v>0</v>
      </c>
      <c r="N452" s="225">
        <v>4200000</v>
      </c>
      <c r="O452" s="225">
        <v>0</v>
      </c>
      <c r="P452" s="225">
        <v>0</v>
      </c>
      <c r="Q452" s="225">
        <v>0</v>
      </c>
      <c r="R452" s="225">
        <v>0</v>
      </c>
      <c r="S452" s="225">
        <v>0</v>
      </c>
      <c r="T452" s="225">
        <v>0</v>
      </c>
      <c r="U452" s="225">
        <v>0</v>
      </c>
      <c r="V452" s="225">
        <v>0</v>
      </c>
      <c r="W452" s="225">
        <v>0</v>
      </c>
      <c r="X452" s="225">
        <v>0</v>
      </c>
      <c r="Y452" s="225">
        <v>0</v>
      </c>
      <c r="Z452" s="225">
        <v>0</v>
      </c>
      <c r="AA452" s="225">
        <v>0</v>
      </c>
      <c r="AB452" s="225">
        <v>0</v>
      </c>
      <c r="AC452" s="225">
        <v>0</v>
      </c>
      <c r="AD452" s="225">
        <v>0</v>
      </c>
      <c r="AE452" s="225">
        <v>0</v>
      </c>
      <c r="AF452" s="225">
        <v>0</v>
      </c>
      <c r="AG452" s="225">
        <v>0</v>
      </c>
      <c r="AH452" s="225">
        <v>0</v>
      </c>
      <c r="AI452" s="225">
        <v>0</v>
      </c>
      <c r="AJ452" s="225">
        <v>0</v>
      </c>
      <c r="AK452" s="225">
        <v>0</v>
      </c>
      <c r="AL452" s="225">
        <v>0</v>
      </c>
      <c r="AM452" s="225">
        <v>0</v>
      </c>
      <c r="AN452" s="225">
        <v>0</v>
      </c>
      <c r="AO452" s="225">
        <v>0</v>
      </c>
      <c r="AP452" s="225">
        <v>0</v>
      </c>
      <c r="AQ452" s="225">
        <v>0</v>
      </c>
      <c r="AR452" s="225">
        <v>0</v>
      </c>
      <c r="AS452" s="225">
        <v>0</v>
      </c>
      <c r="AT452" s="225">
        <v>0</v>
      </c>
      <c r="AU452" s="225">
        <v>0</v>
      </c>
      <c r="AV452" s="225">
        <v>0</v>
      </c>
      <c r="AW452" s="225">
        <v>0</v>
      </c>
      <c r="AX452" s="225">
        <v>0</v>
      </c>
      <c r="AY452" s="225">
        <v>0</v>
      </c>
      <c r="AZ452" s="225">
        <v>0</v>
      </c>
      <c r="BA452" s="225">
        <v>0</v>
      </c>
      <c r="BB452" s="225">
        <v>0</v>
      </c>
      <c r="BC452" s="225">
        <v>0</v>
      </c>
      <c r="BD452" s="225">
        <v>0</v>
      </c>
      <c r="BE452" s="225">
        <v>0</v>
      </c>
      <c r="BF452" s="225">
        <v>0</v>
      </c>
      <c r="BG452" s="225">
        <v>0</v>
      </c>
      <c r="BH452" s="225">
        <v>0</v>
      </c>
      <c r="BI452" s="225">
        <v>0</v>
      </c>
      <c r="BJ452" s="225">
        <v>0</v>
      </c>
      <c r="BK452" s="225">
        <v>0</v>
      </c>
      <c r="BL452" s="225">
        <v>0</v>
      </c>
      <c r="BM452" s="225">
        <v>0</v>
      </c>
      <c r="BN452" s="225">
        <v>0</v>
      </c>
    </row>
    <row r="453" spans="1:66">
      <c r="A453" s="245" t="s">
        <v>692</v>
      </c>
      <c r="B453" s="225">
        <v>700000</v>
      </c>
      <c r="C453" s="225">
        <v>700000</v>
      </c>
      <c r="D453" s="225">
        <v>700000</v>
      </c>
      <c r="E453" s="225">
        <v>700000</v>
      </c>
      <c r="F453" s="225">
        <v>700000</v>
      </c>
      <c r="G453" s="225">
        <v>700000</v>
      </c>
      <c r="H453" s="225">
        <v>0</v>
      </c>
      <c r="I453" s="225">
        <v>0</v>
      </c>
      <c r="J453" s="225">
        <v>0</v>
      </c>
      <c r="K453" s="225">
        <v>0</v>
      </c>
      <c r="L453" s="225">
        <v>0</v>
      </c>
      <c r="M453" s="225">
        <v>0</v>
      </c>
      <c r="N453" s="225">
        <v>4200000</v>
      </c>
      <c r="O453" s="225">
        <v>0</v>
      </c>
      <c r="P453" s="225">
        <v>0</v>
      </c>
      <c r="Q453" s="225">
        <v>0</v>
      </c>
      <c r="R453" s="225">
        <v>0</v>
      </c>
      <c r="S453" s="225">
        <v>0</v>
      </c>
      <c r="T453" s="225">
        <v>0</v>
      </c>
      <c r="U453" s="225">
        <v>0</v>
      </c>
      <c r="V453" s="225">
        <v>0</v>
      </c>
      <c r="W453" s="225">
        <v>0</v>
      </c>
      <c r="X453" s="225">
        <v>0</v>
      </c>
      <c r="Y453" s="225">
        <v>0</v>
      </c>
      <c r="Z453" s="225">
        <v>0</v>
      </c>
      <c r="AA453" s="225">
        <v>0</v>
      </c>
      <c r="AB453" s="225">
        <v>0</v>
      </c>
      <c r="AC453" s="225">
        <v>0</v>
      </c>
      <c r="AD453" s="225">
        <v>0</v>
      </c>
      <c r="AE453" s="225">
        <v>0</v>
      </c>
      <c r="AF453" s="225">
        <v>0</v>
      </c>
      <c r="AG453" s="225">
        <v>0</v>
      </c>
      <c r="AH453" s="225">
        <v>0</v>
      </c>
      <c r="AI453" s="225">
        <v>0</v>
      </c>
      <c r="AJ453" s="225">
        <v>0</v>
      </c>
      <c r="AK453" s="225">
        <v>0</v>
      </c>
      <c r="AL453" s="225">
        <v>0</v>
      </c>
      <c r="AM453" s="225">
        <v>0</v>
      </c>
      <c r="AN453" s="225">
        <v>0</v>
      </c>
      <c r="AO453" s="225">
        <v>0</v>
      </c>
      <c r="AP453" s="225">
        <v>0</v>
      </c>
      <c r="AQ453" s="225">
        <v>0</v>
      </c>
      <c r="AR453" s="225">
        <v>0</v>
      </c>
      <c r="AS453" s="225">
        <v>0</v>
      </c>
      <c r="AT453" s="225">
        <v>0</v>
      </c>
      <c r="AU453" s="225">
        <v>0</v>
      </c>
      <c r="AV453" s="225">
        <v>0</v>
      </c>
      <c r="AW453" s="225">
        <v>0</v>
      </c>
      <c r="AX453" s="225">
        <v>0</v>
      </c>
      <c r="AY453" s="225">
        <v>0</v>
      </c>
      <c r="AZ453" s="225">
        <v>0</v>
      </c>
      <c r="BA453" s="225">
        <v>0</v>
      </c>
      <c r="BB453" s="225">
        <v>0</v>
      </c>
      <c r="BC453" s="225">
        <v>0</v>
      </c>
      <c r="BD453" s="225">
        <v>0</v>
      </c>
      <c r="BE453" s="225">
        <v>0</v>
      </c>
      <c r="BF453" s="225">
        <v>0</v>
      </c>
      <c r="BG453" s="225">
        <v>0</v>
      </c>
      <c r="BH453" s="225">
        <v>0</v>
      </c>
      <c r="BI453" s="225">
        <v>0</v>
      </c>
      <c r="BJ453" s="225">
        <v>0</v>
      </c>
      <c r="BK453" s="225">
        <v>0</v>
      </c>
      <c r="BL453" s="225">
        <v>0</v>
      </c>
      <c r="BM453" s="225">
        <v>0</v>
      </c>
      <c r="BN453" s="225">
        <v>0</v>
      </c>
    </row>
    <row r="454" spans="1:66">
      <c r="A454" s="245" t="s">
        <v>693</v>
      </c>
      <c r="B454" s="225">
        <v>700000</v>
      </c>
      <c r="C454" s="225">
        <v>700000</v>
      </c>
      <c r="D454" s="225">
        <v>700000</v>
      </c>
      <c r="E454" s="225">
        <v>38411166</v>
      </c>
      <c r="F454" s="225">
        <v>38411166</v>
      </c>
      <c r="G454" s="225">
        <v>38411166</v>
      </c>
      <c r="H454" s="225">
        <v>37711166</v>
      </c>
      <c r="I454" s="225">
        <v>37711166</v>
      </c>
      <c r="J454" s="225">
        <v>37711166</v>
      </c>
      <c r="K454" s="225">
        <v>37711166</v>
      </c>
      <c r="L454" s="225">
        <v>37711166</v>
      </c>
      <c r="M454" s="225">
        <v>37711166</v>
      </c>
      <c r="N454" s="225">
        <v>343600493.99999899</v>
      </c>
      <c r="O454" s="225">
        <v>37711166</v>
      </c>
      <c r="P454" s="225">
        <v>37711166</v>
      </c>
      <c r="Q454" s="225">
        <v>37711166</v>
      </c>
      <c r="R454" s="225">
        <v>0</v>
      </c>
      <c r="S454" s="225">
        <v>0</v>
      </c>
      <c r="T454" s="225">
        <v>0</v>
      </c>
      <c r="U454" s="225">
        <v>0</v>
      </c>
      <c r="V454" s="225">
        <v>0</v>
      </c>
      <c r="W454" s="225">
        <v>0</v>
      </c>
      <c r="X454" s="225">
        <v>0</v>
      </c>
      <c r="Y454" s="225">
        <v>0</v>
      </c>
      <c r="Z454" s="225">
        <v>0</v>
      </c>
      <c r="AA454" s="225">
        <v>113133497.999999</v>
      </c>
      <c r="AB454" s="225">
        <v>0</v>
      </c>
      <c r="AC454" s="225">
        <v>0</v>
      </c>
      <c r="AD454" s="225">
        <v>0</v>
      </c>
      <c r="AE454" s="225">
        <v>0</v>
      </c>
      <c r="AF454" s="225">
        <v>0</v>
      </c>
      <c r="AG454" s="225">
        <v>0</v>
      </c>
      <c r="AH454" s="225">
        <v>0</v>
      </c>
      <c r="AI454" s="225">
        <v>0</v>
      </c>
      <c r="AJ454" s="225">
        <v>0</v>
      </c>
      <c r="AK454" s="225">
        <v>0</v>
      </c>
      <c r="AL454" s="225">
        <v>0</v>
      </c>
      <c r="AM454" s="225">
        <v>0</v>
      </c>
      <c r="AN454" s="225">
        <v>0</v>
      </c>
      <c r="AO454" s="225">
        <v>0</v>
      </c>
      <c r="AP454" s="225">
        <v>0</v>
      </c>
      <c r="AQ454" s="225">
        <v>0</v>
      </c>
      <c r="AR454" s="225">
        <v>0</v>
      </c>
      <c r="AS454" s="225">
        <v>0</v>
      </c>
      <c r="AT454" s="225">
        <v>0</v>
      </c>
      <c r="AU454" s="225">
        <v>0</v>
      </c>
      <c r="AV454" s="225">
        <v>0</v>
      </c>
      <c r="AW454" s="225">
        <v>0</v>
      </c>
      <c r="AX454" s="225">
        <v>0</v>
      </c>
      <c r="AY454" s="225">
        <v>0</v>
      </c>
      <c r="AZ454" s="225">
        <v>0</v>
      </c>
      <c r="BA454" s="225">
        <v>0</v>
      </c>
      <c r="BB454" s="225">
        <v>0</v>
      </c>
      <c r="BC454" s="225">
        <v>0</v>
      </c>
      <c r="BD454" s="225">
        <v>0</v>
      </c>
      <c r="BE454" s="225">
        <v>0</v>
      </c>
      <c r="BF454" s="225">
        <v>0</v>
      </c>
      <c r="BG454" s="225">
        <v>0</v>
      </c>
      <c r="BH454" s="225">
        <v>0</v>
      </c>
      <c r="BI454" s="225">
        <v>0</v>
      </c>
      <c r="BJ454" s="225">
        <v>0</v>
      </c>
      <c r="BK454" s="225">
        <v>0</v>
      </c>
      <c r="BL454" s="225">
        <v>0</v>
      </c>
      <c r="BM454" s="225">
        <v>0</v>
      </c>
      <c r="BN454" s="225">
        <v>0</v>
      </c>
    </row>
    <row r="455" spans="1:66">
      <c r="A455" s="245" t="s">
        <v>694</v>
      </c>
    </row>
    <row r="456" spans="1:66">
      <c r="A456" s="245" t="s">
        <v>695</v>
      </c>
      <c r="B456" s="225">
        <v>111109.84</v>
      </c>
      <c r="C456" s="225">
        <v>102284.84</v>
      </c>
      <c r="D456" s="225">
        <v>31692.84</v>
      </c>
      <c r="E456" s="225">
        <v>75812.84</v>
      </c>
      <c r="F456" s="225">
        <v>75812.84</v>
      </c>
      <c r="G456" s="225">
        <v>14044.8399999999</v>
      </c>
      <c r="H456" s="225">
        <v>104294.17</v>
      </c>
      <c r="I456" s="225">
        <v>86646.17</v>
      </c>
      <c r="J456" s="225">
        <v>7230.1699999999901</v>
      </c>
      <c r="K456" s="225">
        <v>86646.17</v>
      </c>
      <c r="L456" s="225">
        <v>86646.17</v>
      </c>
      <c r="M456" s="225">
        <v>-54537.8299999999</v>
      </c>
      <c r="N456" s="225">
        <v>727683.06</v>
      </c>
      <c r="O456" s="225">
        <v>222104.43</v>
      </c>
      <c r="P456" s="225">
        <v>213279.43</v>
      </c>
      <c r="Q456" s="225">
        <v>142687.43</v>
      </c>
      <c r="R456" s="225">
        <v>186807.43</v>
      </c>
      <c r="S456" s="225">
        <v>186807.43</v>
      </c>
      <c r="T456" s="225">
        <v>125039.43</v>
      </c>
      <c r="U456" s="225">
        <v>215288.76</v>
      </c>
      <c r="V456" s="225">
        <v>197640.76</v>
      </c>
      <c r="W456" s="225">
        <v>118224.75999999901</v>
      </c>
      <c r="X456" s="225">
        <v>197640.76</v>
      </c>
      <c r="Y456" s="225">
        <v>197640.76</v>
      </c>
      <c r="Z456" s="225">
        <v>56456.76</v>
      </c>
      <c r="AA456" s="225">
        <v>2059618.14</v>
      </c>
      <c r="AB456" s="225">
        <v>222104.43</v>
      </c>
      <c r="AC456" s="225">
        <v>213279.43</v>
      </c>
      <c r="AD456" s="225">
        <v>142687.43</v>
      </c>
      <c r="AE456" s="225">
        <v>186807.43</v>
      </c>
      <c r="AF456" s="225">
        <v>186807.43</v>
      </c>
      <c r="AG456" s="225">
        <v>125039.43</v>
      </c>
      <c r="AH456" s="225">
        <v>215288.76</v>
      </c>
      <c r="AI456" s="225">
        <v>197640.76</v>
      </c>
      <c r="AJ456" s="225">
        <v>118224.75999999901</v>
      </c>
      <c r="AK456" s="225">
        <v>197640.76</v>
      </c>
      <c r="AL456" s="225">
        <v>197640.76</v>
      </c>
      <c r="AM456" s="225">
        <v>56456.76</v>
      </c>
      <c r="AN456" s="225">
        <v>2059618.14</v>
      </c>
      <c r="AO456" s="225">
        <v>222104.43</v>
      </c>
      <c r="AP456" s="225">
        <v>213279.43</v>
      </c>
      <c r="AQ456" s="225">
        <v>142687.43</v>
      </c>
      <c r="AR456" s="225">
        <v>186807.43</v>
      </c>
      <c r="AS456" s="225">
        <v>186807.43</v>
      </c>
      <c r="AT456" s="225">
        <v>125039.43</v>
      </c>
      <c r="AU456" s="225">
        <v>215288.76</v>
      </c>
      <c r="AV456" s="225">
        <v>197640.76</v>
      </c>
      <c r="AW456" s="225">
        <v>118224.75999999901</v>
      </c>
      <c r="AX456" s="225">
        <v>197640.76</v>
      </c>
      <c r="AY456" s="225">
        <v>197640.76</v>
      </c>
      <c r="AZ456" s="225">
        <v>56456.76</v>
      </c>
      <c r="BA456" s="225">
        <v>2059618.14</v>
      </c>
      <c r="BB456" s="225">
        <v>222104.43</v>
      </c>
      <c r="BC456" s="225">
        <v>213279.43</v>
      </c>
      <c r="BD456" s="225">
        <v>142687.43</v>
      </c>
      <c r="BE456" s="225">
        <v>186807.43</v>
      </c>
      <c r="BF456" s="225">
        <v>186807.43</v>
      </c>
      <c r="BG456" s="225">
        <v>125039.43</v>
      </c>
      <c r="BH456" s="225">
        <v>215288.76</v>
      </c>
      <c r="BI456" s="225">
        <v>197640.76</v>
      </c>
      <c r="BJ456" s="225">
        <v>118224.75999999901</v>
      </c>
      <c r="BK456" s="225">
        <v>197640.76</v>
      </c>
      <c r="BL456" s="225">
        <v>197640.76</v>
      </c>
      <c r="BM456" s="225">
        <v>56456.76</v>
      </c>
      <c r="BN456" s="225">
        <v>2059618.14</v>
      </c>
    </row>
    <row r="457" spans="1:66">
      <c r="A457" s="245" t="s">
        <v>696</v>
      </c>
      <c r="B457" s="225">
        <v>372921.5</v>
      </c>
      <c r="C457" s="225">
        <v>372921.5</v>
      </c>
      <c r="D457" s="225">
        <v>372921.5</v>
      </c>
      <c r="E457" s="225">
        <v>372921.5</v>
      </c>
      <c r="F457" s="225">
        <v>372921.5</v>
      </c>
      <c r="G457" s="225">
        <v>372921.5</v>
      </c>
      <c r="H457" s="225">
        <v>372921.5</v>
      </c>
      <c r="I457" s="225">
        <v>372921.5</v>
      </c>
      <c r="J457" s="225">
        <v>372921.5</v>
      </c>
      <c r="K457" s="225">
        <v>372921.5</v>
      </c>
      <c r="L457" s="225">
        <v>372921.5</v>
      </c>
      <c r="M457" s="225">
        <v>372921.5</v>
      </c>
      <c r="N457" s="225">
        <v>4475058</v>
      </c>
      <c r="O457" s="225">
        <v>411265.01</v>
      </c>
      <c r="P457" s="225">
        <v>411265.01</v>
      </c>
      <c r="Q457" s="225">
        <v>411265.01</v>
      </c>
      <c r="R457" s="225">
        <v>411265.01</v>
      </c>
      <c r="S457" s="225">
        <v>411265.01</v>
      </c>
      <c r="T457" s="225">
        <v>411265.01</v>
      </c>
      <c r="U457" s="225">
        <v>411265.01</v>
      </c>
      <c r="V457" s="225">
        <v>411265.01</v>
      </c>
      <c r="W457" s="225">
        <v>411265.01</v>
      </c>
      <c r="X457" s="225">
        <v>411265.01</v>
      </c>
      <c r="Y457" s="225">
        <v>411265.01</v>
      </c>
      <c r="Z457" s="225">
        <v>411265.01</v>
      </c>
      <c r="AA457" s="225">
        <v>4935180.12</v>
      </c>
      <c r="AB457" s="225">
        <v>411265.01</v>
      </c>
      <c r="AC457" s="225">
        <v>411265.01</v>
      </c>
      <c r="AD457" s="225">
        <v>411265.01</v>
      </c>
      <c r="AE457" s="225">
        <v>411265.01</v>
      </c>
      <c r="AF457" s="225">
        <v>411265.01</v>
      </c>
      <c r="AG457" s="225">
        <v>411265.01</v>
      </c>
      <c r="AH457" s="225">
        <v>411265.01</v>
      </c>
      <c r="AI457" s="225">
        <v>411265.01</v>
      </c>
      <c r="AJ457" s="225">
        <v>411265.01</v>
      </c>
      <c r="AK457" s="225">
        <v>411265.01</v>
      </c>
      <c r="AL457" s="225">
        <v>411265.01</v>
      </c>
      <c r="AM457" s="225">
        <v>411265.01</v>
      </c>
      <c r="AN457" s="225">
        <v>4935180.12</v>
      </c>
      <c r="AO457" s="225">
        <v>411265.01</v>
      </c>
      <c r="AP457" s="225">
        <v>411265.01</v>
      </c>
      <c r="AQ457" s="225">
        <v>411265.01</v>
      </c>
      <c r="AR457" s="225">
        <v>411265.01</v>
      </c>
      <c r="AS457" s="225">
        <v>411265.01</v>
      </c>
      <c r="AT457" s="225">
        <v>411265.01</v>
      </c>
      <c r="AU457" s="225">
        <v>411265.01</v>
      </c>
      <c r="AV457" s="225">
        <v>411265.01</v>
      </c>
      <c r="AW457" s="225">
        <v>411265.01</v>
      </c>
      <c r="AX457" s="225">
        <v>411265.01</v>
      </c>
      <c r="AY457" s="225">
        <v>411265.01</v>
      </c>
      <c r="AZ457" s="225">
        <v>411265.01</v>
      </c>
      <c r="BA457" s="225">
        <v>4935180.12</v>
      </c>
      <c r="BB457" s="225">
        <v>411265.01</v>
      </c>
      <c r="BC457" s="225">
        <v>411265.01</v>
      </c>
      <c r="BD457" s="225">
        <v>411265.01</v>
      </c>
      <c r="BE457" s="225">
        <v>411265.01</v>
      </c>
      <c r="BF457" s="225">
        <v>411265.01</v>
      </c>
      <c r="BG457" s="225">
        <v>411265.01</v>
      </c>
      <c r="BH457" s="225">
        <v>411265.01</v>
      </c>
      <c r="BI457" s="225">
        <v>411265.01</v>
      </c>
      <c r="BJ457" s="225">
        <v>411265.01</v>
      </c>
      <c r="BK457" s="225">
        <v>411265.01</v>
      </c>
      <c r="BL457" s="225">
        <v>411265.01</v>
      </c>
      <c r="BM457" s="225">
        <v>411265.01</v>
      </c>
      <c r="BN457" s="225">
        <v>4935180.12</v>
      </c>
    </row>
    <row r="458" spans="1:66">
      <c r="A458" s="245" t="s">
        <v>697</v>
      </c>
      <c r="B458" s="225">
        <v>107826.85</v>
      </c>
      <c r="C458" s="225">
        <v>107826.85</v>
      </c>
      <c r="D458" s="225">
        <v>107826.85</v>
      </c>
      <c r="E458" s="225">
        <v>107826.85</v>
      </c>
      <c r="F458" s="225">
        <v>107826.85</v>
      </c>
      <c r="G458" s="225">
        <v>107826.85</v>
      </c>
      <c r="H458" s="225">
        <v>107826.85</v>
      </c>
      <c r="I458" s="225">
        <v>107826.85</v>
      </c>
      <c r="J458" s="225">
        <v>107826.85</v>
      </c>
      <c r="K458" s="225">
        <v>107826.85</v>
      </c>
      <c r="L458" s="225">
        <v>107826.85</v>
      </c>
      <c r="M458" s="225">
        <v>107826.85</v>
      </c>
      <c r="N458" s="225">
        <v>1293922.2</v>
      </c>
      <c r="O458" s="225">
        <v>0</v>
      </c>
      <c r="P458" s="225">
        <v>0</v>
      </c>
      <c r="Q458" s="225">
        <v>0</v>
      </c>
      <c r="R458" s="225">
        <v>0</v>
      </c>
      <c r="S458" s="225">
        <v>0</v>
      </c>
      <c r="T458" s="225">
        <v>0</v>
      </c>
      <c r="U458" s="225">
        <v>0</v>
      </c>
      <c r="V458" s="225">
        <v>0</v>
      </c>
      <c r="W458" s="225">
        <v>0</v>
      </c>
      <c r="X458" s="225">
        <v>0</v>
      </c>
      <c r="Y458" s="225">
        <v>0</v>
      </c>
      <c r="Z458" s="225">
        <v>0</v>
      </c>
      <c r="AA458" s="225">
        <v>0</v>
      </c>
      <c r="AB458" s="225">
        <v>0</v>
      </c>
      <c r="AC458" s="225">
        <v>0</v>
      </c>
      <c r="AD458" s="225">
        <v>0</v>
      </c>
      <c r="AE458" s="225">
        <v>0</v>
      </c>
      <c r="AF458" s="225">
        <v>0</v>
      </c>
      <c r="AG458" s="225">
        <v>0</v>
      </c>
      <c r="AH458" s="225">
        <v>0</v>
      </c>
      <c r="AI458" s="225">
        <v>0</v>
      </c>
      <c r="AJ458" s="225">
        <v>0</v>
      </c>
      <c r="AK458" s="225">
        <v>0</v>
      </c>
      <c r="AL458" s="225">
        <v>0</v>
      </c>
      <c r="AM458" s="225">
        <v>0</v>
      </c>
      <c r="AN458" s="225">
        <v>0</v>
      </c>
      <c r="AO458" s="225">
        <v>0</v>
      </c>
      <c r="AP458" s="225">
        <v>0</v>
      </c>
      <c r="AQ458" s="225">
        <v>0</v>
      </c>
      <c r="AR458" s="225">
        <v>0</v>
      </c>
      <c r="AS458" s="225">
        <v>0</v>
      </c>
      <c r="AT458" s="225">
        <v>0</v>
      </c>
      <c r="AU458" s="225">
        <v>0</v>
      </c>
      <c r="AV458" s="225">
        <v>0</v>
      </c>
      <c r="AW458" s="225">
        <v>0</v>
      </c>
      <c r="AX458" s="225">
        <v>0</v>
      </c>
      <c r="AY458" s="225">
        <v>0</v>
      </c>
      <c r="AZ458" s="225">
        <v>0</v>
      </c>
      <c r="BA458" s="225">
        <v>0</v>
      </c>
      <c r="BB458" s="225">
        <v>0</v>
      </c>
      <c r="BC458" s="225">
        <v>0</v>
      </c>
      <c r="BD458" s="225">
        <v>0</v>
      </c>
      <c r="BE458" s="225">
        <v>0</v>
      </c>
      <c r="BF458" s="225">
        <v>0</v>
      </c>
      <c r="BG458" s="225">
        <v>0</v>
      </c>
      <c r="BH458" s="225">
        <v>0</v>
      </c>
      <c r="BI458" s="225">
        <v>0</v>
      </c>
      <c r="BJ458" s="225">
        <v>0</v>
      </c>
      <c r="BK458" s="225">
        <v>0</v>
      </c>
      <c r="BL458" s="225">
        <v>0</v>
      </c>
      <c r="BM458" s="225">
        <v>0</v>
      </c>
      <c r="BN458" s="225">
        <v>0</v>
      </c>
    </row>
    <row r="459" spans="1:66">
      <c r="A459" s="245" t="s">
        <v>698</v>
      </c>
      <c r="B459" s="225">
        <v>7061.32</v>
      </c>
      <c r="C459" s="225">
        <v>7061.32</v>
      </c>
      <c r="D459" s="225">
        <v>7280.82</v>
      </c>
      <c r="E459" s="225">
        <v>7280.82</v>
      </c>
      <c r="F459" s="225">
        <v>7280.82</v>
      </c>
      <c r="G459" s="225">
        <v>7280.82</v>
      </c>
      <c r="H459" s="225">
        <v>7280.82</v>
      </c>
      <c r="I459" s="225">
        <v>7280.82</v>
      </c>
      <c r="J459" s="225">
        <v>7280.82</v>
      </c>
      <c r="K459" s="225">
        <v>7280.82</v>
      </c>
      <c r="L459" s="225">
        <v>7280.82</v>
      </c>
      <c r="M459" s="225">
        <v>7280.82</v>
      </c>
      <c r="N459" s="225">
        <v>86930.84</v>
      </c>
      <c r="O459" s="225">
        <v>7280.82</v>
      </c>
      <c r="P459" s="225">
        <v>7280.82</v>
      </c>
      <c r="Q459" s="225">
        <v>7508.02</v>
      </c>
      <c r="R459" s="225">
        <v>7508.02</v>
      </c>
      <c r="S459" s="225">
        <v>7508.02</v>
      </c>
      <c r="T459" s="225">
        <v>7508.02</v>
      </c>
      <c r="U459" s="225">
        <v>7508.02</v>
      </c>
      <c r="V459" s="225">
        <v>7508.02</v>
      </c>
      <c r="W459" s="225">
        <v>7508.02</v>
      </c>
      <c r="X459" s="225">
        <v>7508.02</v>
      </c>
      <c r="Y459" s="225">
        <v>7508.02</v>
      </c>
      <c r="Z459" s="225">
        <v>7508.02</v>
      </c>
      <c r="AA459" s="225">
        <v>89641.84</v>
      </c>
      <c r="AB459" s="225">
        <v>7280.82</v>
      </c>
      <c r="AC459" s="225">
        <v>7280.82</v>
      </c>
      <c r="AD459" s="225">
        <v>7508.02</v>
      </c>
      <c r="AE459" s="225">
        <v>7508.02</v>
      </c>
      <c r="AF459" s="225">
        <v>7508.02</v>
      </c>
      <c r="AG459" s="225">
        <v>7508.02</v>
      </c>
      <c r="AH459" s="225">
        <v>7508.02</v>
      </c>
      <c r="AI459" s="225">
        <v>7508.02</v>
      </c>
      <c r="AJ459" s="225">
        <v>7508.02</v>
      </c>
      <c r="AK459" s="225">
        <v>7508.02</v>
      </c>
      <c r="AL459" s="225">
        <v>7508.02</v>
      </c>
      <c r="AM459" s="225">
        <v>7508.02</v>
      </c>
      <c r="AN459" s="225">
        <v>89641.84</v>
      </c>
      <c r="AO459" s="225">
        <v>7280.82</v>
      </c>
      <c r="AP459" s="225">
        <v>7280.82</v>
      </c>
      <c r="AQ459" s="225">
        <v>7508.02</v>
      </c>
      <c r="AR459" s="225">
        <v>7508.02</v>
      </c>
      <c r="AS459" s="225">
        <v>7508.02</v>
      </c>
      <c r="AT459" s="225">
        <v>7508.02</v>
      </c>
      <c r="AU459" s="225">
        <v>7508.02</v>
      </c>
      <c r="AV459" s="225">
        <v>7508.02</v>
      </c>
      <c r="AW459" s="225">
        <v>7508.02</v>
      </c>
      <c r="AX459" s="225">
        <v>7508.02</v>
      </c>
      <c r="AY459" s="225">
        <v>7508.02</v>
      </c>
      <c r="AZ459" s="225">
        <v>7508.02</v>
      </c>
      <c r="BA459" s="225">
        <v>89641.84</v>
      </c>
      <c r="BB459" s="225">
        <v>7280.82</v>
      </c>
      <c r="BC459" s="225">
        <v>7280.82</v>
      </c>
      <c r="BD459" s="225">
        <v>7508.02</v>
      </c>
      <c r="BE459" s="225">
        <v>7508.02</v>
      </c>
      <c r="BF459" s="225">
        <v>7508.02</v>
      </c>
      <c r="BG459" s="225">
        <v>7508.02</v>
      </c>
      <c r="BH459" s="225">
        <v>7508.02</v>
      </c>
      <c r="BI459" s="225">
        <v>7508.02</v>
      </c>
      <c r="BJ459" s="225">
        <v>7508.02</v>
      </c>
      <c r="BK459" s="225">
        <v>7508.02</v>
      </c>
      <c r="BL459" s="225">
        <v>7508.02</v>
      </c>
      <c r="BM459" s="225">
        <v>7508.02</v>
      </c>
      <c r="BN459" s="225">
        <v>89641.84</v>
      </c>
    </row>
    <row r="460" spans="1:66">
      <c r="A460" s="245" t="s">
        <v>699</v>
      </c>
      <c r="B460" s="225">
        <v>0</v>
      </c>
      <c r="C460" s="225">
        <v>0</v>
      </c>
      <c r="D460" s="225">
        <v>0</v>
      </c>
      <c r="E460" s="225">
        <v>0</v>
      </c>
      <c r="F460" s="225">
        <v>0</v>
      </c>
      <c r="G460" s="225">
        <v>0</v>
      </c>
      <c r="H460" s="225">
        <v>0</v>
      </c>
      <c r="I460" s="225">
        <v>0</v>
      </c>
      <c r="J460" s="225">
        <v>0</v>
      </c>
      <c r="K460" s="225">
        <v>0</v>
      </c>
      <c r="L460" s="225">
        <v>0</v>
      </c>
      <c r="M460" s="225">
        <v>0</v>
      </c>
      <c r="N460" s="225">
        <v>0</v>
      </c>
      <c r="O460" s="225">
        <v>0</v>
      </c>
      <c r="P460" s="225">
        <v>0</v>
      </c>
      <c r="Q460" s="225">
        <v>0</v>
      </c>
      <c r="R460" s="225">
        <v>0</v>
      </c>
      <c r="S460" s="225">
        <v>0</v>
      </c>
      <c r="T460" s="225">
        <v>0</v>
      </c>
      <c r="U460" s="225">
        <v>0</v>
      </c>
      <c r="V460" s="225">
        <v>0</v>
      </c>
      <c r="W460" s="225">
        <v>0</v>
      </c>
      <c r="X460" s="225">
        <v>0</v>
      </c>
      <c r="Y460" s="225">
        <v>0</v>
      </c>
      <c r="Z460" s="225">
        <v>0</v>
      </c>
      <c r="AA460" s="225">
        <v>0</v>
      </c>
      <c r="AB460" s="225">
        <v>0</v>
      </c>
      <c r="AC460" s="225">
        <v>0</v>
      </c>
      <c r="AD460" s="225">
        <v>0</v>
      </c>
      <c r="AE460" s="225">
        <v>0</v>
      </c>
      <c r="AF460" s="225">
        <v>0</v>
      </c>
      <c r="AG460" s="225">
        <v>0</v>
      </c>
      <c r="AH460" s="225">
        <v>0</v>
      </c>
      <c r="AI460" s="225">
        <v>0</v>
      </c>
      <c r="AJ460" s="225">
        <v>0</v>
      </c>
      <c r="AK460" s="225">
        <v>0</v>
      </c>
      <c r="AL460" s="225">
        <v>0</v>
      </c>
      <c r="AM460" s="225">
        <v>0</v>
      </c>
      <c r="AN460" s="225">
        <v>0</v>
      </c>
      <c r="AO460" s="225">
        <v>0</v>
      </c>
      <c r="AP460" s="225">
        <v>0</v>
      </c>
      <c r="AQ460" s="225">
        <v>0</v>
      </c>
      <c r="AR460" s="225">
        <v>0</v>
      </c>
      <c r="AS460" s="225">
        <v>0</v>
      </c>
      <c r="AT460" s="225">
        <v>0</v>
      </c>
      <c r="AU460" s="225">
        <v>0</v>
      </c>
      <c r="AV460" s="225">
        <v>0</v>
      </c>
      <c r="AW460" s="225">
        <v>0</v>
      </c>
      <c r="AX460" s="225">
        <v>0</v>
      </c>
      <c r="AY460" s="225">
        <v>0</v>
      </c>
      <c r="AZ460" s="225">
        <v>0</v>
      </c>
      <c r="BA460" s="225">
        <v>0</v>
      </c>
      <c r="BB460" s="225">
        <v>0</v>
      </c>
      <c r="BC460" s="225">
        <v>0</v>
      </c>
      <c r="BD460" s="225">
        <v>0</v>
      </c>
      <c r="BE460" s="225">
        <v>0</v>
      </c>
      <c r="BF460" s="225">
        <v>0</v>
      </c>
      <c r="BG460" s="225">
        <v>0</v>
      </c>
      <c r="BH460" s="225">
        <v>0</v>
      </c>
      <c r="BI460" s="225">
        <v>0</v>
      </c>
      <c r="BJ460" s="225">
        <v>0</v>
      </c>
      <c r="BK460" s="225">
        <v>0</v>
      </c>
      <c r="BL460" s="225">
        <v>0</v>
      </c>
      <c r="BM460" s="225">
        <v>0</v>
      </c>
      <c r="BN460" s="225">
        <v>0</v>
      </c>
    </row>
    <row r="461" spans="1:66">
      <c r="A461" s="245" t="s">
        <v>700</v>
      </c>
      <c r="B461" s="225">
        <v>19152.689999999999</v>
      </c>
      <c r="C461" s="225">
        <v>19152.689999999999</v>
      </c>
      <c r="D461" s="225">
        <v>19152.689999999999</v>
      </c>
      <c r="E461" s="225">
        <v>19152.689999999999</v>
      </c>
      <c r="F461" s="225">
        <v>19152.689999999999</v>
      </c>
      <c r="G461" s="225">
        <v>19152.689999999999</v>
      </c>
      <c r="H461" s="225">
        <v>19152.689999999999</v>
      </c>
      <c r="I461" s="225">
        <v>19152.689999999999</v>
      </c>
      <c r="J461" s="225">
        <v>19152.689999999999</v>
      </c>
      <c r="K461" s="225">
        <v>19152.689999999999</v>
      </c>
      <c r="L461" s="225">
        <v>19152.689999999999</v>
      </c>
      <c r="M461" s="225">
        <v>19152.689999999999</v>
      </c>
      <c r="N461" s="225">
        <v>229832.28</v>
      </c>
      <c r="O461" s="225">
        <v>19671.240000000002</v>
      </c>
      <c r="P461" s="225">
        <v>19671.240000000002</v>
      </c>
      <c r="Q461" s="225">
        <v>19671.240000000002</v>
      </c>
      <c r="R461" s="225">
        <v>19671.240000000002</v>
      </c>
      <c r="S461" s="225">
        <v>19671.240000000002</v>
      </c>
      <c r="T461" s="225">
        <v>19671.240000000002</v>
      </c>
      <c r="U461" s="225">
        <v>19671.240000000002</v>
      </c>
      <c r="V461" s="225">
        <v>19671.240000000002</v>
      </c>
      <c r="W461" s="225">
        <v>19671.240000000002</v>
      </c>
      <c r="X461" s="225">
        <v>19671.240000000002</v>
      </c>
      <c r="Y461" s="225">
        <v>19671.240000000002</v>
      </c>
      <c r="Z461" s="225">
        <v>19671.240000000002</v>
      </c>
      <c r="AA461" s="225">
        <v>236054.88</v>
      </c>
      <c r="AB461" s="225">
        <v>19671.240000000002</v>
      </c>
      <c r="AC461" s="225">
        <v>19671.240000000002</v>
      </c>
      <c r="AD461" s="225">
        <v>19671.240000000002</v>
      </c>
      <c r="AE461" s="225">
        <v>19671.240000000002</v>
      </c>
      <c r="AF461" s="225">
        <v>19671.240000000002</v>
      </c>
      <c r="AG461" s="225">
        <v>19671.240000000002</v>
      </c>
      <c r="AH461" s="225">
        <v>19671.240000000002</v>
      </c>
      <c r="AI461" s="225">
        <v>19671.240000000002</v>
      </c>
      <c r="AJ461" s="225">
        <v>19671.240000000002</v>
      </c>
      <c r="AK461" s="225">
        <v>19671.240000000002</v>
      </c>
      <c r="AL461" s="225">
        <v>19671.240000000002</v>
      </c>
      <c r="AM461" s="225">
        <v>19671.240000000002</v>
      </c>
      <c r="AN461" s="225">
        <v>236054.88</v>
      </c>
      <c r="AO461" s="225">
        <v>19671.240000000002</v>
      </c>
      <c r="AP461" s="225">
        <v>19671.240000000002</v>
      </c>
      <c r="AQ461" s="225">
        <v>19671.240000000002</v>
      </c>
      <c r="AR461" s="225">
        <v>19671.240000000002</v>
      </c>
      <c r="AS461" s="225">
        <v>19671.240000000002</v>
      </c>
      <c r="AT461" s="225">
        <v>19671.240000000002</v>
      </c>
      <c r="AU461" s="225">
        <v>19671.240000000002</v>
      </c>
      <c r="AV461" s="225">
        <v>19671.240000000002</v>
      </c>
      <c r="AW461" s="225">
        <v>19671.240000000002</v>
      </c>
      <c r="AX461" s="225">
        <v>19671.240000000002</v>
      </c>
      <c r="AY461" s="225">
        <v>19671.240000000002</v>
      </c>
      <c r="AZ461" s="225">
        <v>19671.240000000002</v>
      </c>
      <c r="BA461" s="225">
        <v>236054.88</v>
      </c>
      <c r="BB461" s="225">
        <v>19671.240000000002</v>
      </c>
      <c r="BC461" s="225">
        <v>19671.240000000002</v>
      </c>
      <c r="BD461" s="225">
        <v>19671.240000000002</v>
      </c>
      <c r="BE461" s="225">
        <v>19671.240000000002</v>
      </c>
      <c r="BF461" s="225">
        <v>19671.240000000002</v>
      </c>
      <c r="BG461" s="225">
        <v>19671.240000000002</v>
      </c>
      <c r="BH461" s="225">
        <v>19671.240000000002</v>
      </c>
      <c r="BI461" s="225">
        <v>19671.240000000002</v>
      </c>
      <c r="BJ461" s="225">
        <v>19671.240000000002</v>
      </c>
      <c r="BK461" s="225">
        <v>19671.240000000002</v>
      </c>
      <c r="BL461" s="225">
        <v>19671.240000000002</v>
      </c>
      <c r="BM461" s="225">
        <v>19671.240000000002</v>
      </c>
      <c r="BN461" s="225">
        <v>236054.88</v>
      </c>
    </row>
    <row r="462" spans="1:66">
      <c r="A462" s="245" t="s">
        <v>701</v>
      </c>
      <c r="B462" s="225">
        <v>618072.19999999995</v>
      </c>
      <c r="C462" s="225">
        <v>609247.19999999995</v>
      </c>
      <c r="D462" s="225">
        <v>538874.69999999995</v>
      </c>
      <c r="E462" s="225">
        <v>582994.69999999995</v>
      </c>
      <c r="F462" s="225">
        <v>582994.69999999995</v>
      </c>
      <c r="G462" s="225">
        <v>521226.69999999902</v>
      </c>
      <c r="H462" s="225">
        <v>611476.02999999898</v>
      </c>
      <c r="I462" s="225">
        <v>593828.02999999898</v>
      </c>
      <c r="J462" s="225">
        <v>514412.02999999898</v>
      </c>
      <c r="K462" s="225">
        <v>593828.02999999898</v>
      </c>
      <c r="L462" s="225">
        <v>593828.02999999898</v>
      </c>
      <c r="M462" s="225">
        <v>452644.02999999898</v>
      </c>
      <c r="N462" s="225">
        <v>6813426.3799999999</v>
      </c>
      <c r="O462" s="225">
        <v>660321.5</v>
      </c>
      <c r="P462" s="225">
        <v>651496.5</v>
      </c>
      <c r="Q462" s="225">
        <v>581131.69999999995</v>
      </c>
      <c r="R462" s="225">
        <v>625251.69999999995</v>
      </c>
      <c r="S462" s="225">
        <v>625251.69999999995</v>
      </c>
      <c r="T462" s="225">
        <v>563483.69999999995</v>
      </c>
      <c r="U462" s="225">
        <v>653733.03</v>
      </c>
      <c r="V462" s="225">
        <v>636085.03</v>
      </c>
      <c r="W462" s="225">
        <v>556669.03</v>
      </c>
      <c r="X462" s="225">
        <v>636085.03</v>
      </c>
      <c r="Y462" s="225">
        <v>636085.03</v>
      </c>
      <c r="Z462" s="225">
        <v>494901.02999999898</v>
      </c>
      <c r="AA462" s="225">
        <v>7320494.9800000004</v>
      </c>
      <c r="AB462" s="225">
        <v>660321.5</v>
      </c>
      <c r="AC462" s="225">
        <v>651496.5</v>
      </c>
      <c r="AD462" s="225">
        <v>581131.69999999995</v>
      </c>
      <c r="AE462" s="225">
        <v>625251.69999999995</v>
      </c>
      <c r="AF462" s="225">
        <v>625251.69999999995</v>
      </c>
      <c r="AG462" s="225">
        <v>563483.69999999995</v>
      </c>
      <c r="AH462" s="225">
        <v>653733.03</v>
      </c>
      <c r="AI462" s="225">
        <v>636085.03</v>
      </c>
      <c r="AJ462" s="225">
        <v>556669.03</v>
      </c>
      <c r="AK462" s="225">
        <v>636085.03</v>
      </c>
      <c r="AL462" s="225">
        <v>636085.03</v>
      </c>
      <c r="AM462" s="225">
        <v>494901.02999999898</v>
      </c>
      <c r="AN462" s="225">
        <v>7320494.9800000004</v>
      </c>
      <c r="AO462" s="225">
        <v>660321.5</v>
      </c>
      <c r="AP462" s="225">
        <v>651496.5</v>
      </c>
      <c r="AQ462" s="225">
        <v>581131.69999999995</v>
      </c>
      <c r="AR462" s="225">
        <v>625251.69999999995</v>
      </c>
      <c r="AS462" s="225">
        <v>625251.69999999995</v>
      </c>
      <c r="AT462" s="225">
        <v>563483.69999999995</v>
      </c>
      <c r="AU462" s="225">
        <v>653733.03</v>
      </c>
      <c r="AV462" s="225">
        <v>636085.03</v>
      </c>
      <c r="AW462" s="225">
        <v>556669.03</v>
      </c>
      <c r="AX462" s="225">
        <v>636085.03</v>
      </c>
      <c r="AY462" s="225">
        <v>636085.03</v>
      </c>
      <c r="AZ462" s="225">
        <v>494901.02999999898</v>
      </c>
      <c r="BA462" s="225">
        <v>7320494.9800000004</v>
      </c>
      <c r="BB462" s="225">
        <v>660321.5</v>
      </c>
      <c r="BC462" s="225">
        <v>651496.5</v>
      </c>
      <c r="BD462" s="225">
        <v>581131.69999999995</v>
      </c>
      <c r="BE462" s="225">
        <v>625251.69999999995</v>
      </c>
      <c r="BF462" s="225">
        <v>625251.69999999995</v>
      </c>
      <c r="BG462" s="225">
        <v>563483.69999999995</v>
      </c>
      <c r="BH462" s="225">
        <v>653733.03</v>
      </c>
      <c r="BI462" s="225">
        <v>636085.03</v>
      </c>
      <c r="BJ462" s="225">
        <v>556669.03</v>
      </c>
      <c r="BK462" s="225">
        <v>636085.03</v>
      </c>
      <c r="BL462" s="225">
        <v>636085.03</v>
      </c>
      <c r="BM462" s="225">
        <v>494901.02999999898</v>
      </c>
      <c r="BN462" s="225">
        <v>7320494.9800000004</v>
      </c>
    </row>
    <row r="463" spans="1:66">
      <c r="A463" s="245" t="s">
        <v>702</v>
      </c>
    </row>
    <row r="464" spans="1:66">
      <c r="A464" s="245" t="s">
        <v>703</v>
      </c>
      <c r="B464" s="225">
        <v>10863931.099999901</v>
      </c>
      <c r="C464" s="225">
        <v>6545058.0999999996</v>
      </c>
      <c r="D464" s="225">
        <v>7313885.9199999999</v>
      </c>
      <c r="E464" s="225">
        <v>7482965.0999999996</v>
      </c>
      <c r="F464" s="225">
        <v>7464161.0999999996</v>
      </c>
      <c r="G464" s="225">
        <v>6313997.3499999996</v>
      </c>
      <c r="H464" s="225">
        <v>7570174.0999999996</v>
      </c>
      <c r="I464" s="225">
        <v>7671161.0999999996</v>
      </c>
      <c r="J464" s="225">
        <v>8371242.9800000004</v>
      </c>
      <c r="K464" s="225">
        <v>7890061.0999999996</v>
      </c>
      <c r="L464" s="225">
        <v>7727270.0999999996</v>
      </c>
      <c r="M464" s="225">
        <v>9649433.2199999895</v>
      </c>
      <c r="N464" s="225">
        <v>94863341.269999996</v>
      </c>
      <c r="O464" s="225">
        <v>11773556.099999901</v>
      </c>
      <c r="P464" s="225">
        <v>7774622.0999999996</v>
      </c>
      <c r="Q464" s="225">
        <v>7683250.9199999999</v>
      </c>
      <c r="R464" s="225">
        <v>7591705.0999999996</v>
      </c>
      <c r="S464" s="225">
        <v>7571678.0999999996</v>
      </c>
      <c r="T464" s="225">
        <v>6121915.3499999996</v>
      </c>
      <c r="U464" s="225">
        <v>7677815.0999999996</v>
      </c>
      <c r="V464" s="225">
        <v>7778719.0999999996</v>
      </c>
      <c r="W464" s="225">
        <v>8964719.9799999893</v>
      </c>
      <c r="X464" s="225">
        <v>8110086.0999999996</v>
      </c>
      <c r="Y464" s="225">
        <v>8328304.0999999903</v>
      </c>
      <c r="Z464" s="225">
        <v>10217633.2199999</v>
      </c>
      <c r="AA464" s="225">
        <v>99594005.269999996</v>
      </c>
      <c r="AB464" s="225">
        <v>12056616.1</v>
      </c>
      <c r="AC464" s="225">
        <v>8057682.0999999996</v>
      </c>
      <c r="AD464" s="225">
        <v>7966310.9199999999</v>
      </c>
      <c r="AE464" s="225">
        <v>7874765.0999999996</v>
      </c>
      <c r="AF464" s="225">
        <v>7854738.0999999996</v>
      </c>
      <c r="AG464" s="225">
        <v>6404975.3499999996</v>
      </c>
      <c r="AH464" s="225">
        <v>7960875.0999999996</v>
      </c>
      <c r="AI464" s="225">
        <v>8061779.0999999996</v>
      </c>
      <c r="AJ464" s="225">
        <v>9247779.9799999893</v>
      </c>
      <c r="AK464" s="225">
        <v>8393146.0999999996</v>
      </c>
      <c r="AL464" s="225">
        <v>8611364.0999999996</v>
      </c>
      <c r="AM464" s="225">
        <v>10500693.2199999</v>
      </c>
      <c r="AN464" s="225">
        <v>102990725.269999</v>
      </c>
      <c r="AO464" s="225">
        <v>12354642.099999901</v>
      </c>
      <c r="AP464" s="225">
        <v>8355708.0999999996</v>
      </c>
      <c r="AQ464" s="225">
        <v>8264336.9199999999</v>
      </c>
      <c r="AR464" s="225">
        <v>8172791.0999999996</v>
      </c>
      <c r="AS464" s="225">
        <v>8152764.0999999996</v>
      </c>
      <c r="AT464" s="225">
        <v>6703001.3499999996</v>
      </c>
      <c r="AU464" s="225">
        <v>8258901.0999999903</v>
      </c>
      <c r="AV464" s="225">
        <v>8359805.0999999996</v>
      </c>
      <c r="AW464" s="225">
        <v>9545805.9799999893</v>
      </c>
      <c r="AX464" s="225">
        <v>8691172.0999999996</v>
      </c>
      <c r="AY464" s="225">
        <v>8909390.0999999903</v>
      </c>
      <c r="AZ464" s="225">
        <v>10798719.2199999</v>
      </c>
      <c r="BA464" s="225">
        <v>106567037.269999</v>
      </c>
      <c r="BB464" s="225">
        <v>12674793.099999901</v>
      </c>
      <c r="BC464" s="225">
        <v>8675859.0999999996</v>
      </c>
      <c r="BD464" s="225">
        <v>8584487.9199999999</v>
      </c>
      <c r="BE464" s="225">
        <v>8492942.0999999996</v>
      </c>
      <c r="BF464" s="225">
        <v>8472915.0999999903</v>
      </c>
      <c r="BG464" s="225">
        <v>7023152.3499999996</v>
      </c>
      <c r="BH464" s="225">
        <v>8579052.0999999996</v>
      </c>
      <c r="BI464" s="225">
        <v>8679956.0999999996</v>
      </c>
      <c r="BJ464" s="225">
        <v>9865956.9799999893</v>
      </c>
      <c r="BK464" s="225">
        <v>9011323.0999999996</v>
      </c>
      <c r="BL464" s="225">
        <v>9229541.0999999903</v>
      </c>
      <c r="BM464" s="225">
        <v>11118870.2199999</v>
      </c>
      <c r="BN464" s="225">
        <v>110408849.27</v>
      </c>
    </row>
    <row r="465" spans="1:66">
      <c r="A465" s="245" t="s">
        <v>704</v>
      </c>
      <c r="B465" s="225">
        <v>0</v>
      </c>
      <c r="C465" s="225">
        <v>0</v>
      </c>
      <c r="D465" s="225">
        <v>0</v>
      </c>
      <c r="E465" s="225">
        <v>0</v>
      </c>
      <c r="F465" s="225">
        <v>0</v>
      </c>
      <c r="G465" s="225">
        <v>0</v>
      </c>
      <c r="H465" s="225">
        <v>0</v>
      </c>
      <c r="I465" s="225">
        <v>0</v>
      </c>
      <c r="J465" s="225">
        <v>0</v>
      </c>
      <c r="K465" s="225">
        <v>0</v>
      </c>
      <c r="L465" s="225">
        <v>0</v>
      </c>
      <c r="M465" s="225">
        <v>0</v>
      </c>
      <c r="N465" s="225">
        <v>0</v>
      </c>
      <c r="O465" s="225">
        <v>0</v>
      </c>
      <c r="P465" s="225">
        <v>0</v>
      </c>
      <c r="Q465" s="225">
        <v>0</v>
      </c>
      <c r="R465" s="225">
        <v>0</v>
      </c>
      <c r="S465" s="225">
        <v>0</v>
      </c>
      <c r="T465" s="225">
        <v>0</v>
      </c>
      <c r="U465" s="225">
        <v>0</v>
      </c>
      <c r="V465" s="225">
        <v>0</v>
      </c>
      <c r="W465" s="225">
        <v>0</v>
      </c>
      <c r="X465" s="225">
        <v>0</v>
      </c>
      <c r="Y465" s="225">
        <v>0</v>
      </c>
      <c r="Z465" s="225">
        <v>0</v>
      </c>
      <c r="AA465" s="225">
        <v>0</v>
      </c>
      <c r="AB465" s="225">
        <v>0</v>
      </c>
      <c r="AC465" s="225">
        <v>0</v>
      </c>
      <c r="AD465" s="225">
        <v>0</v>
      </c>
      <c r="AE465" s="225">
        <v>0</v>
      </c>
      <c r="AF465" s="225">
        <v>0</v>
      </c>
      <c r="AG465" s="225">
        <v>0</v>
      </c>
      <c r="AH465" s="225">
        <v>0</v>
      </c>
      <c r="AI465" s="225">
        <v>0</v>
      </c>
      <c r="AJ465" s="225">
        <v>0</v>
      </c>
      <c r="AK465" s="225">
        <v>0</v>
      </c>
      <c r="AL465" s="225">
        <v>0</v>
      </c>
      <c r="AM465" s="225">
        <v>0</v>
      </c>
      <c r="AN465" s="225">
        <v>0</v>
      </c>
      <c r="AO465" s="225">
        <v>0</v>
      </c>
      <c r="AP465" s="225">
        <v>0</v>
      </c>
      <c r="AQ465" s="225">
        <v>0</v>
      </c>
      <c r="AR465" s="225">
        <v>0</v>
      </c>
      <c r="AS465" s="225">
        <v>0</v>
      </c>
      <c r="AT465" s="225">
        <v>0</v>
      </c>
      <c r="AU465" s="225">
        <v>0</v>
      </c>
      <c r="AV465" s="225">
        <v>0</v>
      </c>
      <c r="AW465" s="225">
        <v>0</v>
      </c>
      <c r="AX465" s="225">
        <v>0</v>
      </c>
      <c r="AY465" s="225">
        <v>0</v>
      </c>
      <c r="AZ465" s="225">
        <v>0</v>
      </c>
      <c r="BA465" s="225">
        <v>0</v>
      </c>
      <c r="BB465" s="225">
        <v>0</v>
      </c>
      <c r="BC465" s="225">
        <v>0</v>
      </c>
      <c r="BD465" s="225">
        <v>0</v>
      </c>
      <c r="BE465" s="225">
        <v>0</v>
      </c>
      <c r="BF465" s="225">
        <v>0</v>
      </c>
      <c r="BG465" s="225">
        <v>0</v>
      </c>
      <c r="BH465" s="225">
        <v>0</v>
      </c>
      <c r="BI465" s="225">
        <v>0</v>
      </c>
      <c r="BJ465" s="225">
        <v>0</v>
      </c>
      <c r="BK465" s="225">
        <v>0</v>
      </c>
      <c r="BL465" s="225">
        <v>0</v>
      </c>
      <c r="BM465" s="225">
        <v>0</v>
      </c>
      <c r="BN465" s="225">
        <v>0</v>
      </c>
    </row>
    <row r="466" spans="1:66">
      <c r="A466" s="245" t="s">
        <v>705</v>
      </c>
      <c r="B466" s="225">
        <v>0</v>
      </c>
      <c r="C466" s="225">
        <v>0</v>
      </c>
      <c r="D466" s="225">
        <v>0</v>
      </c>
      <c r="E466" s="225">
        <v>0</v>
      </c>
      <c r="F466" s="225">
        <v>0</v>
      </c>
      <c r="G466" s="225">
        <v>0</v>
      </c>
      <c r="H466" s="225">
        <v>0</v>
      </c>
      <c r="I466" s="225">
        <v>0</v>
      </c>
      <c r="J466" s="225">
        <v>0</v>
      </c>
      <c r="K466" s="225">
        <v>0</v>
      </c>
      <c r="L466" s="225">
        <v>0</v>
      </c>
      <c r="M466" s="225">
        <v>0</v>
      </c>
      <c r="N466" s="225">
        <v>0</v>
      </c>
      <c r="O466" s="225">
        <v>0</v>
      </c>
      <c r="P466" s="225">
        <v>0</v>
      </c>
      <c r="Q466" s="225">
        <v>0</v>
      </c>
      <c r="R466" s="225">
        <v>0</v>
      </c>
      <c r="S466" s="225">
        <v>0</v>
      </c>
      <c r="T466" s="225">
        <v>0</v>
      </c>
      <c r="U466" s="225">
        <v>0</v>
      </c>
      <c r="V466" s="225">
        <v>0</v>
      </c>
      <c r="W466" s="225">
        <v>0</v>
      </c>
      <c r="X466" s="225">
        <v>0</v>
      </c>
      <c r="Y466" s="225">
        <v>0</v>
      </c>
      <c r="Z466" s="225">
        <v>0</v>
      </c>
      <c r="AA466" s="225">
        <v>0</v>
      </c>
      <c r="AB466" s="225">
        <v>0</v>
      </c>
      <c r="AC466" s="225">
        <v>0</v>
      </c>
      <c r="AD466" s="225">
        <v>0</v>
      </c>
      <c r="AE466" s="225">
        <v>0</v>
      </c>
      <c r="AF466" s="225">
        <v>0</v>
      </c>
      <c r="AG466" s="225">
        <v>0</v>
      </c>
      <c r="AH466" s="225">
        <v>0</v>
      </c>
      <c r="AI466" s="225">
        <v>0</v>
      </c>
      <c r="AJ466" s="225">
        <v>0</v>
      </c>
      <c r="AK466" s="225">
        <v>0</v>
      </c>
      <c r="AL466" s="225">
        <v>0</v>
      </c>
      <c r="AM466" s="225">
        <v>0</v>
      </c>
      <c r="AN466" s="225">
        <v>0</v>
      </c>
      <c r="AO466" s="225">
        <v>0</v>
      </c>
      <c r="AP466" s="225">
        <v>0</v>
      </c>
      <c r="AQ466" s="225">
        <v>0</v>
      </c>
      <c r="AR466" s="225">
        <v>0</v>
      </c>
      <c r="AS466" s="225">
        <v>0</v>
      </c>
      <c r="AT466" s="225">
        <v>0</v>
      </c>
      <c r="AU466" s="225">
        <v>0</v>
      </c>
      <c r="AV466" s="225">
        <v>0</v>
      </c>
      <c r="AW466" s="225">
        <v>0</v>
      </c>
      <c r="AX466" s="225">
        <v>0</v>
      </c>
      <c r="AY466" s="225">
        <v>0</v>
      </c>
      <c r="AZ466" s="225">
        <v>0</v>
      </c>
      <c r="BA466" s="225">
        <v>0</v>
      </c>
      <c r="BB466" s="225">
        <v>0</v>
      </c>
      <c r="BC466" s="225">
        <v>0</v>
      </c>
      <c r="BD466" s="225">
        <v>0</v>
      </c>
      <c r="BE466" s="225">
        <v>0</v>
      </c>
      <c r="BF466" s="225">
        <v>0</v>
      </c>
      <c r="BG466" s="225">
        <v>0</v>
      </c>
      <c r="BH466" s="225">
        <v>0</v>
      </c>
      <c r="BI466" s="225">
        <v>0</v>
      </c>
      <c r="BJ466" s="225">
        <v>0</v>
      </c>
      <c r="BK466" s="225">
        <v>0</v>
      </c>
      <c r="BL466" s="225">
        <v>0</v>
      </c>
      <c r="BM466" s="225">
        <v>0</v>
      </c>
      <c r="BN466" s="225">
        <v>0</v>
      </c>
    </row>
    <row r="467" spans="1:66">
      <c r="A467" s="245" t="s">
        <v>706</v>
      </c>
      <c r="B467" s="225">
        <v>0</v>
      </c>
      <c r="C467" s="225">
        <v>0</v>
      </c>
      <c r="D467" s="225">
        <v>0</v>
      </c>
      <c r="E467" s="225">
        <v>0</v>
      </c>
      <c r="F467" s="225">
        <v>0</v>
      </c>
      <c r="G467" s="225">
        <v>0</v>
      </c>
      <c r="H467" s="225">
        <v>0</v>
      </c>
      <c r="I467" s="225">
        <v>0</v>
      </c>
      <c r="J467" s="225">
        <v>0</v>
      </c>
      <c r="K467" s="225">
        <v>0</v>
      </c>
      <c r="L467" s="225">
        <v>0</v>
      </c>
      <c r="M467" s="225">
        <v>0</v>
      </c>
      <c r="N467" s="225">
        <v>0</v>
      </c>
      <c r="O467" s="225">
        <v>0</v>
      </c>
      <c r="P467" s="225">
        <v>0</v>
      </c>
      <c r="Q467" s="225">
        <v>0</v>
      </c>
      <c r="R467" s="225">
        <v>0</v>
      </c>
      <c r="S467" s="225">
        <v>0</v>
      </c>
      <c r="T467" s="225">
        <v>0</v>
      </c>
      <c r="U467" s="225">
        <v>0</v>
      </c>
      <c r="V467" s="225">
        <v>0</v>
      </c>
      <c r="W467" s="225">
        <v>0</v>
      </c>
      <c r="X467" s="225">
        <v>0</v>
      </c>
      <c r="Y467" s="225">
        <v>0</v>
      </c>
      <c r="Z467" s="225">
        <v>0</v>
      </c>
      <c r="AA467" s="225">
        <v>0</v>
      </c>
      <c r="AB467" s="225">
        <v>0</v>
      </c>
      <c r="AC467" s="225">
        <v>0</v>
      </c>
      <c r="AD467" s="225">
        <v>0</v>
      </c>
      <c r="AE467" s="225">
        <v>0</v>
      </c>
      <c r="AF467" s="225">
        <v>0</v>
      </c>
      <c r="AG467" s="225">
        <v>0</v>
      </c>
      <c r="AH467" s="225">
        <v>0</v>
      </c>
      <c r="AI467" s="225">
        <v>0</v>
      </c>
      <c r="AJ467" s="225">
        <v>0</v>
      </c>
      <c r="AK467" s="225">
        <v>0</v>
      </c>
      <c r="AL467" s="225">
        <v>0</v>
      </c>
      <c r="AM467" s="225">
        <v>0</v>
      </c>
      <c r="AN467" s="225">
        <v>0</v>
      </c>
      <c r="AO467" s="225">
        <v>0</v>
      </c>
      <c r="AP467" s="225">
        <v>0</v>
      </c>
      <c r="AQ467" s="225">
        <v>0</v>
      </c>
      <c r="AR467" s="225">
        <v>0</v>
      </c>
      <c r="AS467" s="225">
        <v>0</v>
      </c>
      <c r="AT467" s="225">
        <v>0</v>
      </c>
      <c r="AU467" s="225">
        <v>0</v>
      </c>
      <c r="AV467" s="225">
        <v>0</v>
      </c>
      <c r="AW467" s="225">
        <v>0</v>
      </c>
      <c r="AX467" s="225">
        <v>0</v>
      </c>
      <c r="AY467" s="225">
        <v>0</v>
      </c>
      <c r="AZ467" s="225">
        <v>0</v>
      </c>
      <c r="BA467" s="225">
        <v>0</v>
      </c>
      <c r="BB467" s="225">
        <v>0</v>
      </c>
      <c r="BC467" s="225">
        <v>0</v>
      </c>
      <c r="BD467" s="225">
        <v>0</v>
      </c>
      <c r="BE467" s="225">
        <v>0</v>
      </c>
      <c r="BF467" s="225">
        <v>0</v>
      </c>
      <c r="BG467" s="225">
        <v>0</v>
      </c>
      <c r="BH467" s="225">
        <v>0</v>
      </c>
      <c r="BI467" s="225">
        <v>0</v>
      </c>
      <c r="BJ467" s="225">
        <v>0</v>
      </c>
      <c r="BK467" s="225">
        <v>0</v>
      </c>
      <c r="BL467" s="225">
        <v>0</v>
      </c>
      <c r="BM467" s="225">
        <v>0</v>
      </c>
      <c r="BN467" s="225">
        <v>0</v>
      </c>
    </row>
    <row r="468" spans="1:66">
      <c r="A468" s="245" t="s">
        <v>707</v>
      </c>
      <c r="B468" s="225">
        <v>0</v>
      </c>
      <c r="C468" s="225">
        <v>0</v>
      </c>
      <c r="D468" s="225">
        <v>0</v>
      </c>
      <c r="E468" s="225">
        <v>0</v>
      </c>
      <c r="F468" s="225">
        <v>0</v>
      </c>
      <c r="G468" s="225">
        <v>0</v>
      </c>
      <c r="H468" s="225">
        <v>0</v>
      </c>
      <c r="I468" s="225">
        <v>0</v>
      </c>
      <c r="J468" s="225">
        <v>0</v>
      </c>
      <c r="K468" s="225">
        <v>0</v>
      </c>
      <c r="L468" s="225">
        <v>0</v>
      </c>
      <c r="M468" s="225">
        <v>0</v>
      </c>
      <c r="N468" s="225">
        <v>0</v>
      </c>
      <c r="O468" s="225">
        <v>0</v>
      </c>
      <c r="P468" s="225">
        <v>0</v>
      </c>
      <c r="Q468" s="225">
        <v>0</v>
      </c>
      <c r="R468" s="225">
        <v>0</v>
      </c>
      <c r="S468" s="225">
        <v>0</v>
      </c>
      <c r="T468" s="225">
        <v>0</v>
      </c>
      <c r="U468" s="225">
        <v>0</v>
      </c>
      <c r="V468" s="225">
        <v>0</v>
      </c>
      <c r="W468" s="225">
        <v>0</v>
      </c>
      <c r="X468" s="225">
        <v>0</v>
      </c>
      <c r="Y468" s="225">
        <v>0</v>
      </c>
      <c r="Z468" s="225">
        <v>0</v>
      </c>
      <c r="AA468" s="225">
        <v>0</v>
      </c>
      <c r="AB468" s="225">
        <v>0</v>
      </c>
      <c r="AC468" s="225">
        <v>0</v>
      </c>
      <c r="AD468" s="225">
        <v>0</v>
      </c>
      <c r="AE468" s="225">
        <v>0</v>
      </c>
      <c r="AF468" s="225">
        <v>0</v>
      </c>
      <c r="AG468" s="225">
        <v>0</v>
      </c>
      <c r="AH468" s="225">
        <v>0</v>
      </c>
      <c r="AI468" s="225">
        <v>0</v>
      </c>
      <c r="AJ468" s="225">
        <v>0</v>
      </c>
      <c r="AK468" s="225">
        <v>0</v>
      </c>
      <c r="AL468" s="225">
        <v>0</v>
      </c>
      <c r="AM468" s="225">
        <v>0</v>
      </c>
      <c r="AN468" s="225">
        <v>0</v>
      </c>
      <c r="AO468" s="225">
        <v>0</v>
      </c>
      <c r="AP468" s="225">
        <v>0</v>
      </c>
      <c r="AQ468" s="225">
        <v>0</v>
      </c>
      <c r="AR468" s="225">
        <v>0</v>
      </c>
      <c r="AS468" s="225">
        <v>0</v>
      </c>
      <c r="AT468" s="225">
        <v>0</v>
      </c>
      <c r="AU468" s="225">
        <v>0</v>
      </c>
      <c r="AV468" s="225">
        <v>0</v>
      </c>
      <c r="AW468" s="225">
        <v>0</v>
      </c>
      <c r="AX468" s="225">
        <v>0</v>
      </c>
      <c r="AY468" s="225">
        <v>0</v>
      </c>
      <c r="AZ468" s="225">
        <v>0</v>
      </c>
      <c r="BA468" s="225">
        <v>0</v>
      </c>
      <c r="BB468" s="225">
        <v>0</v>
      </c>
      <c r="BC468" s="225">
        <v>0</v>
      </c>
      <c r="BD468" s="225">
        <v>0</v>
      </c>
      <c r="BE468" s="225">
        <v>0</v>
      </c>
      <c r="BF468" s="225">
        <v>0</v>
      </c>
      <c r="BG468" s="225">
        <v>0</v>
      </c>
      <c r="BH468" s="225">
        <v>0</v>
      </c>
      <c r="BI468" s="225">
        <v>0</v>
      </c>
      <c r="BJ468" s="225">
        <v>0</v>
      </c>
      <c r="BK468" s="225">
        <v>0</v>
      </c>
      <c r="BL468" s="225">
        <v>0</v>
      </c>
      <c r="BM468" s="225">
        <v>0</v>
      </c>
      <c r="BN468" s="225">
        <v>0</v>
      </c>
    </row>
    <row r="469" spans="1:66">
      <c r="A469" s="245" t="s">
        <v>708</v>
      </c>
      <c r="B469" s="225">
        <v>0</v>
      </c>
      <c r="C469" s="225">
        <v>0</v>
      </c>
      <c r="D469" s="225">
        <v>0</v>
      </c>
      <c r="E469" s="225">
        <v>0</v>
      </c>
      <c r="F469" s="225">
        <v>0</v>
      </c>
      <c r="G469" s="225">
        <v>0</v>
      </c>
      <c r="H469" s="225">
        <v>0</v>
      </c>
      <c r="I469" s="225">
        <v>0</v>
      </c>
      <c r="J469" s="225">
        <v>0</v>
      </c>
      <c r="K469" s="225">
        <v>0</v>
      </c>
      <c r="L469" s="225">
        <v>0</v>
      </c>
      <c r="M469" s="225">
        <v>0</v>
      </c>
      <c r="N469" s="225">
        <v>0</v>
      </c>
      <c r="O469" s="225">
        <v>0</v>
      </c>
      <c r="P469" s="225">
        <v>0</v>
      </c>
      <c r="Q469" s="225">
        <v>0</v>
      </c>
      <c r="R469" s="225">
        <v>0</v>
      </c>
      <c r="S469" s="225">
        <v>0</v>
      </c>
      <c r="T469" s="225">
        <v>0</v>
      </c>
      <c r="U469" s="225">
        <v>0</v>
      </c>
      <c r="V469" s="225">
        <v>0</v>
      </c>
      <c r="W469" s="225">
        <v>0</v>
      </c>
      <c r="X469" s="225">
        <v>0</v>
      </c>
      <c r="Y469" s="225">
        <v>0</v>
      </c>
      <c r="Z469" s="225">
        <v>0</v>
      </c>
      <c r="AA469" s="225">
        <v>0</v>
      </c>
      <c r="AB469" s="225">
        <v>0</v>
      </c>
      <c r="AC469" s="225">
        <v>0</v>
      </c>
      <c r="AD469" s="225">
        <v>0</v>
      </c>
      <c r="AE469" s="225">
        <v>0</v>
      </c>
      <c r="AF469" s="225">
        <v>0</v>
      </c>
      <c r="AG469" s="225">
        <v>0</v>
      </c>
      <c r="AH469" s="225">
        <v>0</v>
      </c>
      <c r="AI469" s="225">
        <v>0</v>
      </c>
      <c r="AJ469" s="225">
        <v>0</v>
      </c>
      <c r="AK469" s="225">
        <v>0</v>
      </c>
      <c r="AL469" s="225">
        <v>0</v>
      </c>
      <c r="AM469" s="225">
        <v>0</v>
      </c>
      <c r="AN469" s="225">
        <v>0</v>
      </c>
      <c r="AO469" s="225">
        <v>0</v>
      </c>
      <c r="AP469" s="225">
        <v>0</v>
      </c>
      <c r="AQ469" s="225">
        <v>0</v>
      </c>
      <c r="AR469" s="225">
        <v>0</v>
      </c>
      <c r="AS469" s="225">
        <v>0</v>
      </c>
      <c r="AT469" s="225">
        <v>0</v>
      </c>
      <c r="AU469" s="225">
        <v>0</v>
      </c>
      <c r="AV469" s="225">
        <v>0</v>
      </c>
      <c r="AW469" s="225">
        <v>0</v>
      </c>
      <c r="AX469" s="225">
        <v>0</v>
      </c>
      <c r="AY469" s="225">
        <v>0</v>
      </c>
      <c r="AZ469" s="225">
        <v>0</v>
      </c>
      <c r="BA469" s="225">
        <v>0</v>
      </c>
      <c r="BB469" s="225">
        <v>0</v>
      </c>
      <c r="BC469" s="225">
        <v>0</v>
      </c>
      <c r="BD469" s="225">
        <v>0</v>
      </c>
      <c r="BE469" s="225">
        <v>0</v>
      </c>
      <c r="BF469" s="225">
        <v>0</v>
      </c>
      <c r="BG469" s="225">
        <v>0</v>
      </c>
      <c r="BH469" s="225">
        <v>0</v>
      </c>
      <c r="BI469" s="225">
        <v>0</v>
      </c>
      <c r="BJ469" s="225">
        <v>0</v>
      </c>
      <c r="BK469" s="225">
        <v>0</v>
      </c>
      <c r="BL469" s="225">
        <v>0</v>
      </c>
      <c r="BM469" s="225">
        <v>0</v>
      </c>
      <c r="BN469" s="225">
        <v>0</v>
      </c>
    </row>
    <row r="470" spans="1:66">
      <c r="A470" s="245" t="s">
        <v>709</v>
      </c>
      <c r="B470" s="225">
        <v>-2961661.6699999901</v>
      </c>
      <c r="C470" s="225">
        <v>-3220145.23999999</v>
      </c>
      <c r="D470" s="225">
        <v>-3242734.7</v>
      </c>
      <c r="E470" s="225">
        <v>-3147961.37</v>
      </c>
      <c r="F470" s="225">
        <v>-3161053.7</v>
      </c>
      <c r="G470" s="225">
        <v>-3700630.53</v>
      </c>
      <c r="H470" s="225">
        <v>-2996411.67</v>
      </c>
      <c r="I470" s="225">
        <v>-3038202.08</v>
      </c>
      <c r="J470" s="225">
        <v>-2933521.6199999899</v>
      </c>
      <c r="K470" s="225">
        <v>-2999835.56</v>
      </c>
      <c r="L470" s="225">
        <v>-2800310.52</v>
      </c>
      <c r="M470" s="225">
        <v>-3122475.46</v>
      </c>
      <c r="N470" s="225">
        <v>-37324944.119999997</v>
      </c>
      <c r="O470" s="225">
        <v>-2974113.96</v>
      </c>
      <c r="P470" s="225">
        <v>-3200293.57</v>
      </c>
      <c r="Q470" s="225">
        <v>-3255752.02999999</v>
      </c>
      <c r="R470" s="225">
        <v>-3293902.9799999902</v>
      </c>
      <c r="S470" s="225">
        <v>-3457675.48999999</v>
      </c>
      <c r="T470" s="225">
        <v>-3807226.0599999898</v>
      </c>
      <c r="U470" s="225">
        <v>-3220667.6799999899</v>
      </c>
      <c r="V470" s="225">
        <v>-3269605.0399999898</v>
      </c>
      <c r="W470" s="225">
        <v>-3200785.2299999902</v>
      </c>
      <c r="X470" s="225">
        <v>-3261015.4399999902</v>
      </c>
      <c r="Y470" s="225">
        <v>-3231626.5399999898</v>
      </c>
      <c r="Z470" s="225">
        <v>-3276889.75999999</v>
      </c>
      <c r="AA470" s="225">
        <v>-39449553.779999897</v>
      </c>
      <c r="AB470" s="225">
        <v>-2974113.96</v>
      </c>
      <c r="AC470" s="225">
        <v>-3200293.57</v>
      </c>
      <c r="AD470" s="225">
        <v>-3255752.02999999</v>
      </c>
      <c r="AE470" s="225">
        <v>-3293902.9799999902</v>
      </c>
      <c r="AF470" s="225">
        <v>-3457675.48999999</v>
      </c>
      <c r="AG470" s="225">
        <v>-3807226.0599999898</v>
      </c>
      <c r="AH470" s="225">
        <v>-3220667.6799999899</v>
      </c>
      <c r="AI470" s="225">
        <v>-3269605.0399999898</v>
      </c>
      <c r="AJ470" s="225">
        <v>-3200785.2299999902</v>
      </c>
      <c r="AK470" s="225">
        <v>-3261015.4399999902</v>
      </c>
      <c r="AL470" s="225">
        <v>-3231626.5399999898</v>
      </c>
      <c r="AM470" s="225">
        <v>-3276889.75999999</v>
      </c>
      <c r="AN470" s="225">
        <v>-39449553.779999897</v>
      </c>
      <c r="AO470" s="225">
        <v>-2974113.96</v>
      </c>
      <c r="AP470" s="225">
        <v>-3200293.57</v>
      </c>
      <c r="AQ470" s="225">
        <v>-3255752.02999999</v>
      </c>
      <c r="AR470" s="225">
        <v>-3293902.9799999902</v>
      </c>
      <c r="AS470" s="225">
        <v>-3457675.48999999</v>
      </c>
      <c r="AT470" s="225">
        <v>-3807226.0599999898</v>
      </c>
      <c r="AU470" s="225">
        <v>-3220667.6799999899</v>
      </c>
      <c r="AV470" s="225">
        <v>-3269605.0399999898</v>
      </c>
      <c r="AW470" s="225">
        <v>-3200785.2299999902</v>
      </c>
      <c r="AX470" s="225">
        <v>-3261015.4399999902</v>
      </c>
      <c r="AY470" s="225">
        <v>-3231626.5399999898</v>
      </c>
      <c r="AZ470" s="225">
        <v>-3276889.75999999</v>
      </c>
      <c r="BA470" s="225">
        <v>-39449553.779999897</v>
      </c>
      <c r="BB470" s="225">
        <v>-2974113.96</v>
      </c>
      <c r="BC470" s="225">
        <v>-3200293.57</v>
      </c>
      <c r="BD470" s="225">
        <v>-3255752.02999999</v>
      </c>
      <c r="BE470" s="225">
        <v>-3293902.9799999902</v>
      </c>
      <c r="BF470" s="225">
        <v>-3457675.48999999</v>
      </c>
      <c r="BG470" s="225">
        <v>-3807226.0599999898</v>
      </c>
      <c r="BH470" s="225">
        <v>-3220667.6799999899</v>
      </c>
      <c r="BI470" s="225">
        <v>-3269605.0399999898</v>
      </c>
      <c r="BJ470" s="225">
        <v>-3200785.2299999902</v>
      </c>
      <c r="BK470" s="225">
        <v>-3261015.4399999902</v>
      </c>
      <c r="BL470" s="225">
        <v>-3231626.5399999898</v>
      </c>
      <c r="BM470" s="225">
        <v>-3276889.75999999</v>
      </c>
      <c r="BN470" s="225">
        <v>-39449553.779999897</v>
      </c>
    </row>
    <row r="471" spans="1:66">
      <c r="A471" s="245" t="s">
        <v>710</v>
      </c>
      <c r="B471" s="225">
        <v>-3861935</v>
      </c>
      <c r="C471" s="225">
        <v>-3861935</v>
      </c>
      <c r="D471" s="225">
        <v>-3861935</v>
      </c>
      <c r="E471" s="225">
        <v>-3861935</v>
      </c>
      <c r="F471" s="225">
        <v>-3861935</v>
      </c>
      <c r="G471" s="225">
        <v>-3861935</v>
      </c>
      <c r="H471" s="225">
        <v>-3861935</v>
      </c>
      <c r="I471" s="225">
        <v>-3861935</v>
      </c>
      <c r="J471" s="225">
        <v>-3783247.9999999902</v>
      </c>
      <c r="K471" s="225">
        <v>-3812274</v>
      </c>
      <c r="L471" s="225">
        <v>-3812274</v>
      </c>
      <c r="M471" s="225">
        <v>-3786048</v>
      </c>
      <c r="N471" s="225">
        <v>-46089324</v>
      </c>
      <c r="O471" s="225">
        <v>-3764180</v>
      </c>
      <c r="P471" s="225">
        <v>-3764180</v>
      </c>
      <c r="Q471" s="225">
        <v>-3764180</v>
      </c>
      <c r="R471" s="225">
        <v>-3764180</v>
      </c>
      <c r="S471" s="225">
        <v>-3764180</v>
      </c>
      <c r="T471" s="225">
        <v>-3764180</v>
      </c>
      <c r="U471" s="225">
        <v>-3764180</v>
      </c>
      <c r="V471" s="225">
        <v>-3764180</v>
      </c>
      <c r="W471" s="225">
        <v>-3764180</v>
      </c>
      <c r="X471" s="225">
        <v>-3764180</v>
      </c>
      <c r="Y471" s="225">
        <v>-3764180</v>
      </c>
      <c r="Z471" s="225">
        <v>-3764175</v>
      </c>
      <c r="AA471" s="225">
        <v>-45170155</v>
      </c>
      <c r="AB471" s="225">
        <v>-3116927.67992255</v>
      </c>
      <c r="AC471" s="225">
        <v>-3116927.67992255</v>
      </c>
      <c r="AD471" s="225">
        <v>-3116927.67992255</v>
      </c>
      <c r="AE471" s="225">
        <v>-3116927.67992255</v>
      </c>
      <c r="AF471" s="225">
        <v>-3116927.67992255</v>
      </c>
      <c r="AG471" s="225">
        <v>-3116927.67992255</v>
      </c>
      <c r="AH471" s="225">
        <v>-3116927.67992255</v>
      </c>
      <c r="AI471" s="225">
        <v>-3116927.67992255</v>
      </c>
      <c r="AJ471" s="225">
        <v>-3116927.67992255</v>
      </c>
      <c r="AK471" s="225">
        <v>-3116927.67992255</v>
      </c>
      <c r="AL471" s="225">
        <v>-3116927.67992255</v>
      </c>
      <c r="AM471" s="225">
        <v>-3116927.67992255</v>
      </c>
      <c r="AN471" s="225">
        <v>-37403132.1590707</v>
      </c>
      <c r="AO471" s="225">
        <v>-2082790.6101435199</v>
      </c>
      <c r="AP471" s="225">
        <v>-2082790.6101435199</v>
      </c>
      <c r="AQ471" s="225">
        <v>-2082790.6101435199</v>
      </c>
      <c r="AR471" s="225">
        <v>-2082790.6101435199</v>
      </c>
      <c r="AS471" s="225">
        <v>-2082790.6101435199</v>
      </c>
      <c r="AT471" s="225">
        <v>-2082790.6101435199</v>
      </c>
      <c r="AU471" s="225">
        <v>-2082790.6101435199</v>
      </c>
      <c r="AV471" s="225">
        <v>-2082790.6101435199</v>
      </c>
      <c r="AW471" s="225">
        <v>-2082790.6101435199</v>
      </c>
      <c r="AX471" s="225">
        <v>-2082790.6101435199</v>
      </c>
      <c r="AY471" s="225">
        <v>-2082790.6101435199</v>
      </c>
      <c r="AZ471" s="225">
        <v>-2082790.6101435199</v>
      </c>
      <c r="BA471" s="225">
        <v>-24993487.321722198</v>
      </c>
      <c r="BB471" s="225">
        <v>-945465.88357519999</v>
      </c>
      <c r="BC471" s="225">
        <v>-945465.88357519999</v>
      </c>
      <c r="BD471" s="225">
        <v>-945465.88357519999</v>
      </c>
      <c r="BE471" s="225">
        <v>-945465.88357519999</v>
      </c>
      <c r="BF471" s="225">
        <v>-945465.88357519999</v>
      </c>
      <c r="BG471" s="225">
        <v>-945465.88357519999</v>
      </c>
      <c r="BH471" s="225">
        <v>-945465.88357519999</v>
      </c>
      <c r="BI471" s="225">
        <v>-945465.88357519999</v>
      </c>
      <c r="BJ471" s="225">
        <v>-945465.88357519999</v>
      </c>
      <c r="BK471" s="225">
        <v>-945465.88357519999</v>
      </c>
      <c r="BL471" s="225">
        <v>-945465.88357519999</v>
      </c>
      <c r="BM471" s="225">
        <v>-945465.88357519999</v>
      </c>
      <c r="BN471" s="225">
        <v>-11345590.602902399</v>
      </c>
    </row>
    <row r="472" spans="1:66">
      <c r="A472" s="245" t="s">
        <v>711</v>
      </c>
      <c r="B472" s="225">
        <v>0</v>
      </c>
      <c r="C472" s="225">
        <v>0</v>
      </c>
      <c r="D472" s="225">
        <v>0</v>
      </c>
      <c r="E472" s="225">
        <v>0</v>
      </c>
      <c r="F472" s="225">
        <v>0</v>
      </c>
      <c r="G472" s="225">
        <v>0</v>
      </c>
      <c r="H472" s="225">
        <v>0</v>
      </c>
      <c r="I472" s="225">
        <v>0</v>
      </c>
      <c r="J472" s="225">
        <v>0</v>
      </c>
      <c r="K472" s="225">
        <v>0</v>
      </c>
      <c r="L472" s="225">
        <v>0</v>
      </c>
      <c r="M472" s="225">
        <v>0</v>
      </c>
      <c r="N472" s="225">
        <v>0</v>
      </c>
      <c r="O472" s="225">
        <v>0</v>
      </c>
      <c r="P472" s="225">
        <v>0</v>
      </c>
      <c r="Q472" s="225">
        <v>0</v>
      </c>
      <c r="R472" s="225">
        <v>0</v>
      </c>
      <c r="S472" s="225">
        <v>0</v>
      </c>
      <c r="T472" s="225">
        <v>0</v>
      </c>
      <c r="U472" s="225">
        <v>0</v>
      </c>
      <c r="V472" s="225">
        <v>0</v>
      </c>
      <c r="W472" s="225">
        <v>0</v>
      </c>
      <c r="X472" s="225">
        <v>0</v>
      </c>
      <c r="Y472" s="225">
        <v>0</v>
      </c>
      <c r="Z472" s="225">
        <v>0</v>
      </c>
      <c r="AA472" s="225">
        <v>0</v>
      </c>
      <c r="AB472" s="225">
        <v>0</v>
      </c>
      <c r="AC472" s="225">
        <v>0</v>
      </c>
      <c r="AD472" s="225">
        <v>0</v>
      </c>
      <c r="AE472" s="225">
        <v>0</v>
      </c>
      <c r="AF472" s="225">
        <v>0</v>
      </c>
      <c r="AG472" s="225">
        <v>0</v>
      </c>
      <c r="AH472" s="225">
        <v>0</v>
      </c>
      <c r="AI472" s="225">
        <v>0</v>
      </c>
      <c r="AJ472" s="225">
        <v>0</v>
      </c>
      <c r="AK472" s="225">
        <v>0</v>
      </c>
      <c r="AL472" s="225">
        <v>0</v>
      </c>
      <c r="AM472" s="225">
        <v>0</v>
      </c>
      <c r="AN472" s="225">
        <v>0</v>
      </c>
      <c r="AO472" s="225">
        <v>0</v>
      </c>
      <c r="AP472" s="225">
        <v>0</v>
      </c>
      <c r="AQ472" s="225">
        <v>0</v>
      </c>
      <c r="AR472" s="225">
        <v>0</v>
      </c>
      <c r="AS472" s="225">
        <v>0</v>
      </c>
      <c r="AT472" s="225">
        <v>0</v>
      </c>
      <c r="AU472" s="225">
        <v>0</v>
      </c>
      <c r="AV472" s="225">
        <v>0</v>
      </c>
      <c r="AW472" s="225">
        <v>0</v>
      </c>
      <c r="AX472" s="225">
        <v>0</v>
      </c>
      <c r="AY472" s="225">
        <v>0</v>
      </c>
      <c r="AZ472" s="225">
        <v>0</v>
      </c>
      <c r="BA472" s="225">
        <v>0</v>
      </c>
      <c r="BB472" s="225">
        <v>0</v>
      </c>
      <c r="BC472" s="225">
        <v>0</v>
      </c>
      <c r="BD472" s="225">
        <v>0</v>
      </c>
      <c r="BE472" s="225">
        <v>0</v>
      </c>
      <c r="BF472" s="225">
        <v>0</v>
      </c>
      <c r="BG472" s="225">
        <v>0</v>
      </c>
      <c r="BH472" s="225">
        <v>0</v>
      </c>
      <c r="BI472" s="225">
        <v>0</v>
      </c>
      <c r="BJ472" s="225">
        <v>0</v>
      </c>
      <c r="BK472" s="225">
        <v>0</v>
      </c>
      <c r="BL472" s="225">
        <v>0</v>
      </c>
      <c r="BM472" s="225">
        <v>0</v>
      </c>
      <c r="BN472" s="225">
        <v>0</v>
      </c>
    </row>
    <row r="473" spans="1:66">
      <c r="A473" s="245" t="s">
        <v>712</v>
      </c>
      <c r="B473" s="225">
        <v>4040334.43</v>
      </c>
      <c r="C473" s="225">
        <v>-537022.13999999501</v>
      </c>
      <c r="D473" s="225">
        <v>209216.219999997</v>
      </c>
      <c r="E473" s="225">
        <v>473068.72999999701</v>
      </c>
      <c r="F473" s="225">
        <v>441172.39999999601</v>
      </c>
      <c r="G473" s="225">
        <v>-1248568.18</v>
      </c>
      <c r="H473" s="225">
        <v>711827.42999999796</v>
      </c>
      <c r="I473" s="225">
        <v>771024.01999999804</v>
      </c>
      <c r="J473" s="225">
        <v>1654473.36</v>
      </c>
      <c r="K473" s="225">
        <v>1077951.53999999</v>
      </c>
      <c r="L473" s="225">
        <v>1114685.5799999901</v>
      </c>
      <c r="M473" s="225">
        <v>2740909.75999999</v>
      </c>
      <c r="N473" s="225">
        <v>11449073.1499999</v>
      </c>
      <c r="O473" s="225">
        <v>5035262.1399999904</v>
      </c>
      <c r="P473" s="225">
        <v>810148.529999997</v>
      </c>
      <c r="Q473" s="225">
        <v>663318.89000000595</v>
      </c>
      <c r="R473" s="225">
        <v>533622.12000000395</v>
      </c>
      <c r="S473" s="225">
        <v>349822.61000000802</v>
      </c>
      <c r="T473" s="225">
        <v>-1449490.70999999</v>
      </c>
      <c r="U473" s="225">
        <v>692967.42000000598</v>
      </c>
      <c r="V473" s="225">
        <v>744934.06000000297</v>
      </c>
      <c r="W473" s="225">
        <v>1999754.75</v>
      </c>
      <c r="X473" s="225">
        <v>1084890.6599999999</v>
      </c>
      <c r="Y473" s="225">
        <v>1332497.56</v>
      </c>
      <c r="Z473" s="225">
        <v>3176568.46</v>
      </c>
      <c r="AA473" s="225">
        <v>14974296.49</v>
      </c>
      <c r="AB473" s="225">
        <v>5965574.4600774301</v>
      </c>
      <c r="AC473" s="225">
        <v>1740460.85007743</v>
      </c>
      <c r="AD473" s="225">
        <v>1593631.2100774399</v>
      </c>
      <c r="AE473" s="225">
        <v>1463934.4400774401</v>
      </c>
      <c r="AF473" s="225">
        <v>1280134.9300774401</v>
      </c>
      <c r="AG473" s="225">
        <v>-519178.38992255402</v>
      </c>
      <c r="AH473" s="225">
        <v>1623279.7400774399</v>
      </c>
      <c r="AI473" s="225">
        <v>1675246.3800774401</v>
      </c>
      <c r="AJ473" s="225">
        <v>2930067.0700774398</v>
      </c>
      <c r="AK473" s="225">
        <v>2015202.9800774399</v>
      </c>
      <c r="AL473" s="225">
        <v>2262809.8800774398</v>
      </c>
      <c r="AM473" s="225">
        <v>4106875.7800774402</v>
      </c>
      <c r="AN473" s="225">
        <v>26138039.330929302</v>
      </c>
      <c r="AO473" s="225">
        <v>7297737.5298564704</v>
      </c>
      <c r="AP473" s="225">
        <v>3072623.9198564701</v>
      </c>
      <c r="AQ473" s="225">
        <v>2925794.2798564802</v>
      </c>
      <c r="AR473" s="225">
        <v>2796097.5098564802</v>
      </c>
      <c r="AS473" s="225">
        <v>2612297.9998564799</v>
      </c>
      <c r="AT473" s="225">
        <v>812984.67985648499</v>
      </c>
      <c r="AU473" s="225">
        <v>2955442.80985648</v>
      </c>
      <c r="AV473" s="225">
        <v>3007409.4498564801</v>
      </c>
      <c r="AW473" s="225">
        <v>4262230.1398564801</v>
      </c>
      <c r="AX473" s="225">
        <v>3347366.0498564802</v>
      </c>
      <c r="AY473" s="225">
        <v>3594972.9498564801</v>
      </c>
      <c r="AZ473" s="225">
        <v>5439038.84985648</v>
      </c>
      <c r="BA473" s="225">
        <v>42123996.1682778</v>
      </c>
      <c r="BB473" s="225">
        <v>8755213.2564247902</v>
      </c>
      <c r="BC473" s="225">
        <v>4530099.6464247899</v>
      </c>
      <c r="BD473" s="225">
        <v>4383270.0064247996</v>
      </c>
      <c r="BE473" s="225">
        <v>4253573.2364248</v>
      </c>
      <c r="BF473" s="225">
        <v>4069773.7264248002</v>
      </c>
      <c r="BG473" s="225">
        <v>2270460.4064247999</v>
      </c>
      <c r="BH473" s="225">
        <v>4412918.5364247998</v>
      </c>
      <c r="BI473" s="225">
        <v>4464885.1764248004</v>
      </c>
      <c r="BJ473" s="225">
        <v>5719705.8664247999</v>
      </c>
      <c r="BK473" s="225">
        <v>4804841.7764248</v>
      </c>
      <c r="BL473" s="225">
        <v>5052448.6764248004</v>
      </c>
      <c r="BM473" s="225">
        <v>6896514.5764247999</v>
      </c>
      <c r="BN473" s="225">
        <v>59613704.887097597</v>
      </c>
    </row>
    <row r="474" spans="1:66">
      <c r="A474" s="245" t="s">
        <v>713</v>
      </c>
    </row>
    <row r="475" spans="1:66">
      <c r="A475" s="245" t="s">
        <v>714</v>
      </c>
      <c r="B475" s="225">
        <v>0</v>
      </c>
      <c r="C475" s="225">
        <v>0</v>
      </c>
      <c r="D475" s="225">
        <v>0</v>
      </c>
      <c r="E475" s="225">
        <v>0</v>
      </c>
      <c r="F475" s="225">
        <v>0</v>
      </c>
      <c r="G475" s="225">
        <v>0</v>
      </c>
      <c r="H475" s="225">
        <v>0</v>
      </c>
      <c r="I475" s="225">
        <v>0</v>
      </c>
      <c r="J475" s="225">
        <v>0</v>
      </c>
      <c r="K475" s="225">
        <v>0</v>
      </c>
      <c r="L475" s="225">
        <v>0</v>
      </c>
      <c r="M475" s="225">
        <v>0</v>
      </c>
      <c r="N475" s="225">
        <v>0</v>
      </c>
      <c r="O475" s="225">
        <v>0</v>
      </c>
      <c r="P475" s="225">
        <v>0</v>
      </c>
      <c r="Q475" s="225">
        <v>0</v>
      </c>
      <c r="R475" s="225">
        <v>0</v>
      </c>
      <c r="S475" s="225">
        <v>0</v>
      </c>
      <c r="T475" s="225">
        <v>0</v>
      </c>
      <c r="U475" s="225">
        <v>0</v>
      </c>
      <c r="V475" s="225">
        <v>0</v>
      </c>
      <c r="W475" s="225">
        <v>0</v>
      </c>
      <c r="X475" s="225">
        <v>0</v>
      </c>
      <c r="Y475" s="225">
        <v>0</v>
      </c>
      <c r="Z475" s="225">
        <v>0</v>
      </c>
      <c r="AA475" s="225">
        <v>0</v>
      </c>
      <c r="AB475" s="225">
        <v>0</v>
      </c>
      <c r="AC475" s="225">
        <v>0</v>
      </c>
      <c r="AD475" s="225">
        <v>0</v>
      </c>
      <c r="AE475" s="225">
        <v>0</v>
      </c>
      <c r="AF475" s="225">
        <v>0</v>
      </c>
      <c r="AG475" s="225">
        <v>0</v>
      </c>
      <c r="AH475" s="225">
        <v>0</v>
      </c>
      <c r="AI475" s="225">
        <v>0</v>
      </c>
      <c r="AJ475" s="225">
        <v>0</v>
      </c>
      <c r="AK475" s="225">
        <v>0</v>
      </c>
      <c r="AL475" s="225">
        <v>0</v>
      </c>
      <c r="AM475" s="225">
        <v>0</v>
      </c>
      <c r="AN475" s="225">
        <v>0</v>
      </c>
      <c r="AO475" s="225">
        <v>0</v>
      </c>
      <c r="AP475" s="225">
        <v>0</v>
      </c>
      <c r="AQ475" s="225">
        <v>0</v>
      </c>
      <c r="AR475" s="225">
        <v>0</v>
      </c>
      <c r="AS475" s="225">
        <v>0</v>
      </c>
      <c r="AT475" s="225">
        <v>0</v>
      </c>
      <c r="AU475" s="225">
        <v>0</v>
      </c>
      <c r="AV475" s="225">
        <v>0</v>
      </c>
      <c r="AW475" s="225">
        <v>0</v>
      </c>
      <c r="AX475" s="225">
        <v>0</v>
      </c>
      <c r="AY475" s="225">
        <v>0</v>
      </c>
      <c r="AZ475" s="225">
        <v>0</v>
      </c>
      <c r="BA475" s="225">
        <v>0</v>
      </c>
      <c r="BB475" s="225">
        <v>0</v>
      </c>
      <c r="BC475" s="225">
        <v>0</v>
      </c>
      <c r="BD475" s="225">
        <v>0</v>
      </c>
      <c r="BE475" s="225">
        <v>0</v>
      </c>
      <c r="BF475" s="225">
        <v>0</v>
      </c>
      <c r="BG475" s="225">
        <v>0</v>
      </c>
      <c r="BH475" s="225">
        <v>0</v>
      </c>
      <c r="BI475" s="225">
        <v>0</v>
      </c>
      <c r="BJ475" s="225">
        <v>0</v>
      </c>
      <c r="BK475" s="225">
        <v>0</v>
      </c>
      <c r="BL475" s="225">
        <v>0</v>
      </c>
      <c r="BM475" s="225">
        <v>0</v>
      </c>
      <c r="BN475" s="225">
        <v>0</v>
      </c>
    </row>
    <row r="476" spans="1:66">
      <c r="A476" s="245" t="s">
        <v>715</v>
      </c>
      <c r="B476" s="225">
        <v>0</v>
      </c>
      <c r="C476" s="225">
        <v>0</v>
      </c>
      <c r="D476" s="225">
        <v>0</v>
      </c>
      <c r="E476" s="225">
        <v>0</v>
      </c>
      <c r="F476" s="225">
        <v>0</v>
      </c>
      <c r="G476" s="225">
        <v>0</v>
      </c>
      <c r="H476" s="225">
        <v>0</v>
      </c>
      <c r="I476" s="225">
        <v>0</v>
      </c>
      <c r="J476" s="225">
        <v>0</v>
      </c>
      <c r="K476" s="225">
        <v>0</v>
      </c>
      <c r="L476" s="225">
        <v>0</v>
      </c>
      <c r="M476" s="225">
        <v>0</v>
      </c>
      <c r="N476" s="225">
        <v>0</v>
      </c>
      <c r="O476" s="225">
        <v>0</v>
      </c>
      <c r="P476" s="225">
        <v>0</v>
      </c>
      <c r="Q476" s="225">
        <v>0</v>
      </c>
      <c r="R476" s="225">
        <v>0</v>
      </c>
      <c r="S476" s="225">
        <v>0</v>
      </c>
      <c r="T476" s="225">
        <v>0</v>
      </c>
      <c r="U476" s="225">
        <v>0</v>
      </c>
      <c r="V476" s="225">
        <v>0</v>
      </c>
      <c r="W476" s="225">
        <v>0</v>
      </c>
      <c r="X476" s="225">
        <v>0</v>
      </c>
      <c r="Y476" s="225">
        <v>0</v>
      </c>
      <c r="Z476" s="225">
        <v>0</v>
      </c>
      <c r="AA476" s="225">
        <v>0</v>
      </c>
      <c r="AB476" s="225">
        <v>0</v>
      </c>
      <c r="AC476" s="225">
        <v>0</v>
      </c>
      <c r="AD476" s="225">
        <v>0</v>
      </c>
      <c r="AE476" s="225">
        <v>0</v>
      </c>
      <c r="AF476" s="225">
        <v>0</v>
      </c>
      <c r="AG476" s="225">
        <v>0</v>
      </c>
      <c r="AH476" s="225">
        <v>0</v>
      </c>
      <c r="AI476" s="225">
        <v>0</v>
      </c>
      <c r="AJ476" s="225">
        <v>0</v>
      </c>
      <c r="AK476" s="225">
        <v>0</v>
      </c>
      <c r="AL476" s="225">
        <v>0</v>
      </c>
      <c r="AM476" s="225">
        <v>0</v>
      </c>
      <c r="AN476" s="225">
        <v>0</v>
      </c>
      <c r="AO476" s="225">
        <v>0</v>
      </c>
      <c r="AP476" s="225">
        <v>0</v>
      </c>
      <c r="AQ476" s="225">
        <v>0</v>
      </c>
      <c r="AR476" s="225">
        <v>0</v>
      </c>
      <c r="AS476" s="225">
        <v>0</v>
      </c>
      <c r="AT476" s="225">
        <v>0</v>
      </c>
      <c r="AU476" s="225">
        <v>0</v>
      </c>
      <c r="AV476" s="225">
        <v>0</v>
      </c>
      <c r="AW476" s="225">
        <v>0</v>
      </c>
      <c r="AX476" s="225">
        <v>0</v>
      </c>
      <c r="AY476" s="225">
        <v>0</v>
      </c>
      <c r="AZ476" s="225">
        <v>0</v>
      </c>
      <c r="BA476" s="225">
        <v>0</v>
      </c>
      <c r="BB476" s="225">
        <v>0</v>
      </c>
      <c r="BC476" s="225">
        <v>0</v>
      </c>
      <c r="BD476" s="225">
        <v>0</v>
      </c>
      <c r="BE476" s="225">
        <v>0</v>
      </c>
      <c r="BF476" s="225">
        <v>0</v>
      </c>
      <c r="BG476" s="225">
        <v>0</v>
      </c>
      <c r="BH476" s="225">
        <v>0</v>
      </c>
      <c r="BI476" s="225">
        <v>0</v>
      </c>
      <c r="BJ476" s="225">
        <v>0</v>
      </c>
      <c r="BK476" s="225">
        <v>0</v>
      </c>
      <c r="BL476" s="225">
        <v>0</v>
      </c>
      <c r="BM476" s="225">
        <v>0</v>
      </c>
      <c r="BN476" s="225">
        <v>0</v>
      </c>
    </row>
    <row r="477" spans="1:66">
      <c r="A477" s="245" t="s">
        <v>716</v>
      </c>
    </row>
    <row r="478" spans="1:66">
      <c r="A478" s="245" t="s">
        <v>717</v>
      </c>
      <c r="B478" s="225">
        <v>440697.45</v>
      </c>
      <c r="C478" s="225">
        <v>440697.45</v>
      </c>
      <c r="D478" s="225">
        <v>440697.45</v>
      </c>
      <c r="E478" s="225">
        <v>440697.45</v>
      </c>
      <c r="F478" s="225">
        <v>440697.45</v>
      </c>
      <c r="G478" s="225">
        <v>440697.45</v>
      </c>
      <c r="H478" s="225">
        <v>2440697.4500000002</v>
      </c>
      <c r="I478" s="225">
        <v>440697.45</v>
      </c>
      <c r="J478" s="225">
        <v>440697.45</v>
      </c>
      <c r="K478" s="225">
        <v>440697.45</v>
      </c>
      <c r="L478" s="225">
        <v>440697.45</v>
      </c>
      <c r="M478" s="225">
        <v>440697.45</v>
      </c>
      <c r="N478" s="225">
        <v>7288369.3999999901</v>
      </c>
      <c r="O478" s="225">
        <v>440697.45</v>
      </c>
      <c r="P478" s="225">
        <v>440697.45</v>
      </c>
      <c r="Q478" s="225">
        <v>440697.45</v>
      </c>
      <c r="R478" s="225">
        <v>440697.45</v>
      </c>
      <c r="S478" s="225">
        <v>440697.45</v>
      </c>
      <c r="T478" s="225">
        <v>440697.45</v>
      </c>
      <c r="U478" s="225">
        <v>2440697.4500000002</v>
      </c>
      <c r="V478" s="225">
        <v>440697.45</v>
      </c>
      <c r="W478" s="225">
        <v>440697.45</v>
      </c>
      <c r="X478" s="225">
        <v>440697.45</v>
      </c>
      <c r="Y478" s="225">
        <v>440697.45</v>
      </c>
      <c r="Z478" s="225">
        <v>440697.45</v>
      </c>
      <c r="AA478" s="225">
        <v>7288369.3999999901</v>
      </c>
      <c r="AB478" s="225">
        <v>488677.45</v>
      </c>
      <c r="AC478" s="225">
        <v>537566.44999999995</v>
      </c>
      <c r="AD478" s="225">
        <v>466874.45</v>
      </c>
      <c r="AE478" s="225">
        <v>537566.44999999995</v>
      </c>
      <c r="AF478" s="225">
        <v>369326.45</v>
      </c>
      <c r="AG478" s="225">
        <v>514324.45</v>
      </c>
      <c r="AH478" s="225">
        <v>528566.44999999995</v>
      </c>
      <c r="AI478" s="225">
        <v>533186.44999999995</v>
      </c>
      <c r="AJ478" s="225">
        <v>485666.45</v>
      </c>
      <c r="AK478" s="225">
        <v>537566.44999999995</v>
      </c>
      <c r="AL478" s="225">
        <v>523066.45</v>
      </c>
      <c r="AM478" s="225">
        <v>531107.44999999995</v>
      </c>
      <c r="AN478" s="225">
        <v>6053495.4000000004</v>
      </c>
      <c r="AO478" s="225">
        <v>562513.44999999995</v>
      </c>
      <c r="AP478" s="225">
        <v>611402.44999999995</v>
      </c>
      <c r="AQ478" s="225">
        <v>540710.44999999995</v>
      </c>
      <c r="AR478" s="225">
        <v>611402.44999999995</v>
      </c>
      <c r="AS478" s="225">
        <v>443162.45</v>
      </c>
      <c r="AT478" s="225">
        <v>588160.44999999995</v>
      </c>
      <c r="AU478" s="225">
        <v>602402.44999999995</v>
      </c>
      <c r="AV478" s="225">
        <v>607022.44999999995</v>
      </c>
      <c r="AW478" s="225">
        <v>559502.44999999995</v>
      </c>
      <c r="AX478" s="225">
        <v>611402.44999999995</v>
      </c>
      <c r="AY478" s="225">
        <v>596902.44999999995</v>
      </c>
      <c r="AZ478" s="225">
        <v>604943.44999999995</v>
      </c>
      <c r="BA478" s="225">
        <v>6939527.4000000004</v>
      </c>
      <c r="BB478" s="225">
        <v>615272.44999999902</v>
      </c>
      <c r="BC478" s="225">
        <v>664161.44999999902</v>
      </c>
      <c r="BD478" s="225">
        <v>593469.44999999995</v>
      </c>
      <c r="BE478" s="225">
        <v>664161.44999999902</v>
      </c>
      <c r="BF478" s="225">
        <v>495921.44999999902</v>
      </c>
      <c r="BG478" s="225">
        <v>640919.44999999902</v>
      </c>
      <c r="BH478" s="225">
        <v>655161.44999999995</v>
      </c>
      <c r="BI478" s="225">
        <v>659781.44999999902</v>
      </c>
      <c r="BJ478" s="225">
        <v>612261.44999999902</v>
      </c>
      <c r="BK478" s="225">
        <v>664161.44999999902</v>
      </c>
      <c r="BL478" s="225">
        <v>649661.44999999902</v>
      </c>
      <c r="BM478" s="225">
        <v>657702.44999999902</v>
      </c>
      <c r="BN478" s="225">
        <v>7572635.3999999901</v>
      </c>
    </row>
    <row r="479" spans="1:66">
      <c r="A479" s="245" t="s">
        <v>718</v>
      </c>
      <c r="B479" s="225">
        <v>0</v>
      </c>
      <c r="C479" s="225">
        <v>0</v>
      </c>
      <c r="D479" s="225">
        <v>0</v>
      </c>
      <c r="E479" s="225">
        <v>0</v>
      </c>
      <c r="F479" s="225">
        <v>0</v>
      </c>
      <c r="G479" s="225">
        <v>0</v>
      </c>
      <c r="H479" s="225">
        <v>0</v>
      </c>
      <c r="I479" s="225">
        <v>0</v>
      </c>
      <c r="J479" s="225">
        <v>0</v>
      </c>
      <c r="K479" s="225">
        <v>0</v>
      </c>
      <c r="L479" s="225">
        <v>0</v>
      </c>
      <c r="M479" s="225">
        <v>0</v>
      </c>
      <c r="N479" s="225">
        <v>0</v>
      </c>
      <c r="O479" s="225">
        <v>0</v>
      </c>
      <c r="P479" s="225">
        <v>0</v>
      </c>
      <c r="Q479" s="225">
        <v>0</v>
      </c>
      <c r="R479" s="225">
        <v>0</v>
      </c>
      <c r="S479" s="225">
        <v>0</v>
      </c>
      <c r="T479" s="225">
        <v>0</v>
      </c>
      <c r="U479" s="225">
        <v>0</v>
      </c>
      <c r="V479" s="225">
        <v>0</v>
      </c>
      <c r="W479" s="225">
        <v>0</v>
      </c>
      <c r="X479" s="225">
        <v>0</v>
      </c>
      <c r="Y479" s="225">
        <v>0</v>
      </c>
      <c r="Z479" s="225">
        <v>0</v>
      </c>
      <c r="AA479" s="225">
        <v>0</v>
      </c>
      <c r="AB479" s="225">
        <v>0</v>
      </c>
      <c r="AC479" s="225">
        <v>0</v>
      </c>
      <c r="AD479" s="225">
        <v>0</v>
      </c>
      <c r="AE479" s="225">
        <v>0</v>
      </c>
      <c r="AF479" s="225">
        <v>0</v>
      </c>
      <c r="AG479" s="225">
        <v>0</v>
      </c>
      <c r="AH479" s="225">
        <v>0</v>
      </c>
      <c r="AI479" s="225">
        <v>0</v>
      </c>
      <c r="AJ479" s="225">
        <v>0</v>
      </c>
      <c r="AK479" s="225">
        <v>0</v>
      </c>
      <c r="AL479" s="225">
        <v>0</v>
      </c>
      <c r="AM479" s="225">
        <v>0</v>
      </c>
      <c r="AN479" s="225">
        <v>0</v>
      </c>
      <c r="AO479" s="225">
        <v>0</v>
      </c>
      <c r="AP479" s="225">
        <v>0</v>
      </c>
      <c r="AQ479" s="225">
        <v>0</v>
      </c>
      <c r="AR479" s="225">
        <v>0</v>
      </c>
      <c r="AS479" s="225">
        <v>0</v>
      </c>
      <c r="AT479" s="225">
        <v>0</v>
      </c>
      <c r="AU479" s="225">
        <v>0</v>
      </c>
      <c r="AV479" s="225">
        <v>0</v>
      </c>
      <c r="AW479" s="225">
        <v>0</v>
      </c>
      <c r="AX479" s="225">
        <v>0</v>
      </c>
      <c r="AY479" s="225">
        <v>0</v>
      </c>
      <c r="AZ479" s="225">
        <v>0</v>
      </c>
      <c r="BA479" s="225">
        <v>0</v>
      </c>
      <c r="BB479" s="225">
        <v>0</v>
      </c>
      <c r="BC479" s="225">
        <v>0</v>
      </c>
      <c r="BD479" s="225">
        <v>0</v>
      </c>
      <c r="BE479" s="225">
        <v>0</v>
      </c>
      <c r="BF479" s="225">
        <v>0</v>
      </c>
      <c r="BG479" s="225">
        <v>0</v>
      </c>
      <c r="BH479" s="225">
        <v>0</v>
      </c>
      <c r="BI479" s="225">
        <v>0</v>
      </c>
      <c r="BJ479" s="225">
        <v>0</v>
      </c>
      <c r="BK479" s="225">
        <v>0</v>
      </c>
      <c r="BL479" s="225">
        <v>0</v>
      </c>
      <c r="BM479" s="225">
        <v>0</v>
      </c>
      <c r="BN479" s="225">
        <v>0</v>
      </c>
    </row>
    <row r="480" spans="1:66">
      <c r="A480" s="245" t="s">
        <v>719</v>
      </c>
      <c r="B480" s="225">
        <v>440697.45</v>
      </c>
      <c r="C480" s="225">
        <v>440697.45</v>
      </c>
      <c r="D480" s="225">
        <v>440697.45</v>
      </c>
      <c r="E480" s="225">
        <v>440697.45</v>
      </c>
      <c r="F480" s="225">
        <v>440697.45</v>
      </c>
      <c r="G480" s="225">
        <v>440697.45</v>
      </c>
      <c r="H480" s="225">
        <v>2440697.4500000002</v>
      </c>
      <c r="I480" s="225">
        <v>440697.45</v>
      </c>
      <c r="J480" s="225">
        <v>440697.45</v>
      </c>
      <c r="K480" s="225">
        <v>440697.45</v>
      </c>
      <c r="L480" s="225">
        <v>440697.45</v>
      </c>
      <c r="M480" s="225">
        <v>440697.45</v>
      </c>
      <c r="N480" s="225">
        <v>7288369.3999999901</v>
      </c>
      <c r="O480" s="225">
        <v>440697.45</v>
      </c>
      <c r="P480" s="225">
        <v>440697.45</v>
      </c>
      <c r="Q480" s="225">
        <v>440697.45</v>
      </c>
      <c r="R480" s="225">
        <v>440697.45</v>
      </c>
      <c r="S480" s="225">
        <v>440697.45</v>
      </c>
      <c r="T480" s="225">
        <v>440697.45</v>
      </c>
      <c r="U480" s="225">
        <v>2440697.4500000002</v>
      </c>
      <c r="V480" s="225">
        <v>440697.45</v>
      </c>
      <c r="W480" s="225">
        <v>440697.45</v>
      </c>
      <c r="X480" s="225">
        <v>440697.45</v>
      </c>
      <c r="Y480" s="225">
        <v>440697.45</v>
      </c>
      <c r="Z480" s="225">
        <v>440697.45</v>
      </c>
      <c r="AA480" s="225">
        <v>7288369.3999999901</v>
      </c>
      <c r="AB480" s="225">
        <v>488677.45</v>
      </c>
      <c r="AC480" s="225">
        <v>537566.44999999995</v>
      </c>
      <c r="AD480" s="225">
        <v>466874.45</v>
      </c>
      <c r="AE480" s="225">
        <v>537566.44999999995</v>
      </c>
      <c r="AF480" s="225">
        <v>369326.45</v>
      </c>
      <c r="AG480" s="225">
        <v>514324.45</v>
      </c>
      <c r="AH480" s="225">
        <v>528566.44999999995</v>
      </c>
      <c r="AI480" s="225">
        <v>533186.44999999995</v>
      </c>
      <c r="AJ480" s="225">
        <v>485666.45</v>
      </c>
      <c r="AK480" s="225">
        <v>537566.44999999995</v>
      </c>
      <c r="AL480" s="225">
        <v>523066.45</v>
      </c>
      <c r="AM480" s="225">
        <v>531107.44999999995</v>
      </c>
      <c r="AN480" s="225">
        <v>6053495.4000000004</v>
      </c>
      <c r="AO480" s="225">
        <v>562513.44999999995</v>
      </c>
      <c r="AP480" s="225">
        <v>611402.44999999995</v>
      </c>
      <c r="AQ480" s="225">
        <v>540710.44999999995</v>
      </c>
      <c r="AR480" s="225">
        <v>611402.44999999995</v>
      </c>
      <c r="AS480" s="225">
        <v>443162.45</v>
      </c>
      <c r="AT480" s="225">
        <v>588160.44999999995</v>
      </c>
      <c r="AU480" s="225">
        <v>602402.44999999995</v>
      </c>
      <c r="AV480" s="225">
        <v>607022.44999999995</v>
      </c>
      <c r="AW480" s="225">
        <v>559502.44999999995</v>
      </c>
      <c r="AX480" s="225">
        <v>611402.44999999995</v>
      </c>
      <c r="AY480" s="225">
        <v>596902.44999999995</v>
      </c>
      <c r="AZ480" s="225">
        <v>604943.44999999995</v>
      </c>
      <c r="BA480" s="225">
        <v>6939527.4000000004</v>
      </c>
      <c r="BB480" s="225">
        <v>615272.44999999902</v>
      </c>
      <c r="BC480" s="225">
        <v>664161.44999999902</v>
      </c>
      <c r="BD480" s="225">
        <v>593469.44999999995</v>
      </c>
      <c r="BE480" s="225">
        <v>664161.44999999902</v>
      </c>
      <c r="BF480" s="225">
        <v>495921.44999999902</v>
      </c>
      <c r="BG480" s="225">
        <v>640919.44999999902</v>
      </c>
      <c r="BH480" s="225">
        <v>655161.44999999995</v>
      </c>
      <c r="BI480" s="225">
        <v>659781.44999999902</v>
      </c>
      <c r="BJ480" s="225">
        <v>612261.44999999902</v>
      </c>
      <c r="BK480" s="225">
        <v>664161.44999999902</v>
      </c>
      <c r="BL480" s="225">
        <v>649661.44999999902</v>
      </c>
      <c r="BM480" s="225">
        <v>657702.44999999902</v>
      </c>
      <c r="BN480" s="225">
        <v>7572635.3999999901</v>
      </c>
    </row>
    <row r="481" spans="1:66">
      <c r="A481" s="245" t="s">
        <v>720</v>
      </c>
    </row>
    <row r="482" spans="1:66">
      <c r="A482" s="245" t="s">
        <v>721</v>
      </c>
      <c r="B482" s="225">
        <v>0</v>
      </c>
      <c r="C482" s="225">
        <v>0</v>
      </c>
      <c r="D482" s="225">
        <v>0</v>
      </c>
      <c r="E482" s="225">
        <v>0</v>
      </c>
      <c r="F482" s="225">
        <v>0</v>
      </c>
      <c r="G482" s="225">
        <v>0</v>
      </c>
      <c r="H482" s="225">
        <v>0</v>
      </c>
      <c r="I482" s="225">
        <v>0</v>
      </c>
      <c r="J482" s="225">
        <v>0</v>
      </c>
      <c r="K482" s="225">
        <v>0</v>
      </c>
      <c r="L482" s="225">
        <v>0</v>
      </c>
      <c r="M482" s="225">
        <v>0</v>
      </c>
      <c r="N482" s="225">
        <v>0</v>
      </c>
      <c r="O482" s="225">
        <v>0</v>
      </c>
      <c r="P482" s="225">
        <v>0</v>
      </c>
      <c r="Q482" s="225">
        <v>0</v>
      </c>
      <c r="R482" s="225">
        <v>0</v>
      </c>
      <c r="S482" s="225">
        <v>0</v>
      </c>
      <c r="T482" s="225">
        <v>0</v>
      </c>
      <c r="U482" s="225">
        <v>0</v>
      </c>
      <c r="V482" s="225">
        <v>0</v>
      </c>
      <c r="W482" s="225">
        <v>0</v>
      </c>
      <c r="X482" s="225">
        <v>0</v>
      </c>
      <c r="Y482" s="225">
        <v>0</v>
      </c>
      <c r="Z482" s="225">
        <v>0</v>
      </c>
      <c r="AA482" s="225">
        <v>0</v>
      </c>
      <c r="AB482" s="225">
        <v>0</v>
      </c>
      <c r="AC482" s="225">
        <v>0</v>
      </c>
      <c r="AD482" s="225">
        <v>0</v>
      </c>
      <c r="AE482" s="225">
        <v>0</v>
      </c>
      <c r="AF482" s="225">
        <v>0</v>
      </c>
      <c r="AG482" s="225">
        <v>0</v>
      </c>
      <c r="AH482" s="225">
        <v>0</v>
      </c>
      <c r="AI482" s="225">
        <v>0</v>
      </c>
      <c r="AJ482" s="225">
        <v>0</v>
      </c>
      <c r="AK482" s="225">
        <v>0</v>
      </c>
      <c r="AL482" s="225">
        <v>0</v>
      </c>
      <c r="AM482" s="225">
        <v>0</v>
      </c>
      <c r="AN482" s="225">
        <v>0</v>
      </c>
      <c r="AO482" s="225">
        <v>0</v>
      </c>
      <c r="AP482" s="225">
        <v>0</v>
      </c>
      <c r="AQ482" s="225">
        <v>0</v>
      </c>
      <c r="AR482" s="225">
        <v>0</v>
      </c>
      <c r="AS482" s="225">
        <v>0</v>
      </c>
      <c r="AT482" s="225">
        <v>0</v>
      </c>
      <c r="AU482" s="225">
        <v>0</v>
      </c>
      <c r="AV482" s="225">
        <v>0</v>
      </c>
      <c r="AW482" s="225">
        <v>0</v>
      </c>
      <c r="AX482" s="225">
        <v>0</v>
      </c>
      <c r="AY482" s="225">
        <v>0</v>
      </c>
      <c r="AZ482" s="225">
        <v>0</v>
      </c>
      <c r="BA482" s="225">
        <v>0</v>
      </c>
      <c r="BB482" s="225">
        <v>0</v>
      </c>
      <c r="BC482" s="225">
        <v>0</v>
      </c>
      <c r="BD482" s="225">
        <v>0</v>
      </c>
      <c r="BE482" s="225">
        <v>0</v>
      </c>
      <c r="BF482" s="225">
        <v>0</v>
      </c>
      <c r="BG482" s="225">
        <v>0</v>
      </c>
      <c r="BH482" s="225">
        <v>0</v>
      </c>
      <c r="BI482" s="225">
        <v>0</v>
      </c>
      <c r="BJ482" s="225">
        <v>0</v>
      </c>
      <c r="BK482" s="225">
        <v>0</v>
      </c>
      <c r="BL482" s="225">
        <v>0</v>
      </c>
      <c r="BM482" s="225">
        <v>0</v>
      </c>
      <c r="BN482" s="225">
        <v>0</v>
      </c>
    </row>
    <row r="483" spans="1:66">
      <c r="A483" s="245" t="s">
        <v>722</v>
      </c>
      <c r="B483" s="225">
        <v>-127720.84</v>
      </c>
      <c r="C483" s="225">
        <v>-127720.84</v>
      </c>
      <c r="D483" s="225">
        <v>-129682.07</v>
      </c>
      <c r="E483" s="225">
        <v>-129682.07</v>
      </c>
      <c r="F483" s="225">
        <v>-129694.56</v>
      </c>
      <c r="G483" s="225">
        <v>-171543.44999999899</v>
      </c>
      <c r="H483" s="225">
        <v>-129694.56</v>
      </c>
      <c r="I483" s="225">
        <v>-129694.56</v>
      </c>
      <c r="J483" s="225">
        <v>-129688.31</v>
      </c>
      <c r="K483" s="225">
        <v>-129783.11</v>
      </c>
      <c r="L483" s="225">
        <v>-129795.6</v>
      </c>
      <c r="M483" s="225">
        <v>-175252.37999999899</v>
      </c>
      <c r="N483" s="225">
        <v>-1639952.35</v>
      </c>
      <c r="O483" s="225">
        <v>-132147.31999999899</v>
      </c>
      <c r="P483" s="225">
        <v>-132147.31999999899</v>
      </c>
      <c r="Q483" s="225">
        <v>-134177.20000000001</v>
      </c>
      <c r="R483" s="225">
        <v>-134177.20000000001</v>
      </c>
      <c r="S483" s="225">
        <v>-177493.74999999901</v>
      </c>
      <c r="T483" s="225">
        <v>-134189.68999999901</v>
      </c>
      <c r="U483" s="225">
        <v>-134189.68999999901</v>
      </c>
      <c r="V483" s="225">
        <v>-134189.68999999901</v>
      </c>
      <c r="W483" s="225">
        <v>-134183.44</v>
      </c>
      <c r="X483" s="225">
        <v>-134281.01999999999</v>
      </c>
      <c r="Y483" s="225">
        <v>-177646.33</v>
      </c>
      <c r="Z483" s="225">
        <v>-136750.28</v>
      </c>
      <c r="AA483" s="225">
        <v>-1695572.93</v>
      </c>
      <c r="AB483" s="225">
        <v>-132147.31999999899</v>
      </c>
      <c r="AC483" s="225">
        <v>-132147.31999999899</v>
      </c>
      <c r="AD483" s="225">
        <v>-134177.20000000001</v>
      </c>
      <c r="AE483" s="225">
        <v>-134177.20000000001</v>
      </c>
      <c r="AF483" s="225">
        <v>-177493.74999999901</v>
      </c>
      <c r="AG483" s="225">
        <v>-134189.68999999901</v>
      </c>
      <c r="AH483" s="225">
        <v>-134189.68999999901</v>
      </c>
      <c r="AI483" s="225">
        <v>-134189.68999999901</v>
      </c>
      <c r="AJ483" s="225">
        <v>-134183.44</v>
      </c>
      <c r="AK483" s="225">
        <v>-134281.01999999999</v>
      </c>
      <c r="AL483" s="225">
        <v>-177646.33</v>
      </c>
      <c r="AM483" s="225">
        <v>-136750.28</v>
      </c>
      <c r="AN483" s="225">
        <v>-1695572.93</v>
      </c>
      <c r="AO483" s="225">
        <v>-132147.31999999899</v>
      </c>
      <c r="AP483" s="225">
        <v>-132147.31999999899</v>
      </c>
      <c r="AQ483" s="225">
        <v>-134177.20000000001</v>
      </c>
      <c r="AR483" s="225">
        <v>-134177.20000000001</v>
      </c>
      <c r="AS483" s="225">
        <v>-177493.74999999901</v>
      </c>
      <c r="AT483" s="225">
        <v>-134189.68999999901</v>
      </c>
      <c r="AU483" s="225">
        <v>-134189.68999999901</v>
      </c>
      <c r="AV483" s="225">
        <v>-134189.68999999901</v>
      </c>
      <c r="AW483" s="225">
        <v>-134183.44</v>
      </c>
      <c r="AX483" s="225">
        <v>-134281.01999999999</v>
      </c>
      <c r="AY483" s="225">
        <v>-177646.33</v>
      </c>
      <c r="AZ483" s="225">
        <v>-136750.28</v>
      </c>
      <c r="BA483" s="225">
        <v>-1695572.93</v>
      </c>
      <c r="BB483" s="225">
        <v>-132147.31999999899</v>
      </c>
      <c r="BC483" s="225">
        <v>-132147.31999999899</v>
      </c>
      <c r="BD483" s="225">
        <v>-134177.20000000001</v>
      </c>
      <c r="BE483" s="225">
        <v>-134177.20000000001</v>
      </c>
      <c r="BF483" s="225">
        <v>-177493.74999999901</v>
      </c>
      <c r="BG483" s="225">
        <v>-134189.68999999901</v>
      </c>
      <c r="BH483" s="225">
        <v>-134189.68999999901</v>
      </c>
      <c r="BI483" s="225">
        <v>-134189.68999999901</v>
      </c>
      <c r="BJ483" s="225">
        <v>-134183.44</v>
      </c>
      <c r="BK483" s="225">
        <v>-134281.01999999999</v>
      </c>
      <c r="BL483" s="225">
        <v>-177646.33</v>
      </c>
      <c r="BM483" s="225">
        <v>-136750.28</v>
      </c>
      <c r="BN483" s="225">
        <v>-1695572.93</v>
      </c>
    </row>
    <row r="484" spans="1:66">
      <c r="A484" s="245" t="s">
        <v>723</v>
      </c>
      <c r="B484" s="225">
        <v>-127720.84</v>
      </c>
      <c r="C484" s="225">
        <v>-127720.84</v>
      </c>
      <c r="D484" s="225">
        <v>-129682.07</v>
      </c>
      <c r="E484" s="225">
        <v>-129682.07</v>
      </c>
      <c r="F484" s="225">
        <v>-129694.56</v>
      </c>
      <c r="G484" s="225">
        <v>-171543.44999999899</v>
      </c>
      <c r="H484" s="225">
        <v>-129694.56</v>
      </c>
      <c r="I484" s="225">
        <v>-129694.56</v>
      </c>
      <c r="J484" s="225">
        <v>-129688.31</v>
      </c>
      <c r="K484" s="225">
        <v>-129783.11</v>
      </c>
      <c r="L484" s="225">
        <v>-129795.6</v>
      </c>
      <c r="M484" s="225">
        <v>-175252.37999999899</v>
      </c>
      <c r="N484" s="225">
        <v>-1639952.35</v>
      </c>
      <c r="O484" s="225">
        <v>-132147.31999999899</v>
      </c>
      <c r="P484" s="225">
        <v>-132147.31999999899</v>
      </c>
      <c r="Q484" s="225">
        <v>-134177.20000000001</v>
      </c>
      <c r="R484" s="225">
        <v>-134177.20000000001</v>
      </c>
      <c r="S484" s="225">
        <v>-177493.74999999901</v>
      </c>
      <c r="T484" s="225">
        <v>-134189.68999999901</v>
      </c>
      <c r="U484" s="225">
        <v>-134189.68999999901</v>
      </c>
      <c r="V484" s="225">
        <v>-134189.68999999901</v>
      </c>
      <c r="W484" s="225">
        <v>-134183.44</v>
      </c>
      <c r="X484" s="225">
        <v>-134281.01999999999</v>
      </c>
      <c r="Y484" s="225">
        <v>-177646.33</v>
      </c>
      <c r="Z484" s="225">
        <v>-136750.28</v>
      </c>
      <c r="AA484" s="225">
        <v>-1695572.93</v>
      </c>
      <c r="AB484" s="225">
        <v>-132147.31999999899</v>
      </c>
      <c r="AC484" s="225">
        <v>-132147.31999999899</v>
      </c>
      <c r="AD484" s="225">
        <v>-134177.20000000001</v>
      </c>
      <c r="AE484" s="225">
        <v>-134177.20000000001</v>
      </c>
      <c r="AF484" s="225">
        <v>-177493.74999999901</v>
      </c>
      <c r="AG484" s="225">
        <v>-134189.68999999901</v>
      </c>
      <c r="AH484" s="225">
        <v>-134189.68999999901</v>
      </c>
      <c r="AI484" s="225">
        <v>-134189.68999999901</v>
      </c>
      <c r="AJ484" s="225">
        <v>-134183.44</v>
      </c>
      <c r="AK484" s="225">
        <v>-134281.01999999999</v>
      </c>
      <c r="AL484" s="225">
        <v>-177646.33</v>
      </c>
      <c r="AM484" s="225">
        <v>-136750.28</v>
      </c>
      <c r="AN484" s="225">
        <v>-1695572.93</v>
      </c>
      <c r="AO484" s="225">
        <v>-132147.31999999899</v>
      </c>
      <c r="AP484" s="225">
        <v>-132147.31999999899</v>
      </c>
      <c r="AQ484" s="225">
        <v>-134177.20000000001</v>
      </c>
      <c r="AR484" s="225">
        <v>-134177.20000000001</v>
      </c>
      <c r="AS484" s="225">
        <v>-177493.74999999901</v>
      </c>
      <c r="AT484" s="225">
        <v>-134189.68999999901</v>
      </c>
      <c r="AU484" s="225">
        <v>-134189.68999999901</v>
      </c>
      <c r="AV484" s="225">
        <v>-134189.68999999901</v>
      </c>
      <c r="AW484" s="225">
        <v>-134183.44</v>
      </c>
      <c r="AX484" s="225">
        <v>-134281.01999999999</v>
      </c>
      <c r="AY484" s="225">
        <v>-177646.33</v>
      </c>
      <c r="AZ484" s="225">
        <v>-136750.28</v>
      </c>
      <c r="BA484" s="225">
        <v>-1695572.93</v>
      </c>
      <c r="BB484" s="225">
        <v>-132147.31999999899</v>
      </c>
      <c r="BC484" s="225">
        <v>-132147.31999999899</v>
      </c>
      <c r="BD484" s="225">
        <v>-134177.20000000001</v>
      </c>
      <c r="BE484" s="225">
        <v>-134177.20000000001</v>
      </c>
      <c r="BF484" s="225">
        <v>-177493.74999999901</v>
      </c>
      <c r="BG484" s="225">
        <v>-134189.68999999901</v>
      </c>
      <c r="BH484" s="225">
        <v>-134189.68999999901</v>
      </c>
      <c r="BI484" s="225">
        <v>-134189.68999999901</v>
      </c>
      <c r="BJ484" s="225">
        <v>-134183.44</v>
      </c>
      <c r="BK484" s="225">
        <v>-134281.01999999999</v>
      </c>
      <c r="BL484" s="225">
        <v>-177646.33</v>
      </c>
      <c r="BM484" s="225">
        <v>-136750.28</v>
      </c>
      <c r="BN484" s="225">
        <v>-1695572.93</v>
      </c>
    </row>
    <row r="485" spans="1:66">
      <c r="A485" s="245" t="s">
        <v>724</v>
      </c>
    </row>
    <row r="486" spans="1:66">
      <c r="A486" s="245" t="s">
        <v>725</v>
      </c>
      <c r="B486" s="225">
        <v>387884.45333333302</v>
      </c>
      <c r="C486" s="225">
        <v>370019.55333333299</v>
      </c>
      <c r="D486" s="225">
        <v>359926.20333333302</v>
      </c>
      <c r="E486" s="225">
        <v>391622.21333333303</v>
      </c>
      <c r="F486" s="225">
        <v>437066.80333333299</v>
      </c>
      <c r="G486" s="225">
        <v>446604.623333333</v>
      </c>
      <c r="H486" s="225">
        <v>426324.92333333299</v>
      </c>
      <c r="I486" s="225">
        <v>379422.70333333302</v>
      </c>
      <c r="J486" s="225">
        <v>368858.92333333299</v>
      </c>
      <c r="K486" s="225">
        <v>392915.15333333297</v>
      </c>
      <c r="L486" s="225">
        <v>372676.95333333302</v>
      </c>
      <c r="M486" s="225">
        <v>354495.493333333</v>
      </c>
      <c r="N486" s="225">
        <v>4687818</v>
      </c>
      <c r="O486" s="225">
        <v>391037.76333333302</v>
      </c>
      <c r="P486" s="225">
        <v>367189.813333333</v>
      </c>
      <c r="Q486" s="225">
        <v>350399.46333333303</v>
      </c>
      <c r="R486" s="225">
        <v>394601.22333333298</v>
      </c>
      <c r="S486" s="225">
        <v>430736.40333333297</v>
      </c>
      <c r="T486" s="225">
        <v>432518.84333333297</v>
      </c>
      <c r="U486" s="225">
        <v>427479.02333333303</v>
      </c>
      <c r="V486" s="225">
        <v>376124.433333333</v>
      </c>
      <c r="W486" s="225">
        <v>358862.45333333302</v>
      </c>
      <c r="X486" s="225">
        <v>395826.69333333301</v>
      </c>
      <c r="Y486" s="225">
        <v>369733.44333333301</v>
      </c>
      <c r="Z486" s="225">
        <v>345254.92333333299</v>
      </c>
      <c r="AA486" s="225">
        <v>4639764.4799999902</v>
      </c>
      <c r="AB486" s="225">
        <v>391037.76333333302</v>
      </c>
      <c r="AC486" s="225">
        <v>367189.813333333</v>
      </c>
      <c r="AD486" s="225">
        <v>350399.46333333303</v>
      </c>
      <c r="AE486" s="225">
        <v>394601.22333333298</v>
      </c>
      <c r="AF486" s="225">
        <v>430736.40333333297</v>
      </c>
      <c r="AG486" s="225">
        <v>432518.84333333297</v>
      </c>
      <c r="AH486" s="225">
        <v>427479.02333333303</v>
      </c>
      <c r="AI486" s="225">
        <v>376124.433333333</v>
      </c>
      <c r="AJ486" s="225">
        <v>358862.45333333302</v>
      </c>
      <c r="AK486" s="225">
        <v>395826.69333333301</v>
      </c>
      <c r="AL486" s="225">
        <v>369733.44333333301</v>
      </c>
      <c r="AM486" s="225">
        <v>345254.92333333299</v>
      </c>
      <c r="AN486" s="225">
        <v>4639764.4799999902</v>
      </c>
      <c r="AO486" s="225">
        <v>391037.76333333302</v>
      </c>
      <c r="AP486" s="225">
        <v>367189.813333333</v>
      </c>
      <c r="AQ486" s="225">
        <v>350399.46333333303</v>
      </c>
      <c r="AR486" s="225">
        <v>394601.22333333298</v>
      </c>
      <c r="AS486" s="225">
        <v>430736.40333333297</v>
      </c>
      <c r="AT486" s="225">
        <v>432518.84333333297</v>
      </c>
      <c r="AU486" s="225">
        <v>427479.02333333303</v>
      </c>
      <c r="AV486" s="225">
        <v>376124.433333333</v>
      </c>
      <c r="AW486" s="225">
        <v>358862.45333333302</v>
      </c>
      <c r="AX486" s="225">
        <v>395826.69333333301</v>
      </c>
      <c r="AY486" s="225">
        <v>369733.44333333301</v>
      </c>
      <c r="AZ486" s="225">
        <v>345254.92333333299</v>
      </c>
      <c r="BA486" s="225">
        <v>4639764.4799999902</v>
      </c>
      <c r="BB486" s="225">
        <v>391037.76333333302</v>
      </c>
      <c r="BC486" s="225">
        <v>367189.813333333</v>
      </c>
      <c r="BD486" s="225">
        <v>350399.46333333303</v>
      </c>
      <c r="BE486" s="225">
        <v>394601.22333333298</v>
      </c>
      <c r="BF486" s="225">
        <v>430736.40333333297</v>
      </c>
      <c r="BG486" s="225">
        <v>432518.84333333297</v>
      </c>
      <c r="BH486" s="225">
        <v>427479.02333333303</v>
      </c>
      <c r="BI486" s="225">
        <v>376124.433333333</v>
      </c>
      <c r="BJ486" s="225">
        <v>358862.45333333302</v>
      </c>
      <c r="BK486" s="225">
        <v>395826.69333333301</v>
      </c>
      <c r="BL486" s="225">
        <v>369733.44333333301</v>
      </c>
      <c r="BM486" s="225">
        <v>345254.92333333299</v>
      </c>
      <c r="BN486" s="225">
        <v>4639764.4799999902</v>
      </c>
    </row>
    <row r="487" spans="1:66">
      <c r="A487" s="245" t="s">
        <v>726</v>
      </c>
      <c r="B487" s="225">
        <v>-1420510.95</v>
      </c>
      <c r="C487" s="225">
        <v>-1416945.56</v>
      </c>
      <c r="D487" s="225">
        <v>-1488998.47</v>
      </c>
      <c r="E487" s="225">
        <v>-1470916.3499999901</v>
      </c>
      <c r="F487" s="225">
        <v>-1480122.01</v>
      </c>
      <c r="G487" s="225">
        <v>-1566388.65</v>
      </c>
      <c r="H487" s="225">
        <v>-1483205.5799999901</v>
      </c>
      <c r="I487" s="225">
        <v>-1476622.77</v>
      </c>
      <c r="J487" s="225">
        <v>-1476124.28</v>
      </c>
      <c r="K487" s="225">
        <v>-1483478.67</v>
      </c>
      <c r="L487" s="225">
        <v>-1476212.22</v>
      </c>
      <c r="M487" s="225">
        <v>-1602227.51</v>
      </c>
      <c r="N487" s="225">
        <v>-17841753.02</v>
      </c>
      <c r="O487" s="225">
        <v>-1464929.54</v>
      </c>
      <c r="P487" s="225">
        <v>-1469802.38</v>
      </c>
      <c r="Q487" s="225">
        <v>-1514924.1</v>
      </c>
      <c r="R487" s="225">
        <v>-1518659.18</v>
      </c>
      <c r="S487" s="225">
        <v>-1619213.51</v>
      </c>
      <c r="T487" s="225">
        <v>-1521059.68</v>
      </c>
      <c r="U487" s="225">
        <v>-1533125.16</v>
      </c>
      <c r="V487" s="225">
        <v>-1534361.28</v>
      </c>
      <c r="W487" s="225">
        <v>-1524882.2</v>
      </c>
      <c r="X487" s="225">
        <v>-1530859.97999999</v>
      </c>
      <c r="Y487" s="225">
        <v>-1611763.6099999901</v>
      </c>
      <c r="Z487" s="225">
        <v>-1539851.17</v>
      </c>
      <c r="AA487" s="225">
        <v>-18383431.789999999</v>
      </c>
      <c r="AB487" s="225">
        <v>-1464929.54</v>
      </c>
      <c r="AC487" s="225">
        <v>-1469802.38</v>
      </c>
      <c r="AD487" s="225">
        <v>-1514924.1</v>
      </c>
      <c r="AE487" s="225">
        <v>-1518659.18</v>
      </c>
      <c r="AF487" s="225">
        <v>-1619213.51</v>
      </c>
      <c r="AG487" s="225">
        <v>-1521059.68</v>
      </c>
      <c r="AH487" s="225">
        <v>-1533125.16</v>
      </c>
      <c r="AI487" s="225">
        <v>-1534361.28</v>
      </c>
      <c r="AJ487" s="225">
        <v>-1524882.2</v>
      </c>
      <c r="AK487" s="225">
        <v>-1530859.97999999</v>
      </c>
      <c r="AL487" s="225">
        <v>-1611763.6099999901</v>
      </c>
      <c r="AM487" s="225">
        <v>-1539851.17</v>
      </c>
      <c r="AN487" s="225">
        <v>-18383431.789999999</v>
      </c>
      <c r="AO487" s="225">
        <v>-1464929.54</v>
      </c>
      <c r="AP487" s="225">
        <v>-1469802.38</v>
      </c>
      <c r="AQ487" s="225">
        <v>-1514924.1</v>
      </c>
      <c r="AR487" s="225">
        <v>-1518659.18</v>
      </c>
      <c r="AS487" s="225">
        <v>-1619213.51</v>
      </c>
      <c r="AT487" s="225">
        <v>-1521059.68</v>
      </c>
      <c r="AU487" s="225">
        <v>-1533125.16</v>
      </c>
      <c r="AV487" s="225">
        <v>-1534361.28</v>
      </c>
      <c r="AW487" s="225">
        <v>-1524882.2</v>
      </c>
      <c r="AX487" s="225">
        <v>-1530859.97999999</v>
      </c>
      <c r="AY487" s="225">
        <v>-1611763.6099999901</v>
      </c>
      <c r="AZ487" s="225">
        <v>-1539851.17</v>
      </c>
      <c r="BA487" s="225">
        <v>-18383431.789999999</v>
      </c>
      <c r="BB487" s="225">
        <v>-1464929.54</v>
      </c>
      <c r="BC487" s="225">
        <v>-1469802.38</v>
      </c>
      <c r="BD487" s="225">
        <v>-1514924.1</v>
      </c>
      <c r="BE487" s="225">
        <v>-1518659.18</v>
      </c>
      <c r="BF487" s="225">
        <v>-1619213.51</v>
      </c>
      <c r="BG487" s="225">
        <v>-1521059.68</v>
      </c>
      <c r="BH487" s="225">
        <v>-1533125.16</v>
      </c>
      <c r="BI487" s="225">
        <v>-1534361.28</v>
      </c>
      <c r="BJ487" s="225">
        <v>-1524882.2</v>
      </c>
      <c r="BK487" s="225">
        <v>-1530859.97999999</v>
      </c>
      <c r="BL487" s="225">
        <v>-1611763.6099999901</v>
      </c>
      <c r="BM487" s="225">
        <v>-1539851.17</v>
      </c>
      <c r="BN487" s="225">
        <v>-18383431.789999999</v>
      </c>
    </row>
    <row r="488" spans="1:66">
      <c r="A488" s="245" t="s">
        <v>727</v>
      </c>
      <c r="B488" s="225">
        <v>628635</v>
      </c>
      <c r="C488" s="225">
        <v>0</v>
      </c>
      <c r="D488" s="225">
        <v>0</v>
      </c>
      <c r="E488" s="225">
        <v>0</v>
      </c>
      <c r="F488" s="225">
        <v>0</v>
      </c>
      <c r="G488" s="225">
        <v>0</v>
      </c>
      <c r="H488" s="225">
        <v>0</v>
      </c>
      <c r="I488" s="225">
        <v>0</v>
      </c>
      <c r="J488" s="225">
        <v>0</v>
      </c>
      <c r="K488" s="225">
        <v>0</v>
      </c>
      <c r="L488" s="225">
        <v>0</v>
      </c>
      <c r="M488" s="225">
        <v>0</v>
      </c>
      <c r="N488" s="225">
        <v>628635</v>
      </c>
      <c r="O488" s="225">
        <v>628635</v>
      </c>
      <c r="P488" s="225">
        <v>0</v>
      </c>
      <c r="Q488" s="225">
        <v>0</v>
      </c>
      <c r="R488" s="225">
        <v>0</v>
      </c>
      <c r="S488" s="225">
        <v>0</v>
      </c>
      <c r="T488" s="225">
        <v>0</v>
      </c>
      <c r="U488" s="225">
        <v>0</v>
      </c>
      <c r="V488" s="225">
        <v>0</v>
      </c>
      <c r="W488" s="225">
        <v>0</v>
      </c>
      <c r="X488" s="225">
        <v>0</v>
      </c>
      <c r="Y488" s="225">
        <v>0</v>
      </c>
      <c r="Z488" s="225">
        <v>0</v>
      </c>
      <c r="AA488" s="225">
        <v>628635</v>
      </c>
      <c r="AB488" s="225">
        <v>628635</v>
      </c>
      <c r="AC488" s="225">
        <v>0</v>
      </c>
      <c r="AD488" s="225">
        <v>0</v>
      </c>
      <c r="AE488" s="225">
        <v>0</v>
      </c>
      <c r="AF488" s="225">
        <v>0</v>
      </c>
      <c r="AG488" s="225">
        <v>0</v>
      </c>
      <c r="AH488" s="225">
        <v>0</v>
      </c>
      <c r="AI488" s="225">
        <v>0</v>
      </c>
      <c r="AJ488" s="225">
        <v>0</v>
      </c>
      <c r="AK488" s="225">
        <v>0</v>
      </c>
      <c r="AL488" s="225">
        <v>0</v>
      </c>
      <c r="AM488" s="225">
        <v>0</v>
      </c>
      <c r="AN488" s="225">
        <v>628635</v>
      </c>
      <c r="AO488" s="225">
        <v>628635</v>
      </c>
      <c r="AP488" s="225">
        <v>0</v>
      </c>
      <c r="AQ488" s="225">
        <v>0</v>
      </c>
      <c r="AR488" s="225">
        <v>0</v>
      </c>
      <c r="AS488" s="225">
        <v>0</v>
      </c>
      <c r="AT488" s="225">
        <v>0</v>
      </c>
      <c r="AU488" s="225">
        <v>0</v>
      </c>
      <c r="AV488" s="225">
        <v>0</v>
      </c>
      <c r="AW488" s="225">
        <v>0</v>
      </c>
      <c r="AX488" s="225">
        <v>0</v>
      </c>
      <c r="AY488" s="225">
        <v>0</v>
      </c>
      <c r="AZ488" s="225">
        <v>0</v>
      </c>
      <c r="BA488" s="225">
        <v>628635</v>
      </c>
      <c r="BB488" s="225">
        <v>628635</v>
      </c>
      <c r="BC488" s="225">
        <v>0</v>
      </c>
      <c r="BD488" s="225">
        <v>0</v>
      </c>
      <c r="BE488" s="225">
        <v>0</v>
      </c>
      <c r="BF488" s="225">
        <v>0</v>
      </c>
      <c r="BG488" s="225">
        <v>0</v>
      </c>
      <c r="BH488" s="225">
        <v>0</v>
      </c>
      <c r="BI488" s="225">
        <v>0</v>
      </c>
      <c r="BJ488" s="225">
        <v>0</v>
      </c>
      <c r="BK488" s="225">
        <v>0</v>
      </c>
      <c r="BL488" s="225">
        <v>0</v>
      </c>
      <c r="BM488" s="225">
        <v>0</v>
      </c>
      <c r="BN488" s="225">
        <v>628635</v>
      </c>
    </row>
    <row r="489" spans="1:66">
      <c r="A489" s="245" t="s">
        <v>728</v>
      </c>
      <c r="B489" s="225">
        <v>0</v>
      </c>
      <c r="C489" s="225">
        <v>0</v>
      </c>
      <c r="D489" s="225">
        <v>0</v>
      </c>
      <c r="E489" s="225">
        <v>0</v>
      </c>
      <c r="F489" s="225">
        <v>0</v>
      </c>
      <c r="G489" s="225">
        <v>0</v>
      </c>
      <c r="H489" s="225">
        <v>99114</v>
      </c>
      <c r="I489" s="225">
        <v>0</v>
      </c>
      <c r="J489" s="225">
        <v>0</v>
      </c>
      <c r="K489" s="225">
        <v>0</v>
      </c>
      <c r="L489" s="225">
        <v>0</v>
      </c>
      <c r="M489" s="225">
        <v>0</v>
      </c>
      <c r="N489" s="225">
        <v>99114</v>
      </c>
      <c r="O489" s="225">
        <v>0</v>
      </c>
      <c r="P489" s="225">
        <v>0</v>
      </c>
      <c r="Q489" s="225">
        <v>0</v>
      </c>
      <c r="R489" s="225">
        <v>0</v>
      </c>
      <c r="S489" s="225">
        <v>0</v>
      </c>
      <c r="T489" s="225">
        <v>0</v>
      </c>
      <c r="U489" s="225">
        <v>99114</v>
      </c>
      <c r="V489" s="225">
        <v>0</v>
      </c>
      <c r="W489" s="225">
        <v>0</v>
      </c>
      <c r="X489" s="225">
        <v>0</v>
      </c>
      <c r="Y489" s="225">
        <v>0</v>
      </c>
      <c r="Z489" s="225">
        <v>0</v>
      </c>
      <c r="AA489" s="225">
        <v>99114</v>
      </c>
      <c r="AB489" s="225">
        <v>0</v>
      </c>
      <c r="AC489" s="225">
        <v>0</v>
      </c>
      <c r="AD489" s="225">
        <v>0</v>
      </c>
      <c r="AE489" s="225">
        <v>0</v>
      </c>
      <c r="AF489" s="225">
        <v>0</v>
      </c>
      <c r="AG489" s="225">
        <v>0</v>
      </c>
      <c r="AH489" s="225">
        <v>99114</v>
      </c>
      <c r="AI489" s="225">
        <v>0</v>
      </c>
      <c r="AJ489" s="225">
        <v>0</v>
      </c>
      <c r="AK489" s="225">
        <v>0</v>
      </c>
      <c r="AL489" s="225">
        <v>0</v>
      </c>
      <c r="AM489" s="225">
        <v>0</v>
      </c>
      <c r="AN489" s="225">
        <v>99114</v>
      </c>
      <c r="AO489" s="225">
        <v>0</v>
      </c>
      <c r="AP489" s="225">
        <v>0</v>
      </c>
      <c r="AQ489" s="225">
        <v>0</v>
      </c>
      <c r="AR489" s="225">
        <v>0</v>
      </c>
      <c r="AS489" s="225">
        <v>0</v>
      </c>
      <c r="AT489" s="225">
        <v>0</v>
      </c>
      <c r="AU489" s="225">
        <v>99114</v>
      </c>
      <c r="AV489" s="225">
        <v>0</v>
      </c>
      <c r="AW489" s="225">
        <v>0</v>
      </c>
      <c r="AX489" s="225">
        <v>0</v>
      </c>
      <c r="AY489" s="225">
        <v>0</v>
      </c>
      <c r="AZ489" s="225">
        <v>0</v>
      </c>
      <c r="BA489" s="225">
        <v>99114</v>
      </c>
      <c r="BB489" s="225">
        <v>0</v>
      </c>
      <c r="BC489" s="225">
        <v>0</v>
      </c>
      <c r="BD489" s="225">
        <v>0</v>
      </c>
      <c r="BE489" s="225">
        <v>0</v>
      </c>
      <c r="BF489" s="225">
        <v>0</v>
      </c>
      <c r="BG489" s="225">
        <v>0</v>
      </c>
      <c r="BH489" s="225">
        <v>99114</v>
      </c>
      <c r="BI489" s="225">
        <v>0</v>
      </c>
      <c r="BJ489" s="225">
        <v>0</v>
      </c>
      <c r="BK489" s="225">
        <v>0</v>
      </c>
      <c r="BL489" s="225">
        <v>0</v>
      </c>
      <c r="BM489" s="225">
        <v>0</v>
      </c>
      <c r="BN489" s="225">
        <v>99114</v>
      </c>
    </row>
    <row r="490" spans="1:66">
      <c r="A490" s="245" t="s">
        <v>729</v>
      </c>
      <c r="B490" s="225">
        <v>2083.33</v>
      </c>
      <c r="C490" s="225">
        <v>2083.33</v>
      </c>
      <c r="D490" s="225">
        <v>5905.11</v>
      </c>
      <c r="E490" s="225">
        <v>37625.86</v>
      </c>
      <c r="F490" s="225">
        <v>2083.33</v>
      </c>
      <c r="G490" s="225">
        <v>2083.33</v>
      </c>
      <c r="H490" s="225">
        <v>1182.17</v>
      </c>
      <c r="I490" s="225">
        <v>3306.3</v>
      </c>
      <c r="J490" s="225">
        <v>7433.82</v>
      </c>
      <c r="K490" s="225">
        <v>9099.33</v>
      </c>
      <c r="L490" s="225">
        <v>6287.29</v>
      </c>
      <c r="M490" s="225">
        <v>33689.43</v>
      </c>
      <c r="N490" s="225">
        <v>112862.63</v>
      </c>
      <c r="O490" s="225">
        <v>2083.33</v>
      </c>
      <c r="P490" s="225">
        <v>2083.33</v>
      </c>
      <c r="Q490" s="225">
        <v>5704.09</v>
      </c>
      <c r="R490" s="225">
        <v>35756.400000000001</v>
      </c>
      <c r="S490" s="225">
        <v>2083.33</v>
      </c>
      <c r="T490" s="225">
        <v>2083.33</v>
      </c>
      <c r="U490" s="225">
        <v>860.55</v>
      </c>
      <c r="V490" s="225">
        <v>3241.97</v>
      </c>
      <c r="W490" s="225">
        <v>7152.39</v>
      </c>
      <c r="X490" s="225">
        <v>9099.33</v>
      </c>
      <c r="Y490" s="225">
        <v>6066.17</v>
      </c>
      <c r="Z490" s="225">
        <v>32027.02</v>
      </c>
      <c r="AA490" s="225">
        <v>108241.24</v>
      </c>
      <c r="AB490" s="225">
        <v>2083.33</v>
      </c>
      <c r="AC490" s="225">
        <v>2083.33</v>
      </c>
      <c r="AD490" s="225">
        <v>5704.09</v>
      </c>
      <c r="AE490" s="225">
        <v>35756.400000000001</v>
      </c>
      <c r="AF490" s="225">
        <v>2083.33</v>
      </c>
      <c r="AG490" s="225">
        <v>2083.33</v>
      </c>
      <c r="AH490" s="225">
        <v>860.55</v>
      </c>
      <c r="AI490" s="225">
        <v>3241.97</v>
      </c>
      <c r="AJ490" s="225">
        <v>7152.39</v>
      </c>
      <c r="AK490" s="225">
        <v>9099.33</v>
      </c>
      <c r="AL490" s="225">
        <v>6066.17</v>
      </c>
      <c r="AM490" s="225">
        <v>32027.02</v>
      </c>
      <c r="AN490" s="225">
        <v>108241.24</v>
      </c>
      <c r="AO490" s="225">
        <v>2083.33</v>
      </c>
      <c r="AP490" s="225">
        <v>2083.33</v>
      </c>
      <c r="AQ490" s="225">
        <v>5704.09</v>
      </c>
      <c r="AR490" s="225">
        <v>35756.400000000001</v>
      </c>
      <c r="AS490" s="225">
        <v>2083.33</v>
      </c>
      <c r="AT490" s="225">
        <v>2083.33</v>
      </c>
      <c r="AU490" s="225">
        <v>860.55</v>
      </c>
      <c r="AV490" s="225">
        <v>3241.97</v>
      </c>
      <c r="AW490" s="225">
        <v>7152.39</v>
      </c>
      <c r="AX490" s="225">
        <v>9099.33</v>
      </c>
      <c r="AY490" s="225">
        <v>6066.17</v>
      </c>
      <c r="AZ490" s="225">
        <v>32027.02</v>
      </c>
      <c r="BA490" s="225">
        <v>108241.24</v>
      </c>
      <c r="BB490" s="225">
        <v>2083.33</v>
      </c>
      <c r="BC490" s="225">
        <v>2083.33</v>
      </c>
      <c r="BD490" s="225">
        <v>5704.09</v>
      </c>
      <c r="BE490" s="225">
        <v>35756.400000000001</v>
      </c>
      <c r="BF490" s="225">
        <v>2083.33</v>
      </c>
      <c r="BG490" s="225">
        <v>2083.33</v>
      </c>
      <c r="BH490" s="225">
        <v>860.55</v>
      </c>
      <c r="BI490" s="225">
        <v>3241.97</v>
      </c>
      <c r="BJ490" s="225">
        <v>7152.39</v>
      </c>
      <c r="BK490" s="225">
        <v>9099.33</v>
      </c>
      <c r="BL490" s="225">
        <v>6066.17</v>
      </c>
      <c r="BM490" s="225">
        <v>32027.02</v>
      </c>
      <c r="BN490" s="225">
        <v>108241.24</v>
      </c>
    </row>
    <row r="491" spans="1:66">
      <c r="A491" s="245" t="s">
        <v>730</v>
      </c>
      <c r="B491" s="225">
        <v>3767.51</v>
      </c>
      <c r="C491" s="225">
        <v>3767.51</v>
      </c>
      <c r="D491" s="225">
        <v>3767.51</v>
      </c>
      <c r="E491" s="225">
        <v>85163.89</v>
      </c>
      <c r="F491" s="225">
        <v>433497.51</v>
      </c>
      <c r="G491" s="225">
        <v>3767.51</v>
      </c>
      <c r="H491" s="225">
        <v>85163.89</v>
      </c>
      <c r="I491" s="225">
        <v>3767.51</v>
      </c>
      <c r="J491" s="225">
        <v>3767.51</v>
      </c>
      <c r="K491" s="225">
        <v>102703.89</v>
      </c>
      <c r="L491" s="225">
        <v>3767.51</v>
      </c>
      <c r="M491" s="225">
        <v>85163.89</v>
      </c>
      <c r="N491" s="225">
        <v>818065.64</v>
      </c>
      <c r="O491" s="225">
        <v>3767.51</v>
      </c>
      <c r="P491" s="225">
        <v>3767.51</v>
      </c>
      <c r="Q491" s="225">
        <v>3767.51</v>
      </c>
      <c r="R491" s="225">
        <v>85163.89</v>
      </c>
      <c r="S491" s="225">
        <v>433497.51</v>
      </c>
      <c r="T491" s="225">
        <v>3767.51</v>
      </c>
      <c r="U491" s="225">
        <v>85163.89</v>
      </c>
      <c r="V491" s="225">
        <v>3767.51</v>
      </c>
      <c r="W491" s="225">
        <v>3767.51</v>
      </c>
      <c r="X491" s="225">
        <v>102703.89</v>
      </c>
      <c r="Y491" s="225">
        <v>3767.51</v>
      </c>
      <c r="Z491" s="225">
        <v>85163.89</v>
      </c>
      <c r="AA491" s="225">
        <v>818065.64</v>
      </c>
      <c r="AB491" s="225">
        <v>3767.51</v>
      </c>
      <c r="AC491" s="225">
        <v>3767.51</v>
      </c>
      <c r="AD491" s="225">
        <v>3767.51</v>
      </c>
      <c r="AE491" s="225">
        <v>85163.89</v>
      </c>
      <c r="AF491" s="225">
        <v>433497.51</v>
      </c>
      <c r="AG491" s="225">
        <v>3767.51</v>
      </c>
      <c r="AH491" s="225">
        <v>85163.89</v>
      </c>
      <c r="AI491" s="225">
        <v>3767.51</v>
      </c>
      <c r="AJ491" s="225">
        <v>3767.51</v>
      </c>
      <c r="AK491" s="225">
        <v>102703.89</v>
      </c>
      <c r="AL491" s="225">
        <v>3767.51</v>
      </c>
      <c r="AM491" s="225">
        <v>85163.89</v>
      </c>
      <c r="AN491" s="225">
        <v>818065.64</v>
      </c>
      <c r="AO491" s="225">
        <v>3767.51</v>
      </c>
      <c r="AP491" s="225">
        <v>3767.51</v>
      </c>
      <c r="AQ491" s="225">
        <v>3767.51</v>
      </c>
      <c r="AR491" s="225">
        <v>85163.89</v>
      </c>
      <c r="AS491" s="225">
        <v>433497.51</v>
      </c>
      <c r="AT491" s="225">
        <v>3767.51</v>
      </c>
      <c r="AU491" s="225">
        <v>85163.89</v>
      </c>
      <c r="AV491" s="225">
        <v>3767.51</v>
      </c>
      <c r="AW491" s="225">
        <v>3767.51</v>
      </c>
      <c r="AX491" s="225">
        <v>102703.89</v>
      </c>
      <c r="AY491" s="225">
        <v>3767.51</v>
      </c>
      <c r="AZ491" s="225">
        <v>85163.89</v>
      </c>
      <c r="BA491" s="225">
        <v>818065.64</v>
      </c>
      <c r="BB491" s="225">
        <v>3767.51</v>
      </c>
      <c r="BC491" s="225">
        <v>3767.51</v>
      </c>
      <c r="BD491" s="225">
        <v>3767.51</v>
      </c>
      <c r="BE491" s="225">
        <v>85163.89</v>
      </c>
      <c r="BF491" s="225">
        <v>433497.51</v>
      </c>
      <c r="BG491" s="225">
        <v>3767.51</v>
      </c>
      <c r="BH491" s="225">
        <v>85163.89</v>
      </c>
      <c r="BI491" s="225">
        <v>3767.51</v>
      </c>
      <c r="BJ491" s="225">
        <v>3767.51</v>
      </c>
      <c r="BK491" s="225">
        <v>102703.89</v>
      </c>
      <c r="BL491" s="225">
        <v>3767.51</v>
      </c>
      <c r="BM491" s="225">
        <v>85163.89</v>
      </c>
      <c r="BN491" s="225">
        <v>818065.64</v>
      </c>
    </row>
    <row r="492" spans="1:66">
      <c r="A492" s="245" t="s">
        <v>731</v>
      </c>
      <c r="B492" s="225">
        <v>0</v>
      </c>
      <c r="C492" s="225">
        <v>0</v>
      </c>
      <c r="D492" s="225">
        <v>0</v>
      </c>
      <c r="E492" s="225">
        <v>0</v>
      </c>
      <c r="F492" s="225">
        <v>0</v>
      </c>
      <c r="G492" s="225">
        <v>0</v>
      </c>
      <c r="H492" s="225">
        <v>0</v>
      </c>
      <c r="I492" s="225">
        <v>0</v>
      </c>
      <c r="J492" s="225">
        <v>0</v>
      </c>
      <c r="K492" s="225">
        <v>0</v>
      </c>
      <c r="L492" s="225">
        <v>0</v>
      </c>
      <c r="M492" s="225">
        <v>0</v>
      </c>
      <c r="N492" s="225">
        <v>0</v>
      </c>
      <c r="O492" s="225">
        <v>0</v>
      </c>
      <c r="P492" s="225">
        <v>0</v>
      </c>
      <c r="Q492" s="225">
        <v>0</v>
      </c>
      <c r="R492" s="225">
        <v>0</v>
      </c>
      <c r="S492" s="225">
        <v>0</v>
      </c>
      <c r="T492" s="225">
        <v>0</v>
      </c>
      <c r="U492" s="225">
        <v>0</v>
      </c>
      <c r="V492" s="225">
        <v>0</v>
      </c>
      <c r="W492" s="225">
        <v>0</v>
      </c>
      <c r="X492" s="225">
        <v>0</v>
      </c>
      <c r="Y492" s="225">
        <v>0</v>
      </c>
      <c r="Z492" s="225">
        <v>0</v>
      </c>
      <c r="AA492" s="225">
        <v>0</v>
      </c>
      <c r="AB492" s="225">
        <v>0</v>
      </c>
      <c r="AC492" s="225">
        <v>0</v>
      </c>
      <c r="AD492" s="225">
        <v>0</v>
      </c>
      <c r="AE492" s="225">
        <v>0</v>
      </c>
      <c r="AF492" s="225">
        <v>0</v>
      </c>
      <c r="AG492" s="225">
        <v>0</v>
      </c>
      <c r="AH492" s="225">
        <v>0</v>
      </c>
      <c r="AI492" s="225">
        <v>0</v>
      </c>
      <c r="AJ492" s="225">
        <v>0</v>
      </c>
      <c r="AK492" s="225">
        <v>0</v>
      </c>
      <c r="AL492" s="225">
        <v>0</v>
      </c>
      <c r="AM492" s="225">
        <v>0</v>
      </c>
      <c r="AN492" s="225">
        <v>0</v>
      </c>
      <c r="AO492" s="225">
        <v>0</v>
      </c>
      <c r="AP492" s="225">
        <v>0</v>
      </c>
      <c r="AQ492" s="225">
        <v>0</v>
      </c>
      <c r="AR492" s="225">
        <v>0</v>
      </c>
      <c r="AS492" s="225">
        <v>0</v>
      </c>
      <c r="AT492" s="225">
        <v>0</v>
      </c>
      <c r="AU492" s="225">
        <v>0</v>
      </c>
      <c r="AV492" s="225">
        <v>0</v>
      </c>
      <c r="AW492" s="225">
        <v>0</v>
      </c>
      <c r="AX492" s="225">
        <v>0</v>
      </c>
      <c r="AY492" s="225">
        <v>0</v>
      </c>
      <c r="AZ492" s="225">
        <v>0</v>
      </c>
      <c r="BA492" s="225">
        <v>0</v>
      </c>
      <c r="BB492" s="225">
        <v>0</v>
      </c>
      <c r="BC492" s="225">
        <v>0</v>
      </c>
      <c r="BD492" s="225">
        <v>0</v>
      </c>
      <c r="BE492" s="225">
        <v>0</v>
      </c>
      <c r="BF492" s="225">
        <v>0</v>
      </c>
      <c r="BG492" s="225">
        <v>0</v>
      </c>
      <c r="BH492" s="225">
        <v>0</v>
      </c>
      <c r="BI492" s="225">
        <v>0</v>
      </c>
      <c r="BJ492" s="225">
        <v>0</v>
      </c>
      <c r="BK492" s="225">
        <v>0</v>
      </c>
      <c r="BL492" s="225">
        <v>0</v>
      </c>
      <c r="BM492" s="225">
        <v>0</v>
      </c>
      <c r="BN492" s="225">
        <v>0</v>
      </c>
    </row>
    <row r="493" spans="1:66">
      <c r="A493" s="245" t="s">
        <v>732</v>
      </c>
      <c r="B493" s="225">
        <v>0</v>
      </c>
      <c r="C493" s="225">
        <v>0</v>
      </c>
      <c r="D493" s="225">
        <v>0</v>
      </c>
      <c r="E493" s="225">
        <v>0</v>
      </c>
      <c r="F493" s="225">
        <v>0</v>
      </c>
      <c r="G493" s="225">
        <v>0</v>
      </c>
      <c r="H493" s="225">
        <v>0</v>
      </c>
      <c r="I493" s="225">
        <v>0</v>
      </c>
      <c r="J493" s="225">
        <v>0</v>
      </c>
      <c r="K493" s="225">
        <v>0</v>
      </c>
      <c r="L493" s="225">
        <v>0</v>
      </c>
      <c r="M493" s="225">
        <v>0</v>
      </c>
      <c r="N493" s="225">
        <v>0</v>
      </c>
      <c r="O493" s="225">
        <v>0</v>
      </c>
      <c r="P493" s="225">
        <v>0</v>
      </c>
      <c r="Q493" s="225">
        <v>0</v>
      </c>
      <c r="R493" s="225">
        <v>0</v>
      </c>
      <c r="S493" s="225">
        <v>0</v>
      </c>
      <c r="T493" s="225">
        <v>0</v>
      </c>
      <c r="U493" s="225">
        <v>0</v>
      </c>
      <c r="V493" s="225">
        <v>0</v>
      </c>
      <c r="W493" s="225">
        <v>0</v>
      </c>
      <c r="X493" s="225">
        <v>0</v>
      </c>
      <c r="Y493" s="225">
        <v>0</v>
      </c>
      <c r="Z493" s="225">
        <v>0</v>
      </c>
      <c r="AA493" s="225">
        <v>0</v>
      </c>
      <c r="AB493" s="225">
        <v>0</v>
      </c>
      <c r="AC493" s="225">
        <v>0</v>
      </c>
      <c r="AD493" s="225">
        <v>0</v>
      </c>
      <c r="AE493" s="225">
        <v>0</v>
      </c>
      <c r="AF493" s="225">
        <v>0</v>
      </c>
      <c r="AG493" s="225">
        <v>0</v>
      </c>
      <c r="AH493" s="225">
        <v>0</v>
      </c>
      <c r="AI493" s="225">
        <v>0</v>
      </c>
      <c r="AJ493" s="225">
        <v>0</v>
      </c>
      <c r="AK493" s="225">
        <v>0</v>
      </c>
      <c r="AL493" s="225">
        <v>0</v>
      </c>
      <c r="AM493" s="225">
        <v>0</v>
      </c>
      <c r="AN493" s="225">
        <v>0</v>
      </c>
      <c r="AO493" s="225">
        <v>0</v>
      </c>
      <c r="AP493" s="225">
        <v>0</v>
      </c>
      <c r="AQ493" s="225">
        <v>0</v>
      </c>
      <c r="AR493" s="225">
        <v>0</v>
      </c>
      <c r="AS493" s="225">
        <v>0</v>
      </c>
      <c r="AT493" s="225">
        <v>0</v>
      </c>
      <c r="AU493" s="225">
        <v>0</v>
      </c>
      <c r="AV493" s="225">
        <v>0</v>
      </c>
      <c r="AW493" s="225">
        <v>0</v>
      </c>
      <c r="AX493" s="225">
        <v>0</v>
      </c>
      <c r="AY493" s="225">
        <v>0</v>
      </c>
      <c r="AZ493" s="225">
        <v>0</v>
      </c>
      <c r="BA493" s="225">
        <v>0</v>
      </c>
      <c r="BB493" s="225">
        <v>0</v>
      </c>
      <c r="BC493" s="225">
        <v>0</v>
      </c>
      <c r="BD493" s="225">
        <v>0</v>
      </c>
      <c r="BE493" s="225">
        <v>0</v>
      </c>
      <c r="BF493" s="225">
        <v>0</v>
      </c>
      <c r="BG493" s="225">
        <v>0</v>
      </c>
      <c r="BH493" s="225">
        <v>0</v>
      </c>
      <c r="BI493" s="225">
        <v>0</v>
      </c>
      <c r="BJ493" s="225">
        <v>0</v>
      </c>
      <c r="BK493" s="225">
        <v>0</v>
      </c>
      <c r="BL493" s="225">
        <v>0</v>
      </c>
      <c r="BM493" s="225">
        <v>0</v>
      </c>
      <c r="BN493" s="225">
        <v>0</v>
      </c>
    </row>
    <row r="494" spans="1:66">
      <c r="A494" s="245" t="s">
        <v>733</v>
      </c>
      <c r="B494" s="225">
        <v>0</v>
      </c>
      <c r="C494" s="225">
        <v>0</v>
      </c>
      <c r="D494" s="225">
        <v>0</v>
      </c>
      <c r="E494" s="225">
        <v>0</v>
      </c>
      <c r="F494" s="225">
        <v>0</v>
      </c>
      <c r="G494" s="225">
        <v>0</v>
      </c>
      <c r="H494" s="225">
        <v>0</v>
      </c>
      <c r="I494" s="225">
        <v>0</v>
      </c>
      <c r="J494" s="225">
        <v>0</v>
      </c>
      <c r="K494" s="225">
        <v>0</v>
      </c>
      <c r="L494" s="225">
        <v>0</v>
      </c>
      <c r="M494" s="225">
        <v>0</v>
      </c>
      <c r="N494" s="225">
        <v>0</v>
      </c>
      <c r="O494" s="225">
        <v>0</v>
      </c>
      <c r="P494" s="225">
        <v>0</v>
      </c>
      <c r="Q494" s="225">
        <v>0</v>
      </c>
      <c r="R494" s="225">
        <v>0</v>
      </c>
      <c r="S494" s="225">
        <v>0</v>
      </c>
      <c r="T494" s="225">
        <v>0</v>
      </c>
      <c r="U494" s="225">
        <v>0</v>
      </c>
      <c r="V494" s="225">
        <v>0</v>
      </c>
      <c r="W494" s="225">
        <v>0</v>
      </c>
      <c r="X494" s="225">
        <v>0</v>
      </c>
      <c r="Y494" s="225">
        <v>0</v>
      </c>
      <c r="Z494" s="225">
        <v>0</v>
      </c>
      <c r="AA494" s="225">
        <v>0</v>
      </c>
      <c r="AB494" s="225">
        <v>0</v>
      </c>
      <c r="AC494" s="225">
        <v>0</v>
      </c>
      <c r="AD494" s="225">
        <v>0</v>
      </c>
      <c r="AE494" s="225">
        <v>0</v>
      </c>
      <c r="AF494" s="225">
        <v>0</v>
      </c>
      <c r="AG494" s="225">
        <v>0</v>
      </c>
      <c r="AH494" s="225">
        <v>0</v>
      </c>
      <c r="AI494" s="225">
        <v>0</v>
      </c>
      <c r="AJ494" s="225">
        <v>0</v>
      </c>
      <c r="AK494" s="225">
        <v>0</v>
      </c>
      <c r="AL494" s="225">
        <v>0</v>
      </c>
      <c r="AM494" s="225">
        <v>0</v>
      </c>
      <c r="AN494" s="225">
        <v>0</v>
      </c>
      <c r="AO494" s="225">
        <v>0</v>
      </c>
      <c r="AP494" s="225">
        <v>0</v>
      </c>
      <c r="AQ494" s="225">
        <v>0</v>
      </c>
      <c r="AR494" s="225">
        <v>0</v>
      </c>
      <c r="AS494" s="225">
        <v>0</v>
      </c>
      <c r="AT494" s="225">
        <v>0</v>
      </c>
      <c r="AU494" s="225">
        <v>0</v>
      </c>
      <c r="AV494" s="225">
        <v>0</v>
      </c>
      <c r="AW494" s="225">
        <v>0</v>
      </c>
      <c r="AX494" s="225">
        <v>0</v>
      </c>
      <c r="AY494" s="225">
        <v>0</v>
      </c>
      <c r="AZ494" s="225">
        <v>0</v>
      </c>
      <c r="BA494" s="225">
        <v>0</v>
      </c>
      <c r="BB494" s="225">
        <v>0</v>
      </c>
      <c r="BC494" s="225">
        <v>0</v>
      </c>
      <c r="BD494" s="225">
        <v>0</v>
      </c>
      <c r="BE494" s="225">
        <v>0</v>
      </c>
      <c r="BF494" s="225">
        <v>0</v>
      </c>
      <c r="BG494" s="225">
        <v>0</v>
      </c>
      <c r="BH494" s="225">
        <v>0</v>
      </c>
      <c r="BI494" s="225">
        <v>0</v>
      </c>
      <c r="BJ494" s="225">
        <v>0</v>
      </c>
      <c r="BK494" s="225">
        <v>0</v>
      </c>
      <c r="BL494" s="225">
        <v>0</v>
      </c>
      <c r="BM494" s="225">
        <v>0</v>
      </c>
      <c r="BN494" s="225">
        <v>0</v>
      </c>
    </row>
    <row r="495" spans="1:66">
      <c r="A495" s="245" t="s">
        <v>734</v>
      </c>
      <c r="B495" s="225">
        <v>0</v>
      </c>
      <c r="C495" s="225">
        <v>0</v>
      </c>
      <c r="D495" s="225">
        <v>0</v>
      </c>
      <c r="E495" s="225">
        <v>0</v>
      </c>
      <c r="F495" s="225">
        <v>0</v>
      </c>
      <c r="G495" s="225">
        <v>0</v>
      </c>
      <c r="H495" s="225">
        <v>0</v>
      </c>
      <c r="I495" s="225">
        <v>0</v>
      </c>
      <c r="J495" s="225">
        <v>0</v>
      </c>
      <c r="K495" s="225">
        <v>0</v>
      </c>
      <c r="L495" s="225">
        <v>0</v>
      </c>
      <c r="M495" s="225">
        <v>0</v>
      </c>
      <c r="N495" s="225">
        <v>0</v>
      </c>
      <c r="O495" s="225">
        <v>0</v>
      </c>
      <c r="P495" s="225">
        <v>0</v>
      </c>
      <c r="Q495" s="225">
        <v>0</v>
      </c>
      <c r="R495" s="225">
        <v>0</v>
      </c>
      <c r="S495" s="225">
        <v>0</v>
      </c>
      <c r="T495" s="225">
        <v>0</v>
      </c>
      <c r="U495" s="225">
        <v>0</v>
      </c>
      <c r="V495" s="225">
        <v>0</v>
      </c>
      <c r="W495" s="225">
        <v>0</v>
      </c>
      <c r="X495" s="225">
        <v>0</v>
      </c>
      <c r="Y495" s="225">
        <v>0</v>
      </c>
      <c r="Z495" s="225">
        <v>0</v>
      </c>
      <c r="AA495" s="225">
        <v>0</v>
      </c>
      <c r="AB495" s="225">
        <v>0</v>
      </c>
      <c r="AC495" s="225">
        <v>0</v>
      </c>
      <c r="AD495" s="225">
        <v>0</v>
      </c>
      <c r="AE495" s="225">
        <v>0</v>
      </c>
      <c r="AF495" s="225">
        <v>0</v>
      </c>
      <c r="AG495" s="225">
        <v>0</v>
      </c>
      <c r="AH495" s="225">
        <v>0</v>
      </c>
      <c r="AI495" s="225">
        <v>0</v>
      </c>
      <c r="AJ495" s="225">
        <v>0</v>
      </c>
      <c r="AK495" s="225">
        <v>0</v>
      </c>
      <c r="AL495" s="225">
        <v>0</v>
      </c>
      <c r="AM495" s="225">
        <v>0</v>
      </c>
      <c r="AN495" s="225">
        <v>0</v>
      </c>
      <c r="AO495" s="225">
        <v>0</v>
      </c>
      <c r="AP495" s="225">
        <v>0</v>
      </c>
      <c r="AQ495" s="225">
        <v>0</v>
      </c>
      <c r="AR495" s="225">
        <v>0</v>
      </c>
      <c r="AS495" s="225">
        <v>0</v>
      </c>
      <c r="AT495" s="225">
        <v>0</v>
      </c>
      <c r="AU495" s="225">
        <v>0</v>
      </c>
      <c r="AV495" s="225">
        <v>0</v>
      </c>
      <c r="AW495" s="225">
        <v>0</v>
      </c>
      <c r="AX495" s="225">
        <v>0</v>
      </c>
      <c r="AY495" s="225">
        <v>0</v>
      </c>
      <c r="AZ495" s="225">
        <v>0</v>
      </c>
      <c r="BA495" s="225">
        <v>0</v>
      </c>
      <c r="BB495" s="225">
        <v>0</v>
      </c>
      <c r="BC495" s="225">
        <v>0</v>
      </c>
      <c r="BD495" s="225">
        <v>0</v>
      </c>
      <c r="BE495" s="225">
        <v>0</v>
      </c>
      <c r="BF495" s="225">
        <v>0</v>
      </c>
      <c r="BG495" s="225">
        <v>0</v>
      </c>
      <c r="BH495" s="225">
        <v>0</v>
      </c>
      <c r="BI495" s="225">
        <v>0</v>
      </c>
      <c r="BJ495" s="225">
        <v>0</v>
      </c>
      <c r="BK495" s="225">
        <v>0</v>
      </c>
      <c r="BL495" s="225">
        <v>0</v>
      </c>
      <c r="BM495" s="225">
        <v>0</v>
      </c>
      <c r="BN495" s="225">
        <v>0</v>
      </c>
    </row>
    <row r="496" spans="1:66">
      <c r="A496" s="245" t="s">
        <v>735</v>
      </c>
      <c r="B496" s="225">
        <v>0</v>
      </c>
      <c r="C496" s="225">
        <v>0</v>
      </c>
      <c r="D496" s="225">
        <v>0</v>
      </c>
      <c r="E496" s="225">
        <v>0</v>
      </c>
      <c r="F496" s="225">
        <v>0</v>
      </c>
      <c r="G496" s="225">
        <v>0</v>
      </c>
      <c r="H496" s="225">
        <v>0</v>
      </c>
      <c r="I496" s="225">
        <v>0</v>
      </c>
      <c r="J496" s="225">
        <v>0</v>
      </c>
      <c r="K496" s="225">
        <v>0</v>
      </c>
      <c r="L496" s="225">
        <v>0</v>
      </c>
      <c r="M496" s="225">
        <v>0</v>
      </c>
      <c r="N496" s="225">
        <v>0</v>
      </c>
      <c r="O496" s="225">
        <v>0</v>
      </c>
      <c r="P496" s="225">
        <v>0</v>
      </c>
      <c r="Q496" s="225">
        <v>0</v>
      </c>
      <c r="R496" s="225">
        <v>0</v>
      </c>
      <c r="S496" s="225">
        <v>0</v>
      </c>
      <c r="T496" s="225">
        <v>0</v>
      </c>
      <c r="U496" s="225">
        <v>0</v>
      </c>
      <c r="V496" s="225">
        <v>0</v>
      </c>
      <c r="W496" s="225">
        <v>0</v>
      </c>
      <c r="X496" s="225">
        <v>0</v>
      </c>
      <c r="Y496" s="225">
        <v>0</v>
      </c>
      <c r="Z496" s="225">
        <v>0</v>
      </c>
      <c r="AA496" s="225">
        <v>0</v>
      </c>
      <c r="AB496" s="225">
        <v>0</v>
      </c>
      <c r="AC496" s="225">
        <v>0</v>
      </c>
      <c r="AD496" s="225">
        <v>0</v>
      </c>
      <c r="AE496" s="225">
        <v>0</v>
      </c>
      <c r="AF496" s="225">
        <v>0</v>
      </c>
      <c r="AG496" s="225">
        <v>0</v>
      </c>
      <c r="AH496" s="225">
        <v>0</v>
      </c>
      <c r="AI496" s="225">
        <v>0</v>
      </c>
      <c r="AJ496" s="225">
        <v>0</v>
      </c>
      <c r="AK496" s="225">
        <v>0</v>
      </c>
      <c r="AL496" s="225">
        <v>0</v>
      </c>
      <c r="AM496" s="225">
        <v>0</v>
      </c>
      <c r="AN496" s="225">
        <v>0</v>
      </c>
      <c r="AO496" s="225">
        <v>0</v>
      </c>
      <c r="AP496" s="225">
        <v>0</v>
      </c>
      <c r="AQ496" s="225">
        <v>0</v>
      </c>
      <c r="AR496" s="225">
        <v>0</v>
      </c>
      <c r="AS496" s="225">
        <v>0</v>
      </c>
      <c r="AT496" s="225">
        <v>0</v>
      </c>
      <c r="AU496" s="225">
        <v>0</v>
      </c>
      <c r="AV496" s="225">
        <v>0</v>
      </c>
      <c r="AW496" s="225">
        <v>0</v>
      </c>
      <c r="AX496" s="225">
        <v>0</v>
      </c>
      <c r="AY496" s="225">
        <v>0</v>
      </c>
      <c r="AZ496" s="225">
        <v>0</v>
      </c>
      <c r="BA496" s="225">
        <v>0</v>
      </c>
      <c r="BB496" s="225">
        <v>0</v>
      </c>
      <c r="BC496" s="225">
        <v>0</v>
      </c>
      <c r="BD496" s="225">
        <v>0</v>
      </c>
      <c r="BE496" s="225">
        <v>0</v>
      </c>
      <c r="BF496" s="225">
        <v>0</v>
      </c>
      <c r="BG496" s="225">
        <v>0</v>
      </c>
      <c r="BH496" s="225">
        <v>0</v>
      </c>
      <c r="BI496" s="225">
        <v>0</v>
      </c>
      <c r="BJ496" s="225">
        <v>0</v>
      </c>
      <c r="BK496" s="225">
        <v>0</v>
      </c>
      <c r="BL496" s="225">
        <v>0</v>
      </c>
      <c r="BM496" s="225">
        <v>0</v>
      </c>
      <c r="BN496" s="225">
        <v>0</v>
      </c>
    </row>
    <row r="497" spans="1:66">
      <c r="A497" s="245" t="s">
        <v>736</v>
      </c>
      <c r="B497" s="225">
        <v>-398140.65666666598</v>
      </c>
      <c r="C497" s="225">
        <v>-1041075.16666666</v>
      </c>
      <c r="D497" s="225">
        <v>-1119399.64666666</v>
      </c>
      <c r="E497" s="225">
        <v>-956504.38666666602</v>
      </c>
      <c r="F497" s="225">
        <v>-607474.366666666</v>
      </c>
      <c r="G497" s="225">
        <v>-1113933.18666666</v>
      </c>
      <c r="H497" s="225">
        <v>-871420.59666666598</v>
      </c>
      <c r="I497" s="225">
        <v>-1090126.2566666601</v>
      </c>
      <c r="J497" s="225">
        <v>-1096064.0266666601</v>
      </c>
      <c r="K497" s="225">
        <v>-978760.29666666605</v>
      </c>
      <c r="L497" s="225">
        <v>-1093480.46666666</v>
      </c>
      <c r="M497" s="225">
        <v>-1128878.69666666</v>
      </c>
      <c r="N497" s="225">
        <v>-11495257.75</v>
      </c>
      <c r="O497" s="225">
        <v>-439405.93666666601</v>
      </c>
      <c r="P497" s="225">
        <v>-1096761.72666666</v>
      </c>
      <c r="Q497" s="225">
        <v>-1155053.0366666601</v>
      </c>
      <c r="R497" s="225">
        <v>-1003137.66666666</v>
      </c>
      <c r="S497" s="225">
        <v>-752896.26666666602</v>
      </c>
      <c r="T497" s="225">
        <v>-1082689.9966666601</v>
      </c>
      <c r="U497" s="225">
        <v>-920507.69666666596</v>
      </c>
      <c r="V497" s="225">
        <v>-1151227.3666666599</v>
      </c>
      <c r="W497" s="225">
        <v>-1155099.8466666599</v>
      </c>
      <c r="X497" s="225">
        <v>-1023230.06666666</v>
      </c>
      <c r="Y497" s="225">
        <v>-1232196.4866666601</v>
      </c>
      <c r="Z497" s="225">
        <v>-1077405.3366666599</v>
      </c>
      <c r="AA497" s="225">
        <v>-12089611.43</v>
      </c>
      <c r="AB497" s="225">
        <v>-439405.93666666601</v>
      </c>
      <c r="AC497" s="225">
        <v>-1096761.72666666</v>
      </c>
      <c r="AD497" s="225">
        <v>-1155053.0366666601</v>
      </c>
      <c r="AE497" s="225">
        <v>-1003137.66666666</v>
      </c>
      <c r="AF497" s="225">
        <v>-752896.26666666602</v>
      </c>
      <c r="AG497" s="225">
        <v>-1082689.9966666601</v>
      </c>
      <c r="AH497" s="225">
        <v>-920507.69666666596</v>
      </c>
      <c r="AI497" s="225">
        <v>-1151227.3666666599</v>
      </c>
      <c r="AJ497" s="225">
        <v>-1155099.8466666599</v>
      </c>
      <c r="AK497" s="225">
        <v>-1023230.06666666</v>
      </c>
      <c r="AL497" s="225">
        <v>-1232196.4866666601</v>
      </c>
      <c r="AM497" s="225">
        <v>-1077405.3366666599</v>
      </c>
      <c r="AN497" s="225">
        <v>-12089611.43</v>
      </c>
      <c r="AO497" s="225">
        <v>-439405.93666666601</v>
      </c>
      <c r="AP497" s="225">
        <v>-1096761.72666666</v>
      </c>
      <c r="AQ497" s="225">
        <v>-1155053.0366666601</v>
      </c>
      <c r="AR497" s="225">
        <v>-1003137.66666666</v>
      </c>
      <c r="AS497" s="225">
        <v>-752896.26666666602</v>
      </c>
      <c r="AT497" s="225">
        <v>-1082689.9966666601</v>
      </c>
      <c r="AU497" s="225">
        <v>-920507.69666666596</v>
      </c>
      <c r="AV497" s="225">
        <v>-1151227.3666666599</v>
      </c>
      <c r="AW497" s="225">
        <v>-1155099.8466666599</v>
      </c>
      <c r="AX497" s="225">
        <v>-1023230.06666666</v>
      </c>
      <c r="AY497" s="225">
        <v>-1232196.4866666601</v>
      </c>
      <c r="AZ497" s="225">
        <v>-1077405.3366666599</v>
      </c>
      <c r="BA497" s="225">
        <v>-12089611.43</v>
      </c>
      <c r="BB497" s="225">
        <v>-439405.93666666601</v>
      </c>
      <c r="BC497" s="225">
        <v>-1096761.72666666</v>
      </c>
      <c r="BD497" s="225">
        <v>-1155053.0366666601</v>
      </c>
      <c r="BE497" s="225">
        <v>-1003137.66666666</v>
      </c>
      <c r="BF497" s="225">
        <v>-752896.26666666602</v>
      </c>
      <c r="BG497" s="225">
        <v>-1082689.9966666601</v>
      </c>
      <c r="BH497" s="225">
        <v>-920507.69666666596</v>
      </c>
      <c r="BI497" s="225">
        <v>-1151227.3666666599</v>
      </c>
      <c r="BJ497" s="225">
        <v>-1155099.8466666599</v>
      </c>
      <c r="BK497" s="225">
        <v>-1023230.06666666</v>
      </c>
      <c r="BL497" s="225">
        <v>-1232196.4866666601</v>
      </c>
      <c r="BM497" s="225">
        <v>-1077405.3366666599</v>
      </c>
      <c r="BN497" s="225">
        <v>-12089611.43</v>
      </c>
    </row>
    <row r="498" spans="1:66">
      <c r="A498" s="245" t="s">
        <v>737</v>
      </c>
    </row>
    <row r="499" spans="1:66">
      <c r="A499" s="245" t="s">
        <v>738</v>
      </c>
      <c r="B499" s="225">
        <v>1468492.05</v>
      </c>
      <c r="C499" s="225">
        <v>1474307.1</v>
      </c>
      <c r="D499" s="225">
        <v>1528233.36</v>
      </c>
      <c r="E499" s="225">
        <v>1489669.5999999901</v>
      </c>
      <c r="F499" s="225">
        <v>1474022.75</v>
      </c>
      <c r="G499" s="225">
        <v>1524056.66</v>
      </c>
      <c r="H499" s="225">
        <v>1453851.9</v>
      </c>
      <c r="I499" s="225">
        <v>1474056.66</v>
      </c>
      <c r="J499" s="225">
        <v>1524044.27</v>
      </c>
      <c r="K499" s="225">
        <v>1474118.01</v>
      </c>
      <c r="L499" s="225">
        <v>1513044.27</v>
      </c>
      <c r="M499" s="225">
        <v>1524044.27</v>
      </c>
      <c r="N499" s="225">
        <v>17921940.899999999</v>
      </c>
      <c r="O499" s="225">
        <v>1447075.74</v>
      </c>
      <c r="P499" s="225">
        <v>1453007.09</v>
      </c>
      <c r="Q499" s="225">
        <v>1508011.88</v>
      </c>
      <c r="R499" s="225">
        <v>1468676.84</v>
      </c>
      <c r="S499" s="225">
        <v>1452717.06</v>
      </c>
      <c r="T499" s="225">
        <v>1503751.64</v>
      </c>
      <c r="U499" s="225">
        <v>1432142.77999999</v>
      </c>
      <c r="V499" s="225">
        <v>1452751.64</v>
      </c>
      <c r="W499" s="225">
        <v>1503739</v>
      </c>
      <c r="X499" s="225">
        <v>1452814.22</v>
      </c>
      <c r="Y499" s="225">
        <v>1492519</v>
      </c>
      <c r="Z499" s="225">
        <v>1503739</v>
      </c>
      <c r="AA499" s="225">
        <v>17670945.890000001</v>
      </c>
      <c r="AB499" s="225">
        <v>1447075.74</v>
      </c>
      <c r="AC499" s="225">
        <v>1453007.09</v>
      </c>
      <c r="AD499" s="225">
        <v>1508011.88</v>
      </c>
      <c r="AE499" s="225">
        <v>1468676.84</v>
      </c>
      <c r="AF499" s="225">
        <v>1452717.06</v>
      </c>
      <c r="AG499" s="225">
        <v>1503751.64</v>
      </c>
      <c r="AH499" s="225">
        <v>1432142.77999999</v>
      </c>
      <c r="AI499" s="225">
        <v>1452751.64</v>
      </c>
      <c r="AJ499" s="225">
        <v>1503739</v>
      </c>
      <c r="AK499" s="225">
        <v>1452814.22</v>
      </c>
      <c r="AL499" s="225">
        <v>1492519</v>
      </c>
      <c r="AM499" s="225">
        <v>1503739</v>
      </c>
      <c r="AN499" s="225">
        <v>17670945.890000001</v>
      </c>
      <c r="AO499" s="225">
        <v>1447075.74</v>
      </c>
      <c r="AP499" s="225">
        <v>1453007.09</v>
      </c>
      <c r="AQ499" s="225">
        <v>1508011.88</v>
      </c>
      <c r="AR499" s="225">
        <v>1468676.84</v>
      </c>
      <c r="AS499" s="225">
        <v>1452717.06</v>
      </c>
      <c r="AT499" s="225">
        <v>1503751.64</v>
      </c>
      <c r="AU499" s="225">
        <v>1432142.77999999</v>
      </c>
      <c r="AV499" s="225">
        <v>1452751.64</v>
      </c>
      <c r="AW499" s="225">
        <v>1503739</v>
      </c>
      <c r="AX499" s="225">
        <v>1452814.22</v>
      </c>
      <c r="AY499" s="225">
        <v>1492519</v>
      </c>
      <c r="AZ499" s="225">
        <v>1503739</v>
      </c>
      <c r="BA499" s="225">
        <v>17670945.890000001</v>
      </c>
      <c r="BB499" s="225">
        <v>1447075.74</v>
      </c>
      <c r="BC499" s="225">
        <v>1453007.09</v>
      </c>
      <c r="BD499" s="225">
        <v>1508011.88</v>
      </c>
      <c r="BE499" s="225">
        <v>1468676.84</v>
      </c>
      <c r="BF499" s="225">
        <v>1452717.06</v>
      </c>
      <c r="BG499" s="225">
        <v>1503751.64</v>
      </c>
      <c r="BH499" s="225">
        <v>1432142.77999999</v>
      </c>
      <c r="BI499" s="225">
        <v>1452751.64</v>
      </c>
      <c r="BJ499" s="225">
        <v>1503739</v>
      </c>
      <c r="BK499" s="225">
        <v>1452814.22</v>
      </c>
      <c r="BL499" s="225">
        <v>1492519</v>
      </c>
      <c r="BM499" s="225">
        <v>1503739</v>
      </c>
      <c r="BN499" s="225">
        <v>17670945.890000001</v>
      </c>
    </row>
    <row r="500" spans="1:66">
      <c r="A500" s="245" t="s">
        <v>739</v>
      </c>
      <c r="B500" s="225">
        <v>-213235.53</v>
      </c>
      <c r="C500" s="225">
        <v>-213235.53</v>
      </c>
      <c r="D500" s="225">
        <v>-213235.53</v>
      </c>
      <c r="E500" s="225">
        <v>-213235.53</v>
      </c>
      <c r="F500" s="225">
        <v>-213235.53</v>
      </c>
      <c r="G500" s="225">
        <v>-213235.53</v>
      </c>
      <c r="H500" s="225">
        <v>-213235.53</v>
      </c>
      <c r="I500" s="225">
        <v>-213235.53</v>
      </c>
      <c r="J500" s="225">
        <v>-213235.53</v>
      </c>
      <c r="K500" s="225">
        <v>-213235.53</v>
      </c>
      <c r="L500" s="225">
        <v>-213235.53</v>
      </c>
      <c r="M500" s="225">
        <v>-213235.53</v>
      </c>
      <c r="N500" s="225">
        <v>-2558826.3599999901</v>
      </c>
      <c r="O500" s="225">
        <v>-213235.53</v>
      </c>
      <c r="P500" s="225">
        <v>-213235.53</v>
      </c>
      <c r="Q500" s="225">
        <v>-213235.53</v>
      </c>
      <c r="R500" s="225">
        <v>-213235.53</v>
      </c>
      <c r="S500" s="225">
        <v>-213235.53</v>
      </c>
      <c r="T500" s="225">
        <v>-213235.53</v>
      </c>
      <c r="U500" s="225">
        <v>-213235.53</v>
      </c>
      <c r="V500" s="225">
        <v>-213235.53</v>
      </c>
      <c r="W500" s="225">
        <v>-213235.53</v>
      </c>
      <c r="X500" s="225">
        <v>-213235.53</v>
      </c>
      <c r="Y500" s="225">
        <v>-213235.53</v>
      </c>
      <c r="Z500" s="225">
        <v>-213235.53</v>
      </c>
      <c r="AA500" s="225">
        <v>-2558826.3599999901</v>
      </c>
      <c r="AB500" s="225">
        <v>-213235.53</v>
      </c>
      <c r="AC500" s="225">
        <v>-213235.53</v>
      </c>
      <c r="AD500" s="225">
        <v>-213235.53</v>
      </c>
      <c r="AE500" s="225">
        <v>-213235.53</v>
      </c>
      <c r="AF500" s="225">
        <v>-213235.53</v>
      </c>
      <c r="AG500" s="225">
        <v>-213235.53</v>
      </c>
      <c r="AH500" s="225">
        <v>-213235.53</v>
      </c>
      <c r="AI500" s="225">
        <v>-213235.53</v>
      </c>
      <c r="AJ500" s="225">
        <v>-213235.53</v>
      </c>
      <c r="AK500" s="225">
        <v>-213235.53</v>
      </c>
      <c r="AL500" s="225">
        <v>-213235.53</v>
      </c>
      <c r="AM500" s="225">
        <v>-213235.53</v>
      </c>
      <c r="AN500" s="225">
        <v>-2558826.3599999901</v>
      </c>
      <c r="AO500" s="225">
        <v>-213235.53</v>
      </c>
      <c r="AP500" s="225">
        <v>-213235.53</v>
      </c>
      <c r="AQ500" s="225">
        <v>-213235.53</v>
      </c>
      <c r="AR500" s="225">
        <v>-213235.53</v>
      </c>
      <c r="AS500" s="225">
        <v>-213235.53</v>
      </c>
      <c r="AT500" s="225">
        <v>-213235.53</v>
      </c>
      <c r="AU500" s="225">
        <v>-213235.53</v>
      </c>
      <c r="AV500" s="225">
        <v>-213235.53</v>
      </c>
      <c r="AW500" s="225">
        <v>-213235.53</v>
      </c>
      <c r="AX500" s="225">
        <v>-213235.53</v>
      </c>
      <c r="AY500" s="225">
        <v>-213235.53</v>
      </c>
      <c r="AZ500" s="225">
        <v>-213235.53</v>
      </c>
      <c r="BA500" s="225">
        <v>-2558826.3599999901</v>
      </c>
      <c r="BB500" s="225">
        <v>-213235.53</v>
      </c>
      <c r="BC500" s="225">
        <v>-213235.53</v>
      </c>
      <c r="BD500" s="225">
        <v>-213235.53</v>
      </c>
      <c r="BE500" s="225">
        <v>-213235.53</v>
      </c>
      <c r="BF500" s="225">
        <v>-213235.53</v>
      </c>
      <c r="BG500" s="225">
        <v>-213235.53</v>
      </c>
      <c r="BH500" s="225">
        <v>-213235.53</v>
      </c>
      <c r="BI500" s="225">
        <v>-213235.53</v>
      </c>
      <c r="BJ500" s="225">
        <v>-213235.53</v>
      </c>
      <c r="BK500" s="225">
        <v>-213235.53</v>
      </c>
      <c r="BL500" s="225">
        <v>-213235.53</v>
      </c>
      <c r="BM500" s="225">
        <v>-213235.53</v>
      </c>
      <c r="BN500" s="225">
        <v>-2558826.3599999901</v>
      </c>
    </row>
    <row r="501" spans="1:66">
      <c r="A501" s="245" t="s">
        <v>740</v>
      </c>
      <c r="B501" s="225">
        <v>838581.36</v>
      </c>
      <c r="C501" s="225">
        <v>838581.36</v>
      </c>
      <c r="D501" s="225">
        <v>838581.36</v>
      </c>
      <c r="E501" s="225">
        <v>838581.36</v>
      </c>
      <c r="F501" s="225">
        <v>838581.36</v>
      </c>
      <c r="G501" s="225">
        <v>838581.36</v>
      </c>
      <c r="H501" s="225">
        <v>838581.36</v>
      </c>
      <c r="I501" s="225">
        <v>838581.36</v>
      </c>
      <c r="J501" s="225">
        <v>838581.36</v>
      </c>
      <c r="K501" s="225">
        <v>838581.36</v>
      </c>
      <c r="L501" s="225">
        <v>838581.36</v>
      </c>
      <c r="M501" s="225">
        <v>838581.36</v>
      </c>
      <c r="N501" s="225">
        <v>10062976.32</v>
      </c>
      <c r="O501" s="225">
        <v>852545.82</v>
      </c>
      <c r="P501" s="225">
        <v>852545.82</v>
      </c>
      <c r="Q501" s="225">
        <v>852545.82</v>
      </c>
      <c r="R501" s="225">
        <v>852545.82</v>
      </c>
      <c r="S501" s="225">
        <v>852545.82</v>
      </c>
      <c r="T501" s="225">
        <v>852545.82</v>
      </c>
      <c r="U501" s="225">
        <v>852545.82</v>
      </c>
      <c r="V501" s="225">
        <v>852545.82</v>
      </c>
      <c r="W501" s="225">
        <v>852545.82</v>
      </c>
      <c r="X501" s="225">
        <v>852545.82</v>
      </c>
      <c r="Y501" s="225">
        <v>852545.82</v>
      </c>
      <c r="Z501" s="225">
        <v>852545.82</v>
      </c>
      <c r="AA501" s="225">
        <v>10230549.84</v>
      </c>
      <c r="AB501" s="225">
        <v>851035.26916683803</v>
      </c>
      <c r="AC501" s="225">
        <v>851035.26916683803</v>
      </c>
      <c r="AD501" s="225">
        <v>851035.26916683803</v>
      </c>
      <c r="AE501" s="225">
        <v>851035.26916683803</v>
      </c>
      <c r="AF501" s="225">
        <v>851035.26916683803</v>
      </c>
      <c r="AG501" s="225">
        <v>851035.26916683803</v>
      </c>
      <c r="AH501" s="225">
        <v>851035.26916683803</v>
      </c>
      <c r="AI501" s="225">
        <v>851035.26916683803</v>
      </c>
      <c r="AJ501" s="225">
        <v>851035.26916683803</v>
      </c>
      <c r="AK501" s="225">
        <v>851035.26916683803</v>
      </c>
      <c r="AL501" s="225">
        <v>851035.26916683803</v>
      </c>
      <c r="AM501" s="225">
        <v>851035.26916683803</v>
      </c>
      <c r="AN501" s="225">
        <v>10212423.230002001</v>
      </c>
      <c r="AO501" s="225">
        <v>851035.26916683803</v>
      </c>
      <c r="AP501" s="225">
        <v>851035.26916683803</v>
      </c>
      <c r="AQ501" s="225">
        <v>851035.26916683803</v>
      </c>
      <c r="AR501" s="225">
        <v>851035.26916683803</v>
      </c>
      <c r="AS501" s="225">
        <v>851035.26916683803</v>
      </c>
      <c r="AT501" s="225">
        <v>851035.26916683803</v>
      </c>
      <c r="AU501" s="225">
        <v>851035.26916683803</v>
      </c>
      <c r="AV501" s="225">
        <v>851035.26916683803</v>
      </c>
      <c r="AW501" s="225">
        <v>851035.26916683803</v>
      </c>
      <c r="AX501" s="225">
        <v>851035.26916683803</v>
      </c>
      <c r="AY501" s="225">
        <v>851035.26916683803</v>
      </c>
      <c r="AZ501" s="225">
        <v>851035.26916683803</v>
      </c>
      <c r="BA501" s="225">
        <v>10212423.230002001</v>
      </c>
      <c r="BB501" s="225">
        <v>851035.26916683803</v>
      </c>
      <c r="BC501" s="225">
        <v>851035.26916683803</v>
      </c>
      <c r="BD501" s="225">
        <v>851035.26916683803</v>
      </c>
      <c r="BE501" s="225">
        <v>851035.26916683803</v>
      </c>
      <c r="BF501" s="225">
        <v>851035.26916683803</v>
      </c>
      <c r="BG501" s="225">
        <v>851035.26916683803</v>
      </c>
      <c r="BH501" s="225">
        <v>851035.26916683803</v>
      </c>
      <c r="BI501" s="225">
        <v>851035.26916683803</v>
      </c>
      <c r="BJ501" s="225">
        <v>851035.26916683803</v>
      </c>
      <c r="BK501" s="225">
        <v>851035.26916683803</v>
      </c>
      <c r="BL501" s="225">
        <v>851035.26916683803</v>
      </c>
      <c r="BM501" s="225">
        <v>851035.26916683803</v>
      </c>
      <c r="BN501" s="225">
        <v>10212423.230002001</v>
      </c>
    </row>
    <row r="502" spans="1:66">
      <c r="A502" s="245" t="s">
        <v>741</v>
      </c>
      <c r="B502" s="225">
        <v>2093837.88</v>
      </c>
      <c r="C502" s="225">
        <v>2099652.9300000002</v>
      </c>
      <c r="D502" s="225">
        <v>2153579.19</v>
      </c>
      <c r="E502" s="225">
        <v>2115015.4299999899</v>
      </c>
      <c r="F502" s="225">
        <v>2099368.58</v>
      </c>
      <c r="G502" s="225">
        <v>2149402.48999999</v>
      </c>
      <c r="H502" s="225">
        <v>2079197.73</v>
      </c>
      <c r="I502" s="225">
        <v>2099402.48999999</v>
      </c>
      <c r="J502" s="225">
        <v>2149390.1</v>
      </c>
      <c r="K502" s="225">
        <v>2099463.84</v>
      </c>
      <c r="L502" s="225">
        <v>2138390.1</v>
      </c>
      <c r="M502" s="225">
        <v>2149390.1</v>
      </c>
      <c r="N502" s="225">
        <v>25426090.859999999</v>
      </c>
      <c r="O502" s="225">
        <v>2086386.03</v>
      </c>
      <c r="P502" s="225">
        <v>2092317.38</v>
      </c>
      <c r="Q502" s="225">
        <v>2147322.17</v>
      </c>
      <c r="R502" s="225">
        <v>2107987.13</v>
      </c>
      <c r="S502" s="225">
        <v>2092027.3499999901</v>
      </c>
      <c r="T502" s="225">
        <v>2143061.9299999899</v>
      </c>
      <c r="U502" s="225">
        <v>2071453.07</v>
      </c>
      <c r="V502" s="225">
        <v>2092061.93</v>
      </c>
      <c r="W502" s="225">
        <v>2143049.29</v>
      </c>
      <c r="X502" s="225">
        <v>2092124.51</v>
      </c>
      <c r="Y502" s="225">
        <v>2131829.29</v>
      </c>
      <c r="Z502" s="225">
        <v>2143049.29</v>
      </c>
      <c r="AA502" s="225">
        <v>25342669.370000001</v>
      </c>
      <c r="AB502" s="225">
        <v>2084875.47916683</v>
      </c>
      <c r="AC502" s="225">
        <v>2090806.8291668301</v>
      </c>
      <c r="AD502" s="225">
        <v>2145811.6191668301</v>
      </c>
      <c r="AE502" s="225">
        <v>2106476.5791668301</v>
      </c>
      <c r="AF502" s="225">
        <v>2090516.79916683</v>
      </c>
      <c r="AG502" s="225">
        <v>2141551.3791668299</v>
      </c>
      <c r="AH502" s="225">
        <v>2069942.51916683</v>
      </c>
      <c r="AI502" s="225">
        <v>2090551.3791668301</v>
      </c>
      <c r="AJ502" s="225">
        <v>2141538.7391668302</v>
      </c>
      <c r="AK502" s="225">
        <v>2090613.9591668299</v>
      </c>
      <c r="AL502" s="225">
        <v>2130318.7391668302</v>
      </c>
      <c r="AM502" s="225">
        <v>2141538.7391668302</v>
      </c>
      <c r="AN502" s="225">
        <v>25324542.760001998</v>
      </c>
      <c r="AO502" s="225">
        <v>2084875.47916683</v>
      </c>
      <c r="AP502" s="225">
        <v>2090806.8291668301</v>
      </c>
      <c r="AQ502" s="225">
        <v>2145811.6191668301</v>
      </c>
      <c r="AR502" s="225">
        <v>2106476.5791668301</v>
      </c>
      <c r="AS502" s="225">
        <v>2090516.79916683</v>
      </c>
      <c r="AT502" s="225">
        <v>2141551.3791668299</v>
      </c>
      <c r="AU502" s="225">
        <v>2069942.51916683</v>
      </c>
      <c r="AV502" s="225">
        <v>2090551.3791668301</v>
      </c>
      <c r="AW502" s="225">
        <v>2141538.7391668302</v>
      </c>
      <c r="AX502" s="225">
        <v>2090613.9591668299</v>
      </c>
      <c r="AY502" s="225">
        <v>2130318.7391668302</v>
      </c>
      <c r="AZ502" s="225">
        <v>2141538.7391668302</v>
      </c>
      <c r="BA502" s="225">
        <v>25324542.760001998</v>
      </c>
      <c r="BB502" s="225">
        <v>2084875.47916683</v>
      </c>
      <c r="BC502" s="225">
        <v>2090806.8291668301</v>
      </c>
      <c r="BD502" s="225">
        <v>2145811.6191668301</v>
      </c>
      <c r="BE502" s="225">
        <v>2106476.5791668301</v>
      </c>
      <c r="BF502" s="225">
        <v>2090516.79916683</v>
      </c>
      <c r="BG502" s="225">
        <v>2141551.3791668299</v>
      </c>
      <c r="BH502" s="225">
        <v>2069942.51916683</v>
      </c>
      <c r="BI502" s="225">
        <v>2090551.3791668301</v>
      </c>
      <c r="BJ502" s="225">
        <v>2141538.7391668302</v>
      </c>
      <c r="BK502" s="225">
        <v>2090613.9591668299</v>
      </c>
      <c r="BL502" s="225">
        <v>2130318.7391668302</v>
      </c>
      <c r="BM502" s="225">
        <v>2141538.7391668302</v>
      </c>
      <c r="BN502" s="225">
        <v>25324542.760001998</v>
      </c>
    </row>
    <row r="503" spans="1:66">
      <c r="A503" s="245" t="s">
        <v>742</v>
      </c>
    </row>
    <row r="504" spans="1:66">
      <c r="A504" s="245" t="s">
        <v>743</v>
      </c>
      <c r="B504" s="225">
        <v>0</v>
      </c>
      <c r="C504" s="225">
        <v>0</v>
      </c>
      <c r="D504" s="225">
        <v>0</v>
      </c>
      <c r="E504" s="225">
        <v>0</v>
      </c>
      <c r="F504" s="225">
        <v>0</v>
      </c>
      <c r="G504" s="225">
        <v>0</v>
      </c>
      <c r="H504" s="225">
        <v>0</v>
      </c>
      <c r="I504" s="225">
        <v>0</v>
      </c>
      <c r="J504" s="225">
        <v>0</v>
      </c>
      <c r="K504" s="225">
        <v>0</v>
      </c>
      <c r="L504" s="225">
        <v>0</v>
      </c>
      <c r="M504" s="225">
        <v>0</v>
      </c>
      <c r="N504" s="225">
        <v>0</v>
      </c>
      <c r="O504" s="225">
        <v>0</v>
      </c>
      <c r="P504" s="225">
        <v>0</v>
      </c>
      <c r="Q504" s="225">
        <v>0</v>
      </c>
      <c r="R504" s="225">
        <v>0</v>
      </c>
      <c r="S504" s="225">
        <v>0</v>
      </c>
      <c r="T504" s="225">
        <v>0</v>
      </c>
      <c r="U504" s="225">
        <v>0</v>
      </c>
      <c r="V504" s="225">
        <v>0</v>
      </c>
      <c r="W504" s="225">
        <v>0</v>
      </c>
      <c r="X504" s="225">
        <v>0</v>
      </c>
      <c r="Y504" s="225">
        <v>0</v>
      </c>
      <c r="Z504" s="225">
        <v>0</v>
      </c>
      <c r="AA504" s="225">
        <v>0</v>
      </c>
      <c r="AB504" s="225">
        <v>0</v>
      </c>
      <c r="AC504" s="225">
        <v>0</v>
      </c>
      <c r="AD504" s="225">
        <v>0</v>
      </c>
      <c r="AE504" s="225">
        <v>0</v>
      </c>
      <c r="AF504" s="225">
        <v>0</v>
      </c>
      <c r="AG504" s="225">
        <v>0</v>
      </c>
      <c r="AH504" s="225">
        <v>0</v>
      </c>
      <c r="AI504" s="225">
        <v>0</v>
      </c>
      <c r="AJ504" s="225">
        <v>0</v>
      </c>
      <c r="AK504" s="225">
        <v>0</v>
      </c>
      <c r="AL504" s="225">
        <v>0</v>
      </c>
      <c r="AM504" s="225">
        <v>0</v>
      </c>
      <c r="AN504" s="225">
        <v>0</v>
      </c>
      <c r="AO504" s="225">
        <v>0</v>
      </c>
      <c r="AP504" s="225">
        <v>0</v>
      </c>
      <c r="AQ504" s="225">
        <v>0</v>
      </c>
      <c r="AR504" s="225">
        <v>0</v>
      </c>
      <c r="AS504" s="225">
        <v>0</v>
      </c>
      <c r="AT504" s="225">
        <v>0</v>
      </c>
      <c r="AU504" s="225">
        <v>0</v>
      </c>
      <c r="AV504" s="225">
        <v>0</v>
      </c>
      <c r="AW504" s="225">
        <v>0</v>
      </c>
      <c r="AX504" s="225">
        <v>0</v>
      </c>
      <c r="AY504" s="225">
        <v>0</v>
      </c>
      <c r="AZ504" s="225">
        <v>0</v>
      </c>
      <c r="BA504" s="225">
        <v>0</v>
      </c>
      <c r="BB504" s="225">
        <v>0</v>
      </c>
      <c r="BC504" s="225">
        <v>0</v>
      </c>
      <c r="BD504" s="225">
        <v>0</v>
      </c>
      <c r="BE504" s="225">
        <v>0</v>
      </c>
      <c r="BF504" s="225">
        <v>0</v>
      </c>
      <c r="BG504" s="225">
        <v>0</v>
      </c>
      <c r="BH504" s="225">
        <v>0</v>
      </c>
      <c r="BI504" s="225">
        <v>0</v>
      </c>
      <c r="BJ504" s="225">
        <v>0</v>
      </c>
      <c r="BK504" s="225">
        <v>0</v>
      </c>
      <c r="BL504" s="225">
        <v>0</v>
      </c>
      <c r="BM504" s="225">
        <v>0</v>
      </c>
      <c r="BN504" s="225">
        <v>0</v>
      </c>
    </row>
    <row r="505" spans="1:66">
      <c r="A505" s="245" t="s">
        <v>744</v>
      </c>
      <c r="B505" s="225">
        <v>0</v>
      </c>
      <c r="C505" s="225">
        <v>0</v>
      </c>
      <c r="D505" s="225">
        <v>0</v>
      </c>
      <c r="E505" s="225">
        <v>0</v>
      </c>
      <c r="F505" s="225">
        <v>0</v>
      </c>
      <c r="G505" s="225">
        <v>0</v>
      </c>
      <c r="H505" s="225">
        <v>0</v>
      </c>
      <c r="I505" s="225">
        <v>0</v>
      </c>
      <c r="J505" s="225">
        <v>0</v>
      </c>
      <c r="K505" s="225">
        <v>0</v>
      </c>
      <c r="L505" s="225">
        <v>0</v>
      </c>
      <c r="M505" s="225">
        <v>0</v>
      </c>
      <c r="N505" s="225">
        <v>0</v>
      </c>
      <c r="O505" s="225">
        <v>0</v>
      </c>
      <c r="P505" s="225">
        <v>0</v>
      </c>
      <c r="Q505" s="225">
        <v>0</v>
      </c>
      <c r="R505" s="225">
        <v>0</v>
      </c>
      <c r="S505" s="225">
        <v>0</v>
      </c>
      <c r="T505" s="225">
        <v>0</v>
      </c>
      <c r="U505" s="225">
        <v>0</v>
      </c>
      <c r="V505" s="225">
        <v>0</v>
      </c>
      <c r="W505" s="225">
        <v>0</v>
      </c>
      <c r="X505" s="225">
        <v>0</v>
      </c>
      <c r="Y505" s="225">
        <v>0</v>
      </c>
      <c r="Z505" s="225">
        <v>0</v>
      </c>
      <c r="AA505" s="225">
        <v>0</v>
      </c>
      <c r="AB505" s="225">
        <v>0</v>
      </c>
      <c r="AC505" s="225">
        <v>0</v>
      </c>
      <c r="AD505" s="225">
        <v>0</v>
      </c>
      <c r="AE505" s="225">
        <v>0</v>
      </c>
      <c r="AF505" s="225">
        <v>0</v>
      </c>
      <c r="AG505" s="225">
        <v>0</v>
      </c>
      <c r="AH505" s="225">
        <v>0</v>
      </c>
      <c r="AI505" s="225">
        <v>0</v>
      </c>
      <c r="AJ505" s="225">
        <v>0</v>
      </c>
      <c r="AK505" s="225">
        <v>0</v>
      </c>
      <c r="AL505" s="225">
        <v>0</v>
      </c>
      <c r="AM505" s="225">
        <v>0</v>
      </c>
      <c r="AN505" s="225">
        <v>0</v>
      </c>
      <c r="AO505" s="225">
        <v>0</v>
      </c>
      <c r="AP505" s="225">
        <v>0</v>
      </c>
      <c r="AQ505" s="225">
        <v>0</v>
      </c>
      <c r="AR505" s="225">
        <v>0</v>
      </c>
      <c r="AS505" s="225">
        <v>0</v>
      </c>
      <c r="AT505" s="225">
        <v>0</v>
      </c>
      <c r="AU505" s="225">
        <v>0</v>
      </c>
      <c r="AV505" s="225">
        <v>0</v>
      </c>
      <c r="AW505" s="225">
        <v>0</v>
      </c>
      <c r="AX505" s="225">
        <v>0</v>
      </c>
      <c r="AY505" s="225">
        <v>0</v>
      </c>
      <c r="AZ505" s="225">
        <v>0</v>
      </c>
      <c r="BA505" s="225">
        <v>0</v>
      </c>
      <c r="BB505" s="225">
        <v>0</v>
      </c>
      <c r="BC505" s="225">
        <v>0</v>
      </c>
      <c r="BD505" s="225">
        <v>0</v>
      </c>
      <c r="BE505" s="225">
        <v>0</v>
      </c>
      <c r="BF505" s="225">
        <v>0</v>
      </c>
      <c r="BG505" s="225">
        <v>0</v>
      </c>
      <c r="BH505" s="225">
        <v>0</v>
      </c>
      <c r="BI505" s="225">
        <v>0</v>
      </c>
      <c r="BJ505" s="225">
        <v>0</v>
      </c>
      <c r="BK505" s="225">
        <v>0</v>
      </c>
      <c r="BL505" s="225">
        <v>0</v>
      </c>
      <c r="BM505" s="225">
        <v>0</v>
      </c>
      <c r="BN505" s="225">
        <v>0</v>
      </c>
    </row>
    <row r="506" spans="1:66">
      <c r="A506" s="245" t="s">
        <v>745</v>
      </c>
      <c r="B506" s="225">
        <v>0</v>
      </c>
      <c r="C506" s="225">
        <v>0</v>
      </c>
      <c r="D506" s="225">
        <v>0</v>
      </c>
      <c r="E506" s="225">
        <v>0</v>
      </c>
      <c r="F506" s="225">
        <v>0</v>
      </c>
      <c r="G506" s="225">
        <v>0</v>
      </c>
      <c r="H506" s="225">
        <v>0</v>
      </c>
      <c r="I506" s="225">
        <v>0</v>
      </c>
      <c r="J506" s="225">
        <v>0</v>
      </c>
      <c r="K506" s="225">
        <v>0</v>
      </c>
      <c r="L506" s="225">
        <v>0</v>
      </c>
      <c r="M506" s="225">
        <v>0</v>
      </c>
      <c r="N506" s="225">
        <v>0</v>
      </c>
      <c r="O506" s="225">
        <v>0</v>
      </c>
      <c r="P506" s="225">
        <v>0</v>
      </c>
      <c r="Q506" s="225">
        <v>0</v>
      </c>
      <c r="R506" s="225">
        <v>0</v>
      </c>
      <c r="S506" s="225">
        <v>0</v>
      </c>
      <c r="T506" s="225">
        <v>0</v>
      </c>
      <c r="U506" s="225">
        <v>0</v>
      </c>
      <c r="V506" s="225">
        <v>0</v>
      </c>
      <c r="W506" s="225">
        <v>0</v>
      </c>
      <c r="X506" s="225">
        <v>0</v>
      </c>
      <c r="Y506" s="225">
        <v>0</v>
      </c>
      <c r="Z506" s="225">
        <v>0</v>
      </c>
      <c r="AA506" s="225">
        <v>0</v>
      </c>
      <c r="AB506" s="225">
        <v>0</v>
      </c>
      <c r="AC506" s="225">
        <v>0</v>
      </c>
      <c r="AD506" s="225">
        <v>0</v>
      </c>
      <c r="AE506" s="225">
        <v>0</v>
      </c>
      <c r="AF506" s="225">
        <v>0</v>
      </c>
      <c r="AG506" s="225">
        <v>0</v>
      </c>
      <c r="AH506" s="225">
        <v>0</v>
      </c>
      <c r="AI506" s="225">
        <v>0</v>
      </c>
      <c r="AJ506" s="225">
        <v>0</v>
      </c>
      <c r="AK506" s="225">
        <v>0</v>
      </c>
      <c r="AL506" s="225">
        <v>0</v>
      </c>
      <c r="AM506" s="225">
        <v>0</v>
      </c>
      <c r="AN506" s="225">
        <v>0</v>
      </c>
      <c r="AO506" s="225">
        <v>0</v>
      </c>
      <c r="AP506" s="225">
        <v>0</v>
      </c>
      <c r="AQ506" s="225">
        <v>0</v>
      </c>
      <c r="AR506" s="225">
        <v>0</v>
      </c>
      <c r="AS506" s="225">
        <v>0</v>
      </c>
      <c r="AT506" s="225">
        <v>0</v>
      </c>
      <c r="AU506" s="225">
        <v>0</v>
      </c>
      <c r="AV506" s="225">
        <v>0</v>
      </c>
      <c r="AW506" s="225">
        <v>0</v>
      </c>
      <c r="AX506" s="225">
        <v>0</v>
      </c>
      <c r="AY506" s="225">
        <v>0</v>
      </c>
      <c r="AZ506" s="225">
        <v>0</v>
      </c>
      <c r="BA506" s="225">
        <v>0</v>
      </c>
      <c r="BB506" s="225">
        <v>0</v>
      </c>
      <c r="BC506" s="225">
        <v>0</v>
      </c>
      <c r="BD506" s="225">
        <v>0</v>
      </c>
      <c r="BE506" s="225">
        <v>0</v>
      </c>
      <c r="BF506" s="225">
        <v>0</v>
      </c>
      <c r="BG506" s="225">
        <v>0</v>
      </c>
      <c r="BH506" s="225">
        <v>0</v>
      </c>
      <c r="BI506" s="225">
        <v>0</v>
      </c>
      <c r="BJ506" s="225">
        <v>0</v>
      </c>
      <c r="BK506" s="225">
        <v>0</v>
      </c>
      <c r="BL506" s="225">
        <v>0</v>
      </c>
      <c r="BM506" s="225">
        <v>0</v>
      </c>
      <c r="BN506" s="225">
        <v>0</v>
      </c>
    </row>
    <row r="507" spans="1:66">
      <c r="A507" s="245" t="s">
        <v>746</v>
      </c>
      <c r="B507" s="225">
        <v>0</v>
      </c>
      <c r="C507" s="225">
        <v>0</v>
      </c>
      <c r="D507" s="225">
        <v>0</v>
      </c>
      <c r="E507" s="225">
        <v>0</v>
      </c>
      <c r="F507" s="225">
        <v>0</v>
      </c>
      <c r="G507" s="225">
        <v>0</v>
      </c>
      <c r="H507" s="225">
        <v>0</v>
      </c>
      <c r="I507" s="225">
        <v>0</v>
      </c>
      <c r="J507" s="225">
        <v>0</v>
      </c>
      <c r="K507" s="225">
        <v>0</v>
      </c>
      <c r="L507" s="225">
        <v>0</v>
      </c>
      <c r="M507" s="225">
        <v>0</v>
      </c>
      <c r="N507" s="225">
        <v>0</v>
      </c>
      <c r="O507" s="225">
        <v>0</v>
      </c>
      <c r="P507" s="225">
        <v>0</v>
      </c>
      <c r="Q507" s="225">
        <v>0</v>
      </c>
      <c r="R507" s="225">
        <v>0</v>
      </c>
      <c r="S507" s="225">
        <v>0</v>
      </c>
      <c r="T507" s="225">
        <v>0</v>
      </c>
      <c r="U507" s="225">
        <v>0</v>
      </c>
      <c r="V507" s="225">
        <v>0</v>
      </c>
      <c r="W507" s="225">
        <v>0</v>
      </c>
      <c r="X507" s="225">
        <v>0</v>
      </c>
      <c r="Y507" s="225">
        <v>0</v>
      </c>
      <c r="Z507" s="225">
        <v>0</v>
      </c>
      <c r="AA507" s="225">
        <v>0</v>
      </c>
      <c r="AB507" s="225">
        <v>0</v>
      </c>
      <c r="AC507" s="225">
        <v>0</v>
      </c>
      <c r="AD507" s="225">
        <v>0</v>
      </c>
      <c r="AE507" s="225">
        <v>0</v>
      </c>
      <c r="AF507" s="225">
        <v>0</v>
      </c>
      <c r="AG507" s="225">
        <v>0</v>
      </c>
      <c r="AH507" s="225">
        <v>0</v>
      </c>
      <c r="AI507" s="225">
        <v>0</v>
      </c>
      <c r="AJ507" s="225">
        <v>0</v>
      </c>
      <c r="AK507" s="225">
        <v>0</v>
      </c>
      <c r="AL507" s="225">
        <v>0</v>
      </c>
      <c r="AM507" s="225">
        <v>0</v>
      </c>
      <c r="AN507" s="225">
        <v>0</v>
      </c>
      <c r="AO507" s="225">
        <v>0</v>
      </c>
      <c r="AP507" s="225">
        <v>0</v>
      </c>
      <c r="AQ507" s="225">
        <v>0</v>
      </c>
      <c r="AR507" s="225">
        <v>0</v>
      </c>
      <c r="AS507" s="225">
        <v>0</v>
      </c>
      <c r="AT507" s="225">
        <v>0</v>
      </c>
      <c r="AU507" s="225">
        <v>0</v>
      </c>
      <c r="AV507" s="225">
        <v>0</v>
      </c>
      <c r="AW507" s="225">
        <v>0</v>
      </c>
      <c r="AX507" s="225">
        <v>0</v>
      </c>
      <c r="AY507" s="225">
        <v>0</v>
      </c>
      <c r="AZ507" s="225">
        <v>0</v>
      </c>
      <c r="BA507" s="225">
        <v>0</v>
      </c>
      <c r="BB507" s="225">
        <v>0</v>
      </c>
      <c r="BC507" s="225">
        <v>0</v>
      </c>
      <c r="BD507" s="225">
        <v>0</v>
      </c>
      <c r="BE507" s="225">
        <v>0</v>
      </c>
      <c r="BF507" s="225">
        <v>0</v>
      </c>
      <c r="BG507" s="225">
        <v>0</v>
      </c>
      <c r="BH507" s="225">
        <v>0</v>
      </c>
      <c r="BI507" s="225">
        <v>0</v>
      </c>
      <c r="BJ507" s="225">
        <v>0</v>
      </c>
      <c r="BK507" s="225">
        <v>0</v>
      </c>
      <c r="BL507" s="225">
        <v>0</v>
      </c>
      <c r="BM507" s="225">
        <v>0</v>
      </c>
      <c r="BN507" s="225">
        <v>0</v>
      </c>
    </row>
    <row r="508" spans="1:66">
      <c r="A508" s="245" t="s">
        <v>747</v>
      </c>
      <c r="B508" s="225">
        <v>20607343.850299999</v>
      </c>
      <c r="C508" s="225">
        <v>14339223.1102999</v>
      </c>
      <c r="D508" s="225">
        <v>18353960.350299899</v>
      </c>
      <c r="E508" s="225">
        <v>54059314.340299897</v>
      </c>
      <c r="F508" s="225">
        <v>54296058.270299897</v>
      </c>
      <c r="G508" s="225">
        <v>50817587.200299896</v>
      </c>
      <c r="H508" s="225">
        <v>55564054.7902999</v>
      </c>
      <c r="I508" s="225">
        <v>53216018.000299901</v>
      </c>
      <c r="J508" s="225">
        <v>56095371.480299897</v>
      </c>
      <c r="K508" s="225">
        <v>53956870.530299902</v>
      </c>
      <c r="L508" s="225">
        <v>53617509.0402999</v>
      </c>
      <c r="M508" s="225">
        <v>54074508.300299898</v>
      </c>
      <c r="N508" s="225">
        <v>538997819.26359904</v>
      </c>
      <c r="O508" s="225">
        <v>57861874.666258298</v>
      </c>
      <c r="P508" s="225">
        <v>52413677.996258304</v>
      </c>
      <c r="Q508" s="225">
        <v>55777165.646258302</v>
      </c>
      <c r="R508" s="225">
        <v>15603959.536258301</v>
      </c>
      <c r="S508" s="225">
        <v>15619411.6562583</v>
      </c>
      <c r="T508" s="225">
        <v>12117989.4662583</v>
      </c>
      <c r="U508" s="225">
        <v>17768188.9962583</v>
      </c>
      <c r="V508" s="225">
        <v>15375338.346258299</v>
      </c>
      <c r="W508" s="225">
        <v>18613026.296258301</v>
      </c>
      <c r="X508" s="225">
        <v>16154334.766258299</v>
      </c>
      <c r="Y508" s="225">
        <v>15884718.9762583</v>
      </c>
      <c r="Z508" s="225">
        <v>16709596.426258299</v>
      </c>
      <c r="AA508" s="225">
        <v>309899282.77509999</v>
      </c>
      <c r="AB508" s="225">
        <v>22427559.443589699</v>
      </c>
      <c r="AC508" s="225">
        <v>17124369.7735897</v>
      </c>
      <c r="AD508" s="225">
        <v>19102503.423589699</v>
      </c>
      <c r="AE508" s="225">
        <v>17411386.3135897</v>
      </c>
      <c r="AF508" s="225">
        <v>17247401.433589701</v>
      </c>
      <c r="AG508" s="225">
        <v>13899048.243589699</v>
      </c>
      <c r="AH508" s="225">
        <v>17551514.7735897</v>
      </c>
      <c r="AI508" s="225">
        <v>17161111.123589698</v>
      </c>
      <c r="AJ508" s="225">
        <v>20359228.073589701</v>
      </c>
      <c r="AK508" s="225">
        <v>17940205.5435897</v>
      </c>
      <c r="AL508" s="225">
        <v>17664154.753589701</v>
      </c>
      <c r="AM508" s="225">
        <v>16906076.2035897</v>
      </c>
      <c r="AN508" s="225">
        <v>214794559.10307601</v>
      </c>
      <c r="AO508" s="225">
        <v>23752814.8326139</v>
      </c>
      <c r="AP508" s="225">
        <v>18449625.162613899</v>
      </c>
      <c r="AQ508" s="225">
        <v>20427758.812613901</v>
      </c>
      <c r="AR508" s="225">
        <v>18736641.702613901</v>
      </c>
      <c r="AS508" s="225">
        <v>18572656.822613899</v>
      </c>
      <c r="AT508" s="225">
        <v>15224303.632613899</v>
      </c>
      <c r="AU508" s="225">
        <v>18876770.162613899</v>
      </c>
      <c r="AV508" s="225">
        <v>18486366.5126139</v>
      </c>
      <c r="AW508" s="225">
        <v>21684483.462613899</v>
      </c>
      <c r="AX508" s="225">
        <v>19265460.932613902</v>
      </c>
      <c r="AY508" s="225">
        <v>18989410.142613899</v>
      </c>
      <c r="AZ508" s="225">
        <v>18231331.592613898</v>
      </c>
      <c r="BA508" s="225">
        <v>230697623.77136701</v>
      </c>
      <c r="BB508" s="225">
        <v>25927366.1369766</v>
      </c>
      <c r="BC508" s="225">
        <v>20624176.466976602</v>
      </c>
      <c r="BD508" s="225">
        <v>22602310.1169766</v>
      </c>
      <c r="BE508" s="225">
        <v>20911193.006976601</v>
      </c>
      <c r="BF508" s="225">
        <v>20747208.126976602</v>
      </c>
      <c r="BG508" s="225">
        <v>17398854.9369766</v>
      </c>
      <c r="BH508" s="225">
        <v>21051321.466976602</v>
      </c>
      <c r="BI508" s="225">
        <v>20660917.816976599</v>
      </c>
      <c r="BJ508" s="225">
        <v>23859034.766976599</v>
      </c>
      <c r="BK508" s="225">
        <v>21440012.236976601</v>
      </c>
      <c r="BL508" s="225">
        <v>21163961.446976598</v>
      </c>
      <c r="BM508" s="225">
        <v>20405882.896976601</v>
      </c>
      <c r="BN508" s="225">
        <v>256792239.42372</v>
      </c>
    </row>
    <row r="509" spans="1:66">
      <c r="A509" s="247" t="s">
        <v>748</v>
      </c>
      <c r="B509" s="225">
        <v>47913803.187461004</v>
      </c>
      <c r="C509" s="225">
        <v>39096922.007461101</v>
      </c>
      <c r="D509" s="225">
        <v>52346517.2974611</v>
      </c>
      <c r="E509" s="225">
        <v>91189171.287461102</v>
      </c>
      <c r="F509" s="225">
        <v>87865726.217461094</v>
      </c>
      <c r="G509" s="225">
        <v>86417126.967461094</v>
      </c>
      <c r="H509" s="225">
        <v>89187746.647460997</v>
      </c>
      <c r="I509" s="225">
        <v>88533182.417461097</v>
      </c>
      <c r="J509" s="225">
        <v>93730888.197460994</v>
      </c>
      <c r="K509" s="225">
        <v>93061127.217461094</v>
      </c>
      <c r="L509" s="225">
        <v>94332227.887461096</v>
      </c>
      <c r="M509" s="225">
        <v>92966031.147460997</v>
      </c>
      <c r="N509" s="225">
        <v>956640470.47953296</v>
      </c>
      <c r="O509" s="225">
        <v>91701895.431613296</v>
      </c>
      <c r="P509" s="225">
        <v>84669401.711613193</v>
      </c>
      <c r="Q509" s="225">
        <v>96789670.2716133</v>
      </c>
      <c r="R509" s="225">
        <v>51147937.401613303</v>
      </c>
      <c r="S509" s="225">
        <v>50928973.791613303</v>
      </c>
      <c r="T509" s="225">
        <v>43613856.321613297</v>
      </c>
      <c r="U509" s="225">
        <v>47038072.861613303</v>
      </c>
      <c r="V509" s="225">
        <v>46206415.901613198</v>
      </c>
      <c r="W509" s="225">
        <v>52268057.4516133</v>
      </c>
      <c r="X509" s="225">
        <v>48735405.301613301</v>
      </c>
      <c r="Y509" s="225">
        <v>48996714.421613201</v>
      </c>
      <c r="Z509" s="225">
        <v>44342131.271613203</v>
      </c>
      <c r="AA509" s="225">
        <v>706438532.139359</v>
      </c>
      <c r="AB509" s="225">
        <v>58634188.805818997</v>
      </c>
      <c r="AC509" s="225">
        <v>48532229.085818999</v>
      </c>
      <c r="AD509" s="225">
        <v>54286768.645819001</v>
      </c>
      <c r="AE509" s="225">
        <v>49538430.775819004</v>
      </c>
      <c r="AF509" s="225">
        <v>53253864.165818997</v>
      </c>
      <c r="AG509" s="225">
        <v>48705464.695818998</v>
      </c>
      <c r="AH509" s="225">
        <v>51167621.235818997</v>
      </c>
      <c r="AI509" s="225">
        <v>51475014.275819004</v>
      </c>
      <c r="AJ509" s="225">
        <v>55684001.825819001</v>
      </c>
      <c r="AK509" s="225">
        <v>51543429.675819002</v>
      </c>
      <c r="AL509" s="225">
        <v>53660264.795818999</v>
      </c>
      <c r="AM509" s="225">
        <v>49041715.645819001</v>
      </c>
      <c r="AN509" s="225">
        <v>625522993.62982798</v>
      </c>
      <c r="AO509" s="225">
        <v>60894246.589808598</v>
      </c>
      <c r="AP509" s="225">
        <v>50792286.869808599</v>
      </c>
      <c r="AQ509" s="225">
        <v>56546826.429808602</v>
      </c>
      <c r="AR509" s="225">
        <v>51798488.559808597</v>
      </c>
      <c r="AS509" s="225">
        <v>55513921.949808598</v>
      </c>
      <c r="AT509" s="225">
        <v>50965522.479808599</v>
      </c>
      <c r="AU509" s="225">
        <v>53427679.019808598</v>
      </c>
      <c r="AV509" s="225">
        <v>53735072.059808597</v>
      </c>
      <c r="AW509" s="225">
        <v>57944059.609808601</v>
      </c>
      <c r="AX509" s="225">
        <v>53803487.459808603</v>
      </c>
      <c r="AY509" s="225">
        <v>55920322.579808503</v>
      </c>
      <c r="AZ509" s="225">
        <v>51301773.429808602</v>
      </c>
      <c r="BA509" s="225">
        <v>652643687.03770304</v>
      </c>
      <c r="BB509" s="225">
        <v>68006162.754760101</v>
      </c>
      <c r="BC509" s="225">
        <v>53861196.034760103</v>
      </c>
      <c r="BD509" s="225">
        <v>59615735.594760098</v>
      </c>
      <c r="BE509" s="225">
        <v>54867397.7247601</v>
      </c>
      <c r="BF509" s="225">
        <v>58582831.114760101</v>
      </c>
      <c r="BG509" s="225">
        <v>54034431.644760102</v>
      </c>
      <c r="BH509" s="225">
        <v>56496588.184760101</v>
      </c>
      <c r="BI509" s="225">
        <v>56803981.2247601</v>
      </c>
      <c r="BJ509" s="225">
        <v>61012968.774760097</v>
      </c>
      <c r="BK509" s="225">
        <v>56872396.624760099</v>
      </c>
      <c r="BL509" s="225">
        <v>58989231.744760104</v>
      </c>
      <c r="BM509" s="225">
        <v>54370682.594760098</v>
      </c>
      <c r="BN509" s="225">
        <v>693513604.01712096</v>
      </c>
    </row>
    <row r="510" spans="1:66" ht="10.8" thickBot="1">
      <c r="A510" s="246" t="s">
        <v>749</v>
      </c>
    </row>
    <row r="511" spans="1:66">
      <c r="A511" s="247" t="s">
        <v>750</v>
      </c>
    </row>
    <row r="512" spans="1:66">
      <c r="A512" s="245" t="s">
        <v>751</v>
      </c>
      <c r="B512" s="225">
        <v>9523945.3391666692</v>
      </c>
      <c r="C512" s="225">
        <v>9523170.0891666692</v>
      </c>
      <c r="D512" s="225">
        <v>9535960.7891666591</v>
      </c>
      <c r="E512" s="225">
        <v>9535237.1991666704</v>
      </c>
      <c r="F512" s="225">
        <v>9535057.2991666608</v>
      </c>
      <c r="G512" s="225">
        <v>9556525.8291666694</v>
      </c>
      <c r="H512" s="225">
        <v>9535080.3391666692</v>
      </c>
      <c r="I512" s="225">
        <v>9535092.1491666604</v>
      </c>
      <c r="J512" s="225">
        <v>9535528.2791666593</v>
      </c>
      <c r="K512" s="225">
        <v>9535806.8391666692</v>
      </c>
      <c r="L512" s="225">
        <v>9535076.0791666694</v>
      </c>
      <c r="M512" s="225">
        <v>9556645.7691666596</v>
      </c>
      <c r="N512" s="225">
        <v>114443126</v>
      </c>
      <c r="O512" s="225">
        <v>9454779.3699999191</v>
      </c>
      <c r="P512" s="225">
        <v>9453972.8699999191</v>
      </c>
      <c r="Q512" s="225">
        <v>9467176.4399999194</v>
      </c>
      <c r="R512" s="225">
        <v>9466477.9399999194</v>
      </c>
      <c r="S512" s="225">
        <v>9488531.3699999191</v>
      </c>
      <c r="T512" s="225">
        <v>9466232.1899999194</v>
      </c>
      <c r="U512" s="225">
        <v>9466304.6899999194</v>
      </c>
      <c r="V512" s="225">
        <v>9466309.1899999194</v>
      </c>
      <c r="W512" s="225">
        <v>9466743.1899999194</v>
      </c>
      <c r="X512" s="225">
        <v>9467051.1899999194</v>
      </c>
      <c r="Y512" s="225">
        <v>9488550.3699999191</v>
      </c>
      <c r="Z512" s="225">
        <v>9466357.1899999194</v>
      </c>
      <c r="AA512" s="225">
        <v>113618485.999999</v>
      </c>
      <c r="AB512" s="225">
        <v>9971944.3699999191</v>
      </c>
      <c r="AC512" s="225">
        <v>9705434.8699999191</v>
      </c>
      <c r="AD512" s="225">
        <v>9466583.4399999194</v>
      </c>
      <c r="AE512" s="225">
        <v>9880206.9399999194</v>
      </c>
      <c r="AF512" s="225">
        <v>9977784.3699999191</v>
      </c>
      <c r="AG512" s="225">
        <v>9606640.1899999194</v>
      </c>
      <c r="AH512" s="225">
        <v>9394064.6899999194</v>
      </c>
      <c r="AI512" s="225">
        <v>9418394.1899999194</v>
      </c>
      <c r="AJ512" s="225">
        <v>9130870.1899999194</v>
      </c>
      <c r="AK512" s="225">
        <v>9394178.1899999194</v>
      </c>
      <c r="AL512" s="225">
        <v>8730109.3699999191</v>
      </c>
      <c r="AM512" s="225">
        <v>9392945.1899999194</v>
      </c>
      <c r="AN512" s="225">
        <v>114069155.999999</v>
      </c>
      <c r="AO512" s="225">
        <v>10087322.3699999</v>
      </c>
      <c r="AP512" s="225">
        <v>9820812.8699999191</v>
      </c>
      <c r="AQ512" s="225">
        <v>9581961.4399999194</v>
      </c>
      <c r="AR512" s="225">
        <v>9995584.9399999194</v>
      </c>
      <c r="AS512" s="225">
        <v>10093162.3699999</v>
      </c>
      <c r="AT512" s="225">
        <v>9722018.1899999194</v>
      </c>
      <c r="AU512" s="225">
        <v>9509442.6899999101</v>
      </c>
      <c r="AV512" s="225">
        <v>9533772.1899999194</v>
      </c>
      <c r="AW512" s="225">
        <v>9246248.1899999101</v>
      </c>
      <c r="AX512" s="225">
        <v>9509556.1899999194</v>
      </c>
      <c r="AY512" s="225">
        <v>8845487.3699999191</v>
      </c>
      <c r="AZ512" s="225">
        <v>9508323.1899999194</v>
      </c>
      <c r="BA512" s="225">
        <v>115453691.999999</v>
      </c>
      <c r="BB512" s="225">
        <v>10185616.3699999</v>
      </c>
      <c r="BC512" s="225">
        <v>9919106.8699999191</v>
      </c>
      <c r="BD512" s="225">
        <v>9680255.4399999194</v>
      </c>
      <c r="BE512" s="225">
        <v>10093878.939999901</v>
      </c>
      <c r="BF512" s="225">
        <v>10191456.3699999</v>
      </c>
      <c r="BG512" s="225">
        <v>9820312.1899999194</v>
      </c>
      <c r="BH512" s="225">
        <v>9607736.6899999101</v>
      </c>
      <c r="BI512" s="225">
        <v>9632066.1899999194</v>
      </c>
      <c r="BJ512" s="225">
        <v>9344542.1899999101</v>
      </c>
      <c r="BK512" s="225">
        <v>9607850.1899999194</v>
      </c>
      <c r="BL512" s="225">
        <v>8943781.3699999191</v>
      </c>
      <c r="BM512" s="225">
        <v>9606617.1899999194</v>
      </c>
      <c r="BN512" s="225">
        <v>116633219.999999</v>
      </c>
    </row>
    <row r="513" spans="1:66">
      <c r="A513" s="245" t="s">
        <v>752</v>
      </c>
      <c r="B513" s="225">
        <v>0</v>
      </c>
      <c r="C513" s="225">
        <v>0</v>
      </c>
      <c r="D513" s="225">
        <v>0</v>
      </c>
      <c r="E513" s="225">
        <v>0</v>
      </c>
      <c r="F513" s="225">
        <v>0</v>
      </c>
      <c r="G513" s="225">
        <v>0</v>
      </c>
      <c r="H513" s="225">
        <v>0</v>
      </c>
      <c r="I513" s="225">
        <v>0</v>
      </c>
      <c r="J513" s="225">
        <v>0</v>
      </c>
      <c r="K513" s="225">
        <v>0</v>
      </c>
      <c r="L513" s="225">
        <v>0</v>
      </c>
      <c r="M513" s="225">
        <v>0</v>
      </c>
      <c r="N513" s="225">
        <v>0</v>
      </c>
      <c r="O513" s="225">
        <v>0</v>
      </c>
      <c r="P513" s="225">
        <v>0</v>
      </c>
      <c r="Q513" s="225">
        <v>0</v>
      </c>
      <c r="R513" s="225">
        <v>0</v>
      </c>
      <c r="S513" s="225">
        <v>0</v>
      </c>
      <c r="T513" s="225">
        <v>0</v>
      </c>
      <c r="U513" s="225">
        <v>0</v>
      </c>
      <c r="V513" s="225">
        <v>0</v>
      </c>
      <c r="W513" s="225">
        <v>0</v>
      </c>
      <c r="X513" s="225">
        <v>0</v>
      </c>
      <c r="Y513" s="225">
        <v>0</v>
      </c>
      <c r="Z513" s="225">
        <v>0</v>
      </c>
      <c r="AA513" s="225">
        <v>0</v>
      </c>
      <c r="AB513" s="225">
        <v>0</v>
      </c>
      <c r="AC513" s="225">
        <v>0</v>
      </c>
      <c r="AD513" s="225">
        <v>0</v>
      </c>
      <c r="AE513" s="225">
        <v>0</v>
      </c>
      <c r="AF513" s="225">
        <v>0</v>
      </c>
      <c r="AG513" s="225">
        <v>0</v>
      </c>
      <c r="AH513" s="225">
        <v>0</v>
      </c>
      <c r="AI513" s="225">
        <v>0</v>
      </c>
      <c r="AJ513" s="225">
        <v>0</v>
      </c>
      <c r="AK513" s="225">
        <v>0</v>
      </c>
      <c r="AL513" s="225">
        <v>0</v>
      </c>
      <c r="AM513" s="225">
        <v>0</v>
      </c>
      <c r="AN513" s="225">
        <v>0</v>
      </c>
      <c r="AO513" s="225">
        <v>0</v>
      </c>
      <c r="AP513" s="225">
        <v>0</v>
      </c>
      <c r="AQ513" s="225">
        <v>0</v>
      </c>
      <c r="AR513" s="225">
        <v>0</v>
      </c>
      <c r="AS513" s="225">
        <v>0</v>
      </c>
      <c r="AT513" s="225">
        <v>0</v>
      </c>
      <c r="AU513" s="225">
        <v>0</v>
      </c>
      <c r="AV513" s="225">
        <v>0</v>
      </c>
      <c r="AW513" s="225">
        <v>0</v>
      </c>
      <c r="AX513" s="225">
        <v>0</v>
      </c>
      <c r="AY513" s="225">
        <v>0</v>
      </c>
      <c r="AZ513" s="225">
        <v>0</v>
      </c>
      <c r="BA513" s="225">
        <v>0</v>
      </c>
      <c r="BB513" s="225">
        <v>0</v>
      </c>
      <c r="BC513" s="225">
        <v>0</v>
      </c>
      <c r="BD513" s="225">
        <v>0</v>
      </c>
      <c r="BE513" s="225">
        <v>0</v>
      </c>
      <c r="BF513" s="225">
        <v>0</v>
      </c>
      <c r="BG513" s="225">
        <v>0</v>
      </c>
      <c r="BH513" s="225">
        <v>0</v>
      </c>
      <c r="BI513" s="225">
        <v>0</v>
      </c>
      <c r="BJ513" s="225">
        <v>0</v>
      </c>
      <c r="BK513" s="225">
        <v>0</v>
      </c>
      <c r="BL513" s="225">
        <v>0</v>
      </c>
      <c r="BM513" s="225">
        <v>0</v>
      </c>
      <c r="BN513" s="225">
        <v>0</v>
      </c>
    </row>
    <row r="514" spans="1:66">
      <c r="A514" s="245" t="s">
        <v>753</v>
      </c>
      <c r="B514" s="225">
        <v>1626473.26975044</v>
      </c>
      <c r="C514" s="225">
        <v>-2735171.2314026402</v>
      </c>
      <c r="D514" s="225">
        <v>-2412977.9806600902</v>
      </c>
      <c r="E514" s="225">
        <v>-708487.43992707203</v>
      </c>
      <c r="F514" s="225">
        <v>1008678.8777152899</v>
      </c>
      <c r="G514" s="225">
        <v>1184538.2901788901</v>
      </c>
      <c r="H514" s="225">
        <v>1529716.85261843</v>
      </c>
      <c r="I514" s="225">
        <v>4226251.4932887601</v>
      </c>
      <c r="J514" s="225">
        <v>651760.37052115297</v>
      </c>
      <c r="K514" s="225">
        <v>-394809.208793931</v>
      </c>
      <c r="L514" s="225">
        <v>-2825746.3995930799</v>
      </c>
      <c r="M514" s="225">
        <v>-1788646.3647881099</v>
      </c>
      <c r="N514" s="225">
        <v>-638419.47109195299</v>
      </c>
      <c r="O514" s="225">
        <v>2169627.3688805201</v>
      </c>
      <c r="P514" s="225">
        <v>-2344624.1579509298</v>
      </c>
      <c r="Q514" s="225">
        <v>-2137106.0878325999</v>
      </c>
      <c r="R514" s="225">
        <v>-921831.81734483701</v>
      </c>
      <c r="S514" s="225">
        <v>983190.26359797094</v>
      </c>
      <c r="T514" s="225">
        <v>1344715.3767250199</v>
      </c>
      <c r="U514" s="225">
        <v>1704820.4322617799</v>
      </c>
      <c r="V514" s="225">
        <v>4622894.11413847</v>
      </c>
      <c r="W514" s="225">
        <v>611244.72146528901</v>
      </c>
      <c r="X514" s="225">
        <v>-636664.72350265703</v>
      </c>
      <c r="Y514" s="225">
        <v>-3286675.1658111401</v>
      </c>
      <c r="Z514" s="225">
        <v>-2109590.32462689</v>
      </c>
      <c r="AA514" s="225">
        <v>-1.72803993336856E-8</v>
      </c>
      <c r="AB514" s="225">
        <v>1707358.8043714501</v>
      </c>
      <c r="AC514" s="225">
        <v>-2762510.0311361598</v>
      </c>
      <c r="AD514" s="225">
        <v>-2083941.3466707401</v>
      </c>
      <c r="AE514" s="225">
        <v>-1302610.8232311599</v>
      </c>
      <c r="AF514" s="225">
        <v>548580.72066021804</v>
      </c>
      <c r="AG514" s="225">
        <v>1269534.87504155</v>
      </c>
      <c r="AH514" s="225">
        <v>1879779.5548303099</v>
      </c>
      <c r="AI514" s="225">
        <v>4749087.4061170202</v>
      </c>
      <c r="AJ514" s="225">
        <v>1050406.39045687</v>
      </c>
      <c r="AK514" s="225">
        <v>-551311.20030368899</v>
      </c>
      <c r="AL514" s="225">
        <v>-2499218.1013153601</v>
      </c>
      <c r="AM514" s="225">
        <v>-2005156.24882031</v>
      </c>
      <c r="AN514" s="225">
        <v>-1.4551915228366801E-8</v>
      </c>
      <c r="AO514" s="225">
        <v>1713945.8976274701</v>
      </c>
      <c r="AP514" s="225">
        <v>-2813781.0794013301</v>
      </c>
      <c r="AQ514" s="225">
        <v>-2172728.41173768</v>
      </c>
      <c r="AR514" s="225">
        <v>-1373328.6217298801</v>
      </c>
      <c r="AS514" s="225">
        <v>521328.19762799202</v>
      </c>
      <c r="AT514" s="225">
        <v>1320642.06188658</v>
      </c>
      <c r="AU514" s="225">
        <v>1941239.2435903901</v>
      </c>
      <c r="AV514" s="225">
        <v>4857829.0514438897</v>
      </c>
      <c r="AW514" s="225">
        <v>1098166.70816209</v>
      </c>
      <c r="AX514" s="225">
        <v>-513640.711660325</v>
      </c>
      <c r="AY514" s="225">
        <v>-2554851.3854476898</v>
      </c>
      <c r="AZ514" s="225">
        <v>-2024890.3952604099</v>
      </c>
      <c r="BA514" s="225">
        <v>-69.444898883375501</v>
      </c>
      <c r="BB514" s="225">
        <v>1773464.1562186901</v>
      </c>
      <c r="BC514" s="225">
        <v>-3016737.8891863301</v>
      </c>
      <c r="BD514" s="225">
        <v>-2362248.43365457</v>
      </c>
      <c r="BE514" s="225">
        <v>-1517635.94777559</v>
      </c>
      <c r="BF514" s="225">
        <v>534234.87555027998</v>
      </c>
      <c r="BG514" s="225">
        <v>1422269.75204538</v>
      </c>
      <c r="BH514" s="225">
        <v>2087902.4734950999</v>
      </c>
      <c r="BI514" s="225">
        <v>5184293.5942264805</v>
      </c>
      <c r="BJ514" s="225">
        <v>1203275.23549584</v>
      </c>
      <c r="BK514" s="225">
        <v>-516919.98620855302</v>
      </c>
      <c r="BL514" s="225">
        <v>-2684878.5650899601</v>
      </c>
      <c r="BM514" s="225">
        <v>-2106881.9730591602</v>
      </c>
      <c r="BN514" s="225">
        <v>137.29205761774199</v>
      </c>
    </row>
    <row r="515" spans="1:66">
      <c r="A515" s="245" t="s">
        <v>754</v>
      </c>
      <c r="B515" s="225">
        <v>-643791.48916666606</v>
      </c>
      <c r="C515" s="225">
        <v>-643791.48916666606</v>
      </c>
      <c r="D515" s="225">
        <v>-643791.48916666606</v>
      </c>
      <c r="E515" s="225">
        <v>-643791.48916666606</v>
      </c>
      <c r="F515" s="225">
        <v>-643791.48916666606</v>
      </c>
      <c r="G515" s="225">
        <v>-643791.48916666606</v>
      </c>
      <c r="H515" s="225">
        <v>-643791.48916666606</v>
      </c>
      <c r="I515" s="225">
        <v>-643791.48916666606</v>
      </c>
      <c r="J515" s="225">
        <v>-643791.48916666606</v>
      </c>
      <c r="K515" s="225">
        <v>-643791.48916666606</v>
      </c>
      <c r="L515" s="225">
        <v>-643791.48916666606</v>
      </c>
      <c r="M515" s="225">
        <v>-643791.48916666606</v>
      </c>
      <c r="N515" s="225">
        <v>-7725497.8700000001</v>
      </c>
      <c r="O515" s="225">
        <v>53201.622590996099</v>
      </c>
      <c r="P515" s="225">
        <v>53201.622590996099</v>
      </c>
      <c r="Q515" s="225">
        <v>53201.622590996099</v>
      </c>
      <c r="R515" s="225">
        <v>53201.622590996099</v>
      </c>
      <c r="S515" s="225">
        <v>53201.622590996099</v>
      </c>
      <c r="T515" s="225">
        <v>53201.622590996099</v>
      </c>
      <c r="U515" s="225">
        <v>53201.622590996099</v>
      </c>
      <c r="V515" s="225">
        <v>53201.622590996099</v>
      </c>
      <c r="W515" s="225">
        <v>53201.622590996099</v>
      </c>
      <c r="X515" s="225">
        <v>53201.622590996099</v>
      </c>
      <c r="Y515" s="225">
        <v>53201.622590996099</v>
      </c>
      <c r="Z515" s="225">
        <v>53201.622590996099</v>
      </c>
      <c r="AA515" s="225">
        <v>638419.47109195299</v>
      </c>
      <c r="AB515" s="225">
        <v>1.36128145792705E-9</v>
      </c>
      <c r="AC515" s="225">
        <v>1.36128145792705E-9</v>
      </c>
      <c r="AD515" s="225">
        <v>1.36128145792705E-9</v>
      </c>
      <c r="AE515" s="225">
        <v>1.36128145792705E-9</v>
      </c>
      <c r="AF515" s="225">
        <v>1.36128145792705E-9</v>
      </c>
      <c r="AG515" s="225">
        <v>1.36128145792705E-9</v>
      </c>
      <c r="AH515" s="225">
        <v>1.36128145792705E-9</v>
      </c>
      <c r="AI515" s="225">
        <v>1.36128145792705E-9</v>
      </c>
      <c r="AJ515" s="225">
        <v>1.36128145792705E-9</v>
      </c>
      <c r="AK515" s="225">
        <v>1.36128145792705E-9</v>
      </c>
      <c r="AL515" s="225">
        <v>1.36128145792705E-9</v>
      </c>
      <c r="AM515" s="225">
        <v>1.36128145792705E-9</v>
      </c>
      <c r="AN515" s="225">
        <v>1.63353774951247E-8</v>
      </c>
      <c r="AO515" s="225">
        <v>1.36448876888708E-9</v>
      </c>
      <c r="AP515" s="225">
        <v>1.36448876888708E-9</v>
      </c>
      <c r="AQ515" s="225">
        <v>1.36448876888708E-9</v>
      </c>
      <c r="AR515" s="225">
        <v>1.36448876888708E-9</v>
      </c>
      <c r="AS515" s="225">
        <v>1.36448876888708E-9</v>
      </c>
      <c r="AT515" s="225">
        <v>1.36448876888708E-9</v>
      </c>
      <c r="AU515" s="225">
        <v>1.36448876888708E-9</v>
      </c>
      <c r="AV515" s="225">
        <v>1.36448876888708E-9</v>
      </c>
      <c r="AW515" s="225">
        <v>1.36448876888708E-9</v>
      </c>
      <c r="AX515" s="225">
        <v>1.36448876888708E-9</v>
      </c>
      <c r="AY515" s="225">
        <v>1.36448876888708E-9</v>
      </c>
      <c r="AZ515" s="225">
        <v>1.36448876888708E-9</v>
      </c>
      <c r="BA515" s="225">
        <v>1.6373865226645001E-8</v>
      </c>
      <c r="BB515" s="225">
        <v>5.7870749068721503</v>
      </c>
      <c r="BC515" s="225">
        <v>5.7870749068721503</v>
      </c>
      <c r="BD515" s="225">
        <v>5.7870749068721503</v>
      </c>
      <c r="BE515" s="225">
        <v>5.7870749068721503</v>
      </c>
      <c r="BF515" s="225">
        <v>5.7870749068721503</v>
      </c>
      <c r="BG515" s="225">
        <v>5.7870749068721503</v>
      </c>
      <c r="BH515" s="225">
        <v>5.7870749068721503</v>
      </c>
      <c r="BI515" s="225">
        <v>5.7870749068721503</v>
      </c>
      <c r="BJ515" s="225">
        <v>5.7870749068721503</v>
      </c>
      <c r="BK515" s="225">
        <v>5.7870749068721503</v>
      </c>
      <c r="BL515" s="225">
        <v>5.7870749068721503</v>
      </c>
      <c r="BM515" s="225">
        <v>5.7870749068721503</v>
      </c>
      <c r="BN515" s="225">
        <v>69.444898882465793</v>
      </c>
    </row>
    <row r="516" spans="1:66">
      <c r="A516" s="245" t="s">
        <v>755</v>
      </c>
      <c r="B516" s="225">
        <v>402003.67</v>
      </c>
      <c r="C516" s="225">
        <v>402003.67</v>
      </c>
      <c r="D516" s="225">
        <v>402003.67</v>
      </c>
      <c r="E516" s="225">
        <v>402003.67</v>
      </c>
      <c r="F516" s="225">
        <v>402003.67</v>
      </c>
      <c r="G516" s="225">
        <v>402003.67</v>
      </c>
      <c r="H516" s="225">
        <v>402003.67</v>
      </c>
      <c r="I516" s="225">
        <v>402003.67</v>
      </c>
      <c r="J516" s="225">
        <v>402003.67</v>
      </c>
      <c r="K516" s="225">
        <v>402003.67</v>
      </c>
      <c r="L516" s="225">
        <v>402003.67</v>
      </c>
      <c r="M516" s="225">
        <v>402003.67</v>
      </c>
      <c r="N516" s="225">
        <v>4824044.04</v>
      </c>
      <c r="O516" s="225">
        <v>366537.17</v>
      </c>
      <c r="P516" s="225">
        <v>366537.17</v>
      </c>
      <c r="Q516" s="225">
        <v>366537.17</v>
      </c>
      <c r="R516" s="225">
        <v>366537.17</v>
      </c>
      <c r="S516" s="225">
        <v>366537.17</v>
      </c>
      <c r="T516" s="225">
        <v>366537.17</v>
      </c>
      <c r="U516" s="225">
        <v>366537.17</v>
      </c>
      <c r="V516" s="225">
        <v>366537.17</v>
      </c>
      <c r="W516" s="225">
        <v>366537.17</v>
      </c>
      <c r="X516" s="225">
        <v>366537.17</v>
      </c>
      <c r="Y516" s="225">
        <v>366537.17</v>
      </c>
      <c r="Z516" s="225">
        <v>366537.17</v>
      </c>
      <c r="AA516" s="225">
        <v>4398446.04</v>
      </c>
      <c r="AB516" s="225">
        <v>351625.17</v>
      </c>
      <c r="AC516" s="225">
        <v>349974.17</v>
      </c>
      <c r="AD516" s="225">
        <v>351209.17</v>
      </c>
      <c r="AE516" s="225">
        <v>353891.17</v>
      </c>
      <c r="AF516" s="225">
        <v>360845.17</v>
      </c>
      <c r="AG516" s="225">
        <v>365474.17</v>
      </c>
      <c r="AH516" s="225">
        <v>368929.17</v>
      </c>
      <c r="AI516" s="225">
        <v>371453.17</v>
      </c>
      <c r="AJ516" s="225">
        <v>369200.17</v>
      </c>
      <c r="AK516" s="225">
        <v>372749.17</v>
      </c>
      <c r="AL516" s="225">
        <v>378817.17</v>
      </c>
      <c r="AM516" s="225">
        <v>380960.17</v>
      </c>
      <c r="AN516" s="225">
        <v>4375128.04</v>
      </c>
      <c r="AO516" s="225">
        <v>390922.17</v>
      </c>
      <c r="AP516" s="225">
        <v>389271.17</v>
      </c>
      <c r="AQ516" s="225">
        <v>390506.17</v>
      </c>
      <c r="AR516" s="225">
        <v>393188.17</v>
      </c>
      <c r="AS516" s="225">
        <v>400142.17</v>
      </c>
      <c r="AT516" s="225">
        <v>404771.17</v>
      </c>
      <c r="AU516" s="225">
        <v>408226.17</v>
      </c>
      <c r="AV516" s="225">
        <v>410750.17</v>
      </c>
      <c r="AW516" s="225">
        <v>408497.17</v>
      </c>
      <c r="AX516" s="225">
        <v>412046.17</v>
      </c>
      <c r="AY516" s="225">
        <v>418114.17</v>
      </c>
      <c r="AZ516" s="225">
        <v>420257.17</v>
      </c>
      <c r="BA516" s="225">
        <v>4846692.04</v>
      </c>
      <c r="BB516" s="225">
        <v>429441.17</v>
      </c>
      <c r="BC516" s="225">
        <v>427790.17</v>
      </c>
      <c r="BD516" s="225">
        <v>429025.17</v>
      </c>
      <c r="BE516" s="225">
        <v>431707.17</v>
      </c>
      <c r="BF516" s="225">
        <v>438661.17</v>
      </c>
      <c r="BG516" s="225">
        <v>443290.17</v>
      </c>
      <c r="BH516" s="225">
        <v>446745.17</v>
      </c>
      <c r="BI516" s="225">
        <v>449269.17</v>
      </c>
      <c r="BJ516" s="225">
        <v>447016.17</v>
      </c>
      <c r="BK516" s="225">
        <v>450565.17</v>
      </c>
      <c r="BL516" s="225">
        <v>456633.17</v>
      </c>
      <c r="BM516" s="225">
        <v>458776.17</v>
      </c>
      <c r="BN516" s="225">
        <v>5308920.04</v>
      </c>
    </row>
    <row r="517" spans="1:66">
      <c r="A517" s="245" t="s">
        <v>756</v>
      </c>
      <c r="B517" s="225">
        <v>0</v>
      </c>
      <c r="C517" s="225">
        <v>0</v>
      </c>
      <c r="D517" s="225">
        <v>0</v>
      </c>
      <c r="E517" s="225">
        <v>0</v>
      </c>
      <c r="F517" s="225">
        <v>0</v>
      </c>
      <c r="G517" s="225">
        <v>0</v>
      </c>
      <c r="H517" s="225">
        <v>0</v>
      </c>
      <c r="I517" s="225">
        <v>0</v>
      </c>
      <c r="J517" s="225">
        <v>0</v>
      </c>
      <c r="K517" s="225">
        <v>0</v>
      </c>
      <c r="L517" s="225">
        <v>0</v>
      </c>
      <c r="M517" s="225">
        <v>0</v>
      </c>
      <c r="N517" s="225">
        <v>0</v>
      </c>
      <c r="O517" s="225">
        <v>0</v>
      </c>
      <c r="P517" s="225">
        <v>0</v>
      </c>
      <c r="Q517" s="225">
        <v>0</v>
      </c>
      <c r="R517" s="225">
        <v>0</v>
      </c>
      <c r="S517" s="225">
        <v>0</v>
      </c>
      <c r="T517" s="225">
        <v>0</v>
      </c>
      <c r="U517" s="225">
        <v>0</v>
      </c>
      <c r="V517" s="225">
        <v>0</v>
      </c>
      <c r="W517" s="225">
        <v>0</v>
      </c>
      <c r="X517" s="225">
        <v>0</v>
      </c>
      <c r="Y517" s="225">
        <v>0</v>
      </c>
      <c r="Z517" s="225">
        <v>0</v>
      </c>
      <c r="AA517" s="225">
        <v>0</v>
      </c>
      <c r="AB517" s="225">
        <v>0</v>
      </c>
      <c r="AC517" s="225">
        <v>0</v>
      </c>
      <c r="AD517" s="225">
        <v>0</v>
      </c>
      <c r="AE517" s="225">
        <v>0</v>
      </c>
      <c r="AF517" s="225">
        <v>0</v>
      </c>
      <c r="AG517" s="225">
        <v>0</v>
      </c>
      <c r="AH517" s="225">
        <v>0</v>
      </c>
      <c r="AI517" s="225">
        <v>0</v>
      </c>
      <c r="AJ517" s="225">
        <v>0</v>
      </c>
      <c r="AK517" s="225">
        <v>0</v>
      </c>
      <c r="AL517" s="225">
        <v>0</v>
      </c>
      <c r="AM517" s="225">
        <v>0</v>
      </c>
      <c r="AN517" s="225">
        <v>0</v>
      </c>
      <c r="AO517" s="225">
        <v>0</v>
      </c>
      <c r="AP517" s="225">
        <v>0</v>
      </c>
      <c r="AQ517" s="225">
        <v>0</v>
      </c>
      <c r="AR517" s="225">
        <v>0</v>
      </c>
      <c r="AS517" s="225">
        <v>0</v>
      </c>
      <c r="AT517" s="225">
        <v>0</v>
      </c>
      <c r="AU517" s="225">
        <v>0</v>
      </c>
      <c r="AV517" s="225">
        <v>0</v>
      </c>
      <c r="AW517" s="225">
        <v>0</v>
      </c>
      <c r="AX517" s="225">
        <v>0</v>
      </c>
      <c r="AY517" s="225">
        <v>0</v>
      </c>
      <c r="AZ517" s="225">
        <v>0</v>
      </c>
      <c r="BA517" s="225">
        <v>0</v>
      </c>
      <c r="BB517" s="225">
        <v>0</v>
      </c>
      <c r="BC517" s="225">
        <v>0</v>
      </c>
      <c r="BD517" s="225">
        <v>0</v>
      </c>
      <c r="BE517" s="225">
        <v>0</v>
      </c>
      <c r="BF517" s="225">
        <v>0</v>
      </c>
      <c r="BG517" s="225">
        <v>0</v>
      </c>
      <c r="BH517" s="225">
        <v>0</v>
      </c>
      <c r="BI517" s="225">
        <v>0</v>
      </c>
      <c r="BJ517" s="225">
        <v>0</v>
      </c>
      <c r="BK517" s="225">
        <v>0</v>
      </c>
      <c r="BL517" s="225">
        <v>0</v>
      </c>
      <c r="BM517" s="225">
        <v>0</v>
      </c>
      <c r="BN517" s="225">
        <v>0</v>
      </c>
    </row>
    <row r="518" spans="1:66">
      <c r="A518" s="245" t="s">
        <v>757</v>
      </c>
      <c r="B518" s="225">
        <v>10908630.789750401</v>
      </c>
      <c r="C518" s="225">
        <v>6546211.03859735</v>
      </c>
      <c r="D518" s="225">
        <v>6881194.9893399002</v>
      </c>
      <c r="E518" s="225">
        <v>8584961.9400729295</v>
      </c>
      <c r="F518" s="225">
        <v>10301948.357715299</v>
      </c>
      <c r="G518" s="225">
        <v>10499276.3001788</v>
      </c>
      <c r="H518" s="225">
        <v>10823009.3726184</v>
      </c>
      <c r="I518" s="225">
        <v>13519555.8232887</v>
      </c>
      <c r="J518" s="225">
        <v>9945500.8305211496</v>
      </c>
      <c r="K518" s="225">
        <v>8899209.8112060707</v>
      </c>
      <c r="L518" s="225">
        <v>6467541.8604069203</v>
      </c>
      <c r="M518" s="225">
        <v>7526211.5852118796</v>
      </c>
      <c r="N518" s="225">
        <v>110903252.698908</v>
      </c>
      <c r="O518" s="225">
        <v>12044145.5314714</v>
      </c>
      <c r="P518" s="225">
        <v>7529087.5046399701</v>
      </c>
      <c r="Q518" s="225">
        <v>7749809.1447582999</v>
      </c>
      <c r="R518" s="225">
        <v>8964384.9152460694</v>
      </c>
      <c r="S518" s="225">
        <v>10891460.4261888</v>
      </c>
      <c r="T518" s="225">
        <v>11230686.3593159</v>
      </c>
      <c r="U518" s="225">
        <v>11590863.914852699</v>
      </c>
      <c r="V518" s="225">
        <v>14508942.096729301</v>
      </c>
      <c r="W518" s="225">
        <v>10497726.7040562</v>
      </c>
      <c r="X518" s="225">
        <v>9250125.2590882499</v>
      </c>
      <c r="Y518" s="225">
        <v>6621613.9967797697</v>
      </c>
      <c r="Z518" s="225">
        <v>7776505.6579640098</v>
      </c>
      <c r="AA518" s="225">
        <v>118655351.51109</v>
      </c>
      <c r="AB518" s="225">
        <v>12030928.3443713</v>
      </c>
      <c r="AC518" s="225">
        <v>7292899.0088637499</v>
      </c>
      <c r="AD518" s="225">
        <v>7733851.2633291697</v>
      </c>
      <c r="AE518" s="225">
        <v>8931487.2867687494</v>
      </c>
      <c r="AF518" s="225">
        <v>10887210.260660101</v>
      </c>
      <c r="AG518" s="225">
        <v>11241649.2350414</v>
      </c>
      <c r="AH518" s="225">
        <v>11642773.4148302</v>
      </c>
      <c r="AI518" s="225">
        <v>14538934.7661169</v>
      </c>
      <c r="AJ518" s="225">
        <v>10550476.7504567</v>
      </c>
      <c r="AK518" s="225">
        <v>9215616.1596962307</v>
      </c>
      <c r="AL518" s="225">
        <v>6609708.4386845501</v>
      </c>
      <c r="AM518" s="225">
        <v>7768749.1111796098</v>
      </c>
      <c r="AN518" s="225">
        <v>118444284.03999899</v>
      </c>
      <c r="AO518" s="225">
        <v>12192190.437627301</v>
      </c>
      <c r="AP518" s="225">
        <v>7396302.9605985796</v>
      </c>
      <c r="AQ518" s="225">
        <v>7799739.1982622296</v>
      </c>
      <c r="AR518" s="225">
        <v>9015444.4882700294</v>
      </c>
      <c r="AS518" s="225">
        <v>11014632.737627899</v>
      </c>
      <c r="AT518" s="225">
        <v>11447431.4218865</v>
      </c>
      <c r="AU518" s="225">
        <v>11858908.1035903</v>
      </c>
      <c r="AV518" s="225">
        <v>14802351.4114438</v>
      </c>
      <c r="AW518" s="225">
        <v>10752912.068162</v>
      </c>
      <c r="AX518" s="225">
        <v>9407961.6483395901</v>
      </c>
      <c r="AY518" s="225">
        <v>6708750.1545522297</v>
      </c>
      <c r="AZ518" s="225">
        <v>7903689.9647394996</v>
      </c>
      <c r="BA518" s="225">
        <v>120300314.5951</v>
      </c>
      <c r="BB518" s="225">
        <v>12388527.4832935</v>
      </c>
      <c r="BC518" s="225">
        <v>7330164.93788849</v>
      </c>
      <c r="BD518" s="225">
        <v>7747037.9634202505</v>
      </c>
      <c r="BE518" s="225">
        <v>9007955.9492992293</v>
      </c>
      <c r="BF518" s="225">
        <v>11164358.2026251</v>
      </c>
      <c r="BG518" s="225">
        <v>11685877.8991202</v>
      </c>
      <c r="BH518" s="225">
        <v>12142390.1205699</v>
      </c>
      <c r="BI518" s="225">
        <v>15265634.7413013</v>
      </c>
      <c r="BJ518" s="225">
        <v>10994839.3825706</v>
      </c>
      <c r="BK518" s="225">
        <v>9541501.1608662698</v>
      </c>
      <c r="BL518" s="225">
        <v>6715541.7619848596</v>
      </c>
      <c r="BM518" s="225">
        <v>7958517.1740156598</v>
      </c>
      <c r="BN518" s="225">
        <v>121942346.77695499</v>
      </c>
    </row>
    <row r="519" spans="1:66">
      <c r="A519" s="247" t="s">
        <v>758</v>
      </c>
    </row>
    <row r="520" spans="1:66">
      <c r="A520" s="245" t="s">
        <v>759</v>
      </c>
      <c r="B520" s="225">
        <v>0</v>
      </c>
      <c r="C520" s="225">
        <v>0</v>
      </c>
      <c r="D520" s="225">
        <v>0</v>
      </c>
      <c r="E520" s="225">
        <v>0</v>
      </c>
      <c r="F520" s="225">
        <v>0</v>
      </c>
      <c r="G520" s="225">
        <v>0</v>
      </c>
      <c r="H520" s="225">
        <v>0</v>
      </c>
      <c r="I520" s="225">
        <v>0</v>
      </c>
      <c r="J520" s="225">
        <v>0</v>
      </c>
      <c r="K520" s="225">
        <v>0</v>
      </c>
      <c r="L520" s="225">
        <v>0</v>
      </c>
      <c r="M520" s="225">
        <v>0</v>
      </c>
      <c r="N520" s="225">
        <v>0</v>
      </c>
      <c r="O520" s="225">
        <v>0</v>
      </c>
      <c r="P520" s="225">
        <v>0</v>
      </c>
      <c r="Q520" s="225">
        <v>0</v>
      </c>
      <c r="R520" s="225">
        <v>0</v>
      </c>
      <c r="S520" s="225">
        <v>0</v>
      </c>
      <c r="T520" s="225">
        <v>0</v>
      </c>
      <c r="U520" s="225">
        <v>0</v>
      </c>
      <c r="V520" s="225">
        <v>0</v>
      </c>
      <c r="W520" s="225">
        <v>0</v>
      </c>
      <c r="X520" s="225">
        <v>0</v>
      </c>
      <c r="Y520" s="225">
        <v>0</v>
      </c>
      <c r="Z520" s="225">
        <v>0</v>
      </c>
      <c r="AA520" s="225">
        <v>0</v>
      </c>
      <c r="AB520" s="225">
        <v>0</v>
      </c>
      <c r="AC520" s="225">
        <v>0</v>
      </c>
      <c r="AD520" s="225">
        <v>0</v>
      </c>
      <c r="AE520" s="225">
        <v>0</v>
      </c>
      <c r="AF520" s="225">
        <v>0</v>
      </c>
      <c r="AG520" s="225">
        <v>0</v>
      </c>
      <c r="AH520" s="225">
        <v>0</v>
      </c>
      <c r="AI520" s="225">
        <v>0</v>
      </c>
      <c r="AJ520" s="225">
        <v>0</v>
      </c>
      <c r="AK520" s="225">
        <v>0</v>
      </c>
      <c r="AL520" s="225">
        <v>0</v>
      </c>
      <c r="AM520" s="225">
        <v>0</v>
      </c>
      <c r="AN520" s="225">
        <v>0</v>
      </c>
      <c r="AO520" s="225">
        <v>0</v>
      </c>
      <c r="AP520" s="225">
        <v>0</v>
      </c>
      <c r="AQ520" s="225">
        <v>0</v>
      </c>
      <c r="AR520" s="225">
        <v>0</v>
      </c>
      <c r="AS520" s="225">
        <v>0</v>
      </c>
      <c r="AT520" s="225">
        <v>0</v>
      </c>
      <c r="AU520" s="225">
        <v>0</v>
      </c>
      <c r="AV520" s="225">
        <v>0</v>
      </c>
      <c r="AW520" s="225">
        <v>0</v>
      </c>
      <c r="AX520" s="225">
        <v>0</v>
      </c>
      <c r="AY520" s="225">
        <v>0</v>
      </c>
      <c r="AZ520" s="225">
        <v>0</v>
      </c>
      <c r="BA520" s="225">
        <v>0</v>
      </c>
      <c r="BB520" s="225">
        <v>0</v>
      </c>
      <c r="BC520" s="225">
        <v>0</v>
      </c>
      <c r="BD520" s="225">
        <v>0</v>
      </c>
      <c r="BE520" s="225">
        <v>0</v>
      </c>
      <c r="BF520" s="225">
        <v>0</v>
      </c>
      <c r="BG520" s="225">
        <v>0</v>
      </c>
      <c r="BH520" s="225">
        <v>0</v>
      </c>
      <c r="BI520" s="225">
        <v>0</v>
      </c>
      <c r="BJ520" s="225">
        <v>0</v>
      </c>
      <c r="BK520" s="225">
        <v>0</v>
      </c>
      <c r="BL520" s="225">
        <v>0</v>
      </c>
      <c r="BM520" s="225">
        <v>0</v>
      </c>
      <c r="BN520" s="225">
        <v>0</v>
      </c>
    </row>
    <row r="521" spans="1:66">
      <c r="A521" s="245" t="s">
        <v>760</v>
      </c>
      <c r="B521" s="225">
        <v>0</v>
      </c>
      <c r="C521" s="225">
        <v>0</v>
      </c>
      <c r="D521" s="225">
        <v>0</v>
      </c>
      <c r="E521" s="225">
        <v>0</v>
      </c>
      <c r="F521" s="225">
        <v>0</v>
      </c>
      <c r="G521" s="225">
        <v>0</v>
      </c>
      <c r="H521" s="225">
        <v>0</v>
      </c>
      <c r="I521" s="225">
        <v>0</v>
      </c>
      <c r="J521" s="225">
        <v>0</v>
      </c>
      <c r="K521" s="225">
        <v>0</v>
      </c>
      <c r="L521" s="225">
        <v>0</v>
      </c>
      <c r="M521" s="225">
        <v>0</v>
      </c>
      <c r="N521" s="225">
        <v>0</v>
      </c>
      <c r="O521" s="225">
        <v>0</v>
      </c>
      <c r="P521" s="225">
        <v>0</v>
      </c>
      <c r="Q521" s="225">
        <v>0</v>
      </c>
      <c r="R521" s="225">
        <v>0</v>
      </c>
      <c r="S521" s="225">
        <v>0</v>
      </c>
      <c r="T521" s="225">
        <v>0</v>
      </c>
      <c r="U521" s="225">
        <v>0</v>
      </c>
      <c r="V521" s="225">
        <v>0</v>
      </c>
      <c r="W521" s="225">
        <v>0</v>
      </c>
      <c r="X521" s="225">
        <v>0</v>
      </c>
      <c r="Y521" s="225">
        <v>0</v>
      </c>
      <c r="Z521" s="225">
        <v>0</v>
      </c>
      <c r="AA521" s="225">
        <v>0</v>
      </c>
      <c r="AB521" s="225">
        <v>0</v>
      </c>
      <c r="AC521" s="225">
        <v>0</v>
      </c>
      <c r="AD521" s="225">
        <v>0</v>
      </c>
      <c r="AE521" s="225">
        <v>0</v>
      </c>
      <c r="AF521" s="225">
        <v>0</v>
      </c>
      <c r="AG521" s="225">
        <v>0</v>
      </c>
      <c r="AH521" s="225">
        <v>0</v>
      </c>
      <c r="AI521" s="225">
        <v>0</v>
      </c>
      <c r="AJ521" s="225">
        <v>0</v>
      </c>
      <c r="AK521" s="225">
        <v>0</v>
      </c>
      <c r="AL521" s="225">
        <v>0</v>
      </c>
      <c r="AM521" s="225">
        <v>0</v>
      </c>
      <c r="AN521" s="225">
        <v>0</v>
      </c>
      <c r="AO521" s="225">
        <v>0</v>
      </c>
      <c r="AP521" s="225">
        <v>0</v>
      </c>
      <c r="AQ521" s="225">
        <v>0</v>
      </c>
      <c r="AR521" s="225">
        <v>0</v>
      </c>
      <c r="AS521" s="225">
        <v>0</v>
      </c>
      <c r="AT521" s="225">
        <v>0</v>
      </c>
      <c r="AU521" s="225">
        <v>0</v>
      </c>
      <c r="AV521" s="225">
        <v>0</v>
      </c>
      <c r="AW521" s="225">
        <v>0</v>
      </c>
      <c r="AX521" s="225">
        <v>0</v>
      </c>
      <c r="AY521" s="225">
        <v>0</v>
      </c>
      <c r="AZ521" s="225">
        <v>0</v>
      </c>
      <c r="BA521" s="225">
        <v>0</v>
      </c>
      <c r="BB521" s="225">
        <v>0</v>
      </c>
      <c r="BC521" s="225">
        <v>0</v>
      </c>
      <c r="BD521" s="225">
        <v>0</v>
      </c>
      <c r="BE521" s="225">
        <v>0</v>
      </c>
      <c r="BF521" s="225">
        <v>0</v>
      </c>
      <c r="BG521" s="225">
        <v>0</v>
      </c>
      <c r="BH521" s="225">
        <v>0</v>
      </c>
      <c r="BI521" s="225">
        <v>0</v>
      </c>
      <c r="BJ521" s="225">
        <v>0</v>
      </c>
      <c r="BK521" s="225">
        <v>0</v>
      </c>
      <c r="BL521" s="225">
        <v>0</v>
      </c>
      <c r="BM521" s="225">
        <v>0</v>
      </c>
      <c r="BN521" s="225">
        <v>0</v>
      </c>
    </row>
    <row r="522" spans="1:66">
      <c r="A522" s="245" t="s">
        <v>761</v>
      </c>
      <c r="B522" s="225">
        <v>0</v>
      </c>
      <c r="C522" s="225">
        <v>0</v>
      </c>
      <c r="D522" s="225">
        <v>0</v>
      </c>
      <c r="E522" s="225">
        <v>0</v>
      </c>
      <c r="F522" s="225">
        <v>0</v>
      </c>
      <c r="G522" s="225">
        <v>0</v>
      </c>
      <c r="H522" s="225">
        <v>0</v>
      </c>
      <c r="I522" s="225">
        <v>0</v>
      </c>
      <c r="J522" s="225">
        <v>0</v>
      </c>
      <c r="K522" s="225">
        <v>0</v>
      </c>
      <c r="L522" s="225">
        <v>0</v>
      </c>
      <c r="M522" s="225">
        <v>0</v>
      </c>
      <c r="N522" s="225">
        <v>0</v>
      </c>
      <c r="O522" s="225">
        <v>0</v>
      </c>
      <c r="P522" s="225">
        <v>0</v>
      </c>
      <c r="Q522" s="225">
        <v>0</v>
      </c>
      <c r="R522" s="225">
        <v>0</v>
      </c>
      <c r="S522" s="225">
        <v>0</v>
      </c>
      <c r="T522" s="225">
        <v>0</v>
      </c>
      <c r="U522" s="225">
        <v>0</v>
      </c>
      <c r="V522" s="225">
        <v>0</v>
      </c>
      <c r="W522" s="225">
        <v>0</v>
      </c>
      <c r="X522" s="225">
        <v>0</v>
      </c>
      <c r="Y522" s="225">
        <v>0</v>
      </c>
      <c r="Z522" s="225">
        <v>0</v>
      </c>
      <c r="AA522" s="225">
        <v>0</v>
      </c>
      <c r="AB522" s="225">
        <v>0</v>
      </c>
      <c r="AC522" s="225">
        <v>0</v>
      </c>
      <c r="AD522" s="225">
        <v>0</v>
      </c>
      <c r="AE522" s="225">
        <v>0</v>
      </c>
      <c r="AF522" s="225">
        <v>0</v>
      </c>
      <c r="AG522" s="225">
        <v>0</v>
      </c>
      <c r="AH522" s="225">
        <v>0</v>
      </c>
      <c r="AI522" s="225">
        <v>0</v>
      </c>
      <c r="AJ522" s="225">
        <v>0</v>
      </c>
      <c r="AK522" s="225">
        <v>0</v>
      </c>
      <c r="AL522" s="225">
        <v>0</v>
      </c>
      <c r="AM522" s="225">
        <v>0</v>
      </c>
      <c r="AN522" s="225">
        <v>0</v>
      </c>
      <c r="AO522" s="225">
        <v>0</v>
      </c>
      <c r="AP522" s="225">
        <v>0</v>
      </c>
      <c r="AQ522" s="225">
        <v>0</v>
      </c>
      <c r="AR522" s="225">
        <v>0</v>
      </c>
      <c r="AS522" s="225">
        <v>0</v>
      </c>
      <c r="AT522" s="225">
        <v>0</v>
      </c>
      <c r="AU522" s="225">
        <v>0</v>
      </c>
      <c r="AV522" s="225">
        <v>0</v>
      </c>
      <c r="AW522" s="225">
        <v>0</v>
      </c>
      <c r="AX522" s="225">
        <v>0</v>
      </c>
      <c r="AY522" s="225">
        <v>0</v>
      </c>
      <c r="AZ522" s="225">
        <v>0</v>
      </c>
      <c r="BA522" s="225">
        <v>0</v>
      </c>
      <c r="BB522" s="225">
        <v>0</v>
      </c>
      <c r="BC522" s="225">
        <v>0</v>
      </c>
      <c r="BD522" s="225">
        <v>0</v>
      </c>
      <c r="BE522" s="225">
        <v>0</v>
      </c>
      <c r="BF522" s="225">
        <v>0</v>
      </c>
      <c r="BG522" s="225">
        <v>0</v>
      </c>
      <c r="BH522" s="225">
        <v>0</v>
      </c>
      <c r="BI522" s="225">
        <v>0</v>
      </c>
      <c r="BJ522" s="225">
        <v>0</v>
      </c>
      <c r="BK522" s="225">
        <v>0</v>
      </c>
      <c r="BL522" s="225">
        <v>0</v>
      </c>
      <c r="BM522" s="225">
        <v>0</v>
      </c>
      <c r="BN522" s="225">
        <v>0</v>
      </c>
    </row>
    <row r="523" spans="1:66">
      <c r="A523" s="245" t="s">
        <v>762</v>
      </c>
      <c r="B523" s="225">
        <v>33879.646328444098</v>
      </c>
      <c r="C523" s="225">
        <v>33880.746328444096</v>
      </c>
      <c r="D523" s="225">
        <v>38226.946328444101</v>
      </c>
      <c r="E523" s="225">
        <v>38228.376328444101</v>
      </c>
      <c r="F523" s="225">
        <v>38229.336328443998</v>
      </c>
      <c r="G523" s="225">
        <v>47065.526328444103</v>
      </c>
      <c r="H523" s="225">
        <v>38227.586328443998</v>
      </c>
      <c r="I523" s="225">
        <v>38229.276328444001</v>
      </c>
      <c r="J523" s="225">
        <v>38227.386328444001</v>
      </c>
      <c r="K523" s="225">
        <v>38578.296328444099</v>
      </c>
      <c r="L523" s="225">
        <v>38579.216328444098</v>
      </c>
      <c r="M523" s="225">
        <v>47589.166328444102</v>
      </c>
      <c r="N523" s="225">
        <v>468941.505941329</v>
      </c>
      <c r="O523" s="225">
        <v>21518.382161777899</v>
      </c>
      <c r="P523" s="225">
        <v>21519.272161778001</v>
      </c>
      <c r="Q523" s="225">
        <v>26015.662161778</v>
      </c>
      <c r="R523" s="225">
        <v>26017.322161777902</v>
      </c>
      <c r="S523" s="225">
        <v>35135.902161778002</v>
      </c>
      <c r="T523" s="225">
        <v>26015.382161778001</v>
      </c>
      <c r="U523" s="225">
        <v>26016.042161777899</v>
      </c>
      <c r="V523" s="225">
        <v>26017.6521617779</v>
      </c>
      <c r="W523" s="225">
        <v>26015.792161778001</v>
      </c>
      <c r="X523" s="225">
        <v>26376.922161777999</v>
      </c>
      <c r="Y523" s="225">
        <v>35675.642161778</v>
      </c>
      <c r="Z523" s="225">
        <v>26375.532161777999</v>
      </c>
      <c r="AA523" s="225">
        <v>322699.50594133598</v>
      </c>
      <c r="AB523" s="225">
        <v>39304.382161777903</v>
      </c>
      <c r="AC523" s="225">
        <v>39305.272161777997</v>
      </c>
      <c r="AD523" s="225">
        <v>43801.662161777997</v>
      </c>
      <c r="AE523" s="225">
        <v>43803.322161778</v>
      </c>
      <c r="AF523" s="225">
        <v>43126.902161778002</v>
      </c>
      <c r="AG523" s="225">
        <v>43801.382161777998</v>
      </c>
      <c r="AH523" s="225">
        <v>43802.042161777899</v>
      </c>
      <c r="AI523" s="225">
        <v>43803.6521617779</v>
      </c>
      <c r="AJ523" s="225">
        <v>34006.792161778001</v>
      </c>
      <c r="AK523" s="225">
        <v>44162.922161777999</v>
      </c>
      <c r="AL523" s="225">
        <v>-16536.357838222</v>
      </c>
      <c r="AM523" s="225">
        <v>-79680.467838221899</v>
      </c>
      <c r="AN523" s="225">
        <v>322701.50594133598</v>
      </c>
      <c r="AO523" s="225">
        <v>39304.382161777903</v>
      </c>
      <c r="AP523" s="225">
        <v>39305.272161777997</v>
      </c>
      <c r="AQ523" s="225">
        <v>43801.662161777997</v>
      </c>
      <c r="AR523" s="225">
        <v>43803.322161778</v>
      </c>
      <c r="AS523" s="225">
        <v>43126.902161778002</v>
      </c>
      <c r="AT523" s="225">
        <v>43801.382161777998</v>
      </c>
      <c r="AU523" s="225">
        <v>43802.042161777899</v>
      </c>
      <c r="AV523" s="225">
        <v>43803.6521617779</v>
      </c>
      <c r="AW523" s="225">
        <v>34006.792161778001</v>
      </c>
      <c r="AX523" s="225">
        <v>44162.922161777999</v>
      </c>
      <c r="AY523" s="225">
        <v>-16536.357838222</v>
      </c>
      <c r="AZ523" s="225">
        <v>-79680.467838221899</v>
      </c>
      <c r="BA523" s="225">
        <v>322701.50594133598</v>
      </c>
      <c r="BB523" s="225">
        <v>38126.589999999997</v>
      </c>
      <c r="BC523" s="225">
        <v>38127.480000000003</v>
      </c>
      <c r="BD523" s="225">
        <v>42623.87</v>
      </c>
      <c r="BE523" s="225">
        <v>42625.53</v>
      </c>
      <c r="BF523" s="225">
        <v>41949.11</v>
      </c>
      <c r="BG523" s="225">
        <v>42623.59</v>
      </c>
      <c r="BH523" s="225">
        <v>42624.249999999898</v>
      </c>
      <c r="BI523" s="225">
        <v>42625.859999999899</v>
      </c>
      <c r="BJ523" s="225">
        <v>32829</v>
      </c>
      <c r="BK523" s="225">
        <v>42985.13</v>
      </c>
      <c r="BL523" s="225">
        <v>-17714.150000000001</v>
      </c>
      <c r="BM523" s="225">
        <v>-80858.259999999893</v>
      </c>
      <c r="BN523" s="225">
        <v>308568</v>
      </c>
    </row>
    <row r="524" spans="1:66">
      <c r="A524" s="245" t="s">
        <v>763</v>
      </c>
      <c r="B524" s="225">
        <v>0</v>
      </c>
      <c r="C524" s="225">
        <v>0</v>
      </c>
      <c r="D524" s="225">
        <v>0</v>
      </c>
      <c r="E524" s="225">
        <v>0</v>
      </c>
      <c r="F524" s="225">
        <v>0</v>
      </c>
      <c r="G524" s="225">
        <v>0</v>
      </c>
      <c r="H524" s="225">
        <v>0</v>
      </c>
      <c r="I524" s="225">
        <v>0</v>
      </c>
      <c r="J524" s="225">
        <v>0</v>
      </c>
      <c r="K524" s="225">
        <v>0</v>
      </c>
      <c r="L524" s="225">
        <v>0</v>
      </c>
      <c r="M524" s="225">
        <v>0</v>
      </c>
      <c r="N524" s="225">
        <v>0</v>
      </c>
      <c r="O524" s="225">
        <v>0</v>
      </c>
      <c r="P524" s="225">
        <v>0</v>
      </c>
      <c r="Q524" s="225">
        <v>0</v>
      </c>
      <c r="R524" s="225">
        <v>0</v>
      </c>
      <c r="S524" s="225">
        <v>0</v>
      </c>
      <c r="T524" s="225">
        <v>0</v>
      </c>
      <c r="U524" s="225">
        <v>0</v>
      </c>
      <c r="V524" s="225">
        <v>0</v>
      </c>
      <c r="W524" s="225">
        <v>0</v>
      </c>
      <c r="X524" s="225">
        <v>0</v>
      </c>
      <c r="Y524" s="225">
        <v>0</v>
      </c>
      <c r="Z524" s="225">
        <v>0</v>
      </c>
      <c r="AA524" s="225">
        <v>0</v>
      </c>
      <c r="AB524" s="225">
        <v>0</v>
      </c>
      <c r="AC524" s="225">
        <v>0</v>
      </c>
      <c r="AD524" s="225">
        <v>0</v>
      </c>
      <c r="AE524" s="225">
        <v>0</v>
      </c>
      <c r="AF524" s="225">
        <v>0</v>
      </c>
      <c r="AG524" s="225">
        <v>0</v>
      </c>
      <c r="AH524" s="225">
        <v>0</v>
      </c>
      <c r="AI524" s="225">
        <v>0</v>
      </c>
      <c r="AJ524" s="225">
        <v>0</v>
      </c>
      <c r="AK524" s="225">
        <v>0</v>
      </c>
      <c r="AL524" s="225">
        <v>0</v>
      </c>
      <c r="AM524" s="225">
        <v>0</v>
      </c>
      <c r="AN524" s="225">
        <v>0</v>
      </c>
      <c r="AO524" s="225">
        <v>0</v>
      </c>
      <c r="AP524" s="225">
        <v>0</v>
      </c>
      <c r="AQ524" s="225">
        <v>0</v>
      </c>
      <c r="AR524" s="225">
        <v>0</v>
      </c>
      <c r="AS524" s="225">
        <v>0</v>
      </c>
      <c r="AT524" s="225">
        <v>0</v>
      </c>
      <c r="AU524" s="225">
        <v>0</v>
      </c>
      <c r="AV524" s="225">
        <v>0</v>
      </c>
      <c r="AW524" s="225">
        <v>0</v>
      </c>
      <c r="AX524" s="225">
        <v>0</v>
      </c>
      <c r="AY524" s="225">
        <v>0</v>
      </c>
      <c r="AZ524" s="225">
        <v>0</v>
      </c>
      <c r="BA524" s="225">
        <v>0</v>
      </c>
      <c r="BB524" s="225">
        <v>0</v>
      </c>
      <c r="BC524" s="225">
        <v>0</v>
      </c>
      <c r="BD524" s="225">
        <v>0</v>
      </c>
      <c r="BE524" s="225">
        <v>0</v>
      </c>
      <c r="BF524" s="225">
        <v>0</v>
      </c>
      <c r="BG524" s="225">
        <v>0</v>
      </c>
      <c r="BH524" s="225">
        <v>0</v>
      </c>
      <c r="BI524" s="225">
        <v>0</v>
      </c>
      <c r="BJ524" s="225">
        <v>0</v>
      </c>
      <c r="BK524" s="225">
        <v>0</v>
      </c>
      <c r="BL524" s="225">
        <v>0</v>
      </c>
      <c r="BM524" s="225">
        <v>0</v>
      </c>
      <c r="BN524" s="225">
        <v>0</v>
      </c>
    </row>
    <row r="525" spans="1:66">
      <c r="A525" s="245" t="s">
        <v>764</v>
      </c>
      <c r="B525" s="225">
        <v>0</v>
      </c>
      <c r="C525" s="225">
        <v>0</v>
      </c>
      <c r="D525" s="225">
        <v>0</v>
      </c>
      <c r="E525" s="225">
        <v>0</v>
      </c>
      <c r="F525" s="225">
        <v>0</v>
      </c>
      <c r="G525" s="225">
        <v>0</v>
      </c>
      <c r="H525" s="225">
        <v>0</v>
      </c>
      <c r="I525" s="225">
        <v>0</v>
      </c>
      <c r="J525" s="225">
        <v>0</v>
      </c>
      <c r="K525" s="225">
        <v>0</v>
      </c>
      <c r="L525" s="225">
        <v>0</v>
      </c>
      <c r="M525" s="225">
        <v>0</v>
      </c>
      <c r="N525" s="225">
        <v>0</v>
      </c>
      <c r="O525" s="225">
        <v>0</v>
      </c>
      <c r="P525" s="225">
        <v>0</v>
      </c>
      <c r="Q525" s="225">
        <v>0</v>
      </c>
      <c r="R525" s="225">
        <v>0</v>
      </c>
      <c r="S525" s="225">
        <v>0</v>
      </c>
      <c r="T525" s="225">
        <v>0</v>
      </c>
      <c r="U525" s="225">
        <v>0</v>
      </c>
      <c r="V525" s="225">
        <v>0</v>
      </c>
      <c r="W525" s="225">
        <v>0</v>
      </c>
      <c r="X525" s="225">
        <v>0</v>
      </c>
      <c r="Y525" s="225">
        <v>0</v>
      </c>
      <c r="Z525" s="225">
        <v>0</v>
      </c>
      <c r="AA525" s="225">
        <v>0</v>
      </c>
      <c r="AB525" s="225">
        <v>0</v>
      </c>
      <c r="AC525" s="225">
        <v>0</v>
      </c>
      <c r="AD525" s="225">
        <v>0</v>
      </c>
      <c r="AE525" s="225">
        <v>0</v>
      </c>
      <c r="AF525" s="225">
        <v>0</v>
      </c>
      <c r="AG525" s="225">
        <v>0</v>
      </c>
      <c r="AH525" s="225">
        <v>0</v>
      </c>
      <c r="AI525" s="225">
        <v>0</v>
      </c>
      <c r="AJ525" s="225">
        <v>0</v>
      </c>
      <c r="AK525" s="225">
        <v>0</v>
      </c>
      <c r="AL525" s="225">
        <v>0</v>
      </c>
      <c r="AM525" s="225">
        <v>0</v>
      </c>
      <c r="AN525" s="225">
        <v>0</v>
      </c>
      <c r="AO525" s="225">
        <v>0</v>
      </c>
      <c r="AP525" s="225">
        <v>0</v>
      </c>
      <c r="AQ525" s="225">
        <v>0</v>
      </c>
      <c r="AR525" s="225">
        <v>0</v>
      </c>
      <c r="AS525" s="225">
        <v>0</v>
      </c>
      <c r="AT525" s="225">
        <v>0</v>
      </c>
      <c r="AU525" s="225">
        <v>0</v>
      </c>
      <c r="AV525" s="225">
        <v>0</v>
      </c>
      <c r="AW525" s="225">
        <v>0</v>
      </c>
      <c r="AX525" s="225">
        <v>0</v>
      </c>
      <c r="AY525" s="225">
        <v>0</v>
      </c>
      <c r="AZ525" s="225">
        <v>0</v>
      </c>
      <c r="BA525" s="225">
        <v>0</v>
      </c>
      <c r="BB525" s="225">
        <v>0</v>
      </c>
      <c r="BC525" s="225">
        <v>0</v>
      </c>
      <c r="BD525" s="225">
        <v>0</v>
      </c>
      <c r="BE525" s="225">
        <v>0</v>
      </c>
      <c r="BF525" s="225">
        <v>0</v>
      </c>
      <c r="BG525" s="225">
        <v>0</v>
      </c>
      <c r="BH525" s="225">
        <v>0</v>
      </c>
      <c r="BI525" s="225">
        <v>0</v>
      </c>
      <c r="BJ525" s="225">
        <v>0</v>
      </c>
      <c r="BK525" s="225">
        <v>0</v>
      </c>
      <c r="BL525" s="225">
        <v>0</v>
      </c>
      <c r="BM525" s="225">
        <v>0</v>
      </c>
      <c r="BN525" s="225">
        <v>0</v>
      </c>
    </row>
    <row r="526" spans="1:66">
      <c r="A526" s="245" t="s">
        <v>765</v>
      </c>
      <c r="B526" s="225">
        <v>0</v>
      </c>
      <c r="C526" s="225">
        <v>0</v>
      </c>
      <c r="D526" s="225">
        <v>0</v>
      </c>
      <c r="E526" s="225">
        <v>0</v>
      </c>
      <c r="F526" s="225">
        <v>0</v>
      </c>
      <c r="G526" s="225">
        <v>0</v>
      </c>
      <c r="H526" s="225">
        <v>0</v>
      </c>
      <c r="I526" s="225">
        <v>0</v>
      </c>
      <c r="J526" s="225">
        <v>0</v>
      </c>
      <c r="K526" s="225">
        <v>0</v>
      </c>
      <c r="L526" s="225">
        <v>0</v>
      </c>
      <c r="M526" s="225">
        <v>0</v>
      </c>
      <c r="N526" s="225">
        <v>0</v>
      </c>
      <c r="O526" s="225">
        <v>0</v>
      </c>
      <c r="P526" s="225">
        <v>0</v>
      </c>
      <c r="Q526" s="225">
        <v>0</v>
      </c>
      <c r="R526" s="225">
        <v>0</v>
      </c>
      <c r="S526" s="225">
        <v>0</v>
      </c>
      <c r="T526" s="225">
        <v>0</v>
      </c>
      <c r="U526" s="225">
        <v>0</v>
      </c>
      <c r="V526" s="225">
        <v>0</v>
      </c>
      <c r="W526" s="225">
        <v>0</v>
      </c>
      <c r="X526" s="225">
        <v>0</v>
      </c>
      <c r="Y526" s="225">
        <v>0</v>
      </c>
      <c r="Z526" s="225">
        <v>0</v>
      </c>
      <c r="AA526" s="225">
        <v>0</v>
      </c>
      <c r="AB526" s="225">
        <v>0</v>
      </c>
      <c r="AC526" s="225">
        <v>0</v>
      </c>
      <c r="AD526" s="225">
        <v>0</v>
      </c>
      <c r="AE526" s="225">
        <v>0</v>
      </c>
      <c r="AF526" s="225">
        <v>0</v>
      </c>
      <c r="AG526" s="225">
        <v>0</v>
      </c>
      <c r="AH526" s="225">
        <v>0</v>
      </c>
      <c r="AI526" s="225">
        <v>0</v>
      </c>
      <c r="AJ526" s="225">
        <v>0</v>
      </c>
      <c r="AK526" s="225">
        <v>0</v>
      </c>
      <c r="AL526" s="225">
        <v>0</v>
      </c>
      <c r="AM526" s="225">
        <v>0</v>
      </c>
      <c r="AN526" s="225">
        <v>0</v>
      </c>
      <c r="AO526" s="225">
        <v>0</v>
      </c>
      <c r="AP526" s="225">
        <v>0</v>
      </c>
      <c r="AQ526" s="225">
        <v>0</v>
      </c>
      <c r="AR526" s="225">
        <v>0</v>
      </c>
      <c r="AS526" s="225">
        <v>0</v>
      </c>
      <c r="AT526" s="225">
        <v>0</v>
      </c>
      <c r="AU526" s="225">
        <v>0</v>
      </c>
      <c r="AV526" s="225">
        <v>0</v>
      </c>
      <c r="AW526" s="225">
        <v>0</v>
      </c>
      <c r="AX526" s="225">
        <v>0</v>
      </c>
      <c r="AY526" s="225">
        <v>0</v>
      </c>
      <c r="AZ526" s="225">
        <v>0</v>
      </c>
      <c r="BA526" s="225">
        <v>0</v>
      </c>
      <c r="BB526" s="225">
        <v>0</v>
      </c>
      <c r="BC526" s="225">
        <v>0</v>
      </c>
      <c r="BD526" s="225">
        <v>0</v>
      </c>
      <c r="BE526" s="225">
        <v>0</v>
      </c>
      <c r="BF526" s="225">
        <v>0</v>
      </c>
      <c r="BG526" s="225">
        <v>0</v>
      </c>
      <c r="BH526" s="225">
        <v>0</v>
      </c>
      <c r="BI526" s="225">
        <v>0</v>
      </c>
      <c r="BJ526" s="225">
        <v>0</v>
      </c>
      <c r="BK526" s="225">
        <v>0</v>
      </c>
      <c r="BL526" s="225">
        <v>0</v>
      </c>
      <c r="BM526" s="225">
        <v>0</v>
      </c>
      <c r="BN526" s="225">
        <v>0</v>
      </c>
    </row>
    <row r="527" spans="1:66">
      <c r="A527" s="245" t="s">
        <v>766</v>
      </c>
      <c r="B527" s="225">
        <v>0</v>
      </c>
      <c r="C527" s="225">
        <v>0</v>
      </c>
      <c r="D527" s="225">
        <v>0</v>
      </c>
      <c r="E527" s="225">
        <v>0</v>
      </c>
      <c r="F527" s="225">
        <v>0</v>
      </c>
      <c r="G527" s="225">
        <v>0</v>
      </c>
      <c r="H527" s="225">
        <v>0</v>
      </c>
      <c r="I527" s="225">
        <v>0</v>
      </c>
      <c r="J527" s="225">
        <v>0</v>
      </c>
      <c r="K527" s="225">
        <v>0</v>
      </c>
      <c r="L527" s="225">
        <v>0</v>
      </c>
      <c r="M527" s="225">
        <v>0</v>
      </c>
      <c r="N527" s="225">
        <v>0</v>
      </c>
      <c r="O527" s="225">
        <v>0</v>
      </c>
      <c r="P527" s="225">
        <v>0</v>
      </c>
      <c r="Q527" s="225">
        <v>0</v>
      </c>
      <c r="R527" s="225">
        <v>0</v>
      </c>
      <c r="S527" s="225">
        <v>0</v>
      </c>
      <c r="T527" s="225">
        <v>0</v>
      </c>
      <c r="U527" s="225">
        <v>0</v>
      </c>
      <c r="V527" s="225">
        <v>0</v>
      </c>
      <c r="W527" s="225">
        <v>0</v>
      </c>
      <c r="X527" s="225">
        <v>0</v>
      </c>
      <c r="Y527" s="225">
        <v>0</v>
      </c>
      <c r="Z527" s="225">
        <v>0</v>
      </c>
      <c r="AA527" s="225">
        <v>0</v>
      </c>
      <c r="AB527" s="225">
        <v>0</v>
      </c>
      <c r="AC527" s="225">
        <v>0</v>
      </c>
      <c r="AD527" s="225">
        <v>0</v>
      </c>
      <c r="AE527" s="225">
        <v>0</v>
      </c>
      <c r="AF527" s="225">
        <v>0</v>
      </c>
      <c r="AG527" s="225">
        <v>0</v>
      </c>
      <c r="AH527" s="225">
        <v>0</v>
      </c>
      <c r="AI527" s="225">
        <v>0</v>
      </c>
      <c r="AJ527" s="225">
        <v>0</v>
      </c>
      <c r="AK527" s="225">
        <v>0</v>
      </c>
      <c r="AL527" s="225">
        <v>0</v>
      </c>
      <c r="AM527" s="225">
        <v>0</v>
      </c>
      <c r="AN527" s="225">
        <v>0</v>
      </c>
      <c r="AO527" s="225">
        <v>0</v>
      </c>
      <c r="AP527" s="225">
        <v>0</v>
      </c>
      <c r="AQ527" s="225">
        <v>0</v>
      </c>
      <c r="AR527" s="225">
        <v>0</v>
      </c>
      <c r="AS527" s="225">
        <v>0</v>
      </c>
      <c r="AT527" s="225">
        <v>0</v>
      </c>
      <c r="AU527" s="225">
        <v>0</v>
      </c>
      <c r="AV527" s="225">
        <v>0</v>
      </c>
      <c r="AW527" s="225">
        <v>0</v>
      </c>
      <c r="AX527" s="225">
        <v>0</v>
      </c>
      <c r="AY527" s="225">
        <v>0</v>
      </c>
      <c r="AZ527" s="225">
        <v>0</v>
      </c>
      <c r="BA527" s="225">
        <v>0</v>
      </c>
      <c r="BB527" s="225">
        <v>0</v>
      </c>
      <c r="BC527" s="225">
        <v>0</v>
      </c>
      <c r="BD527" s="225">
        <v>0</v>
      </c>
      <c r="BE527" s="225">
        <v>0</v>
      </c>
      <c r="BF527" s="225">
        <v>0</v>
      </c>
      <c r="BG527" s="225">
        <v>0</v>
      </c>
      <c r="BH527" s="225">
        <v>0</v>
      </c>
      <c r="BI527" s="225">
        <v>0</v>
      </c>
      <c r="BJ527" s="225">
        <v>0</v>
      </c>
      <c r="BK527" s="225">
        <v>0</v>
      </c>
      <c r="BL527" s="225">
        <v>0</v>
      </c>
      <c r="BM527" s="225">
        <v>0</v>
      </c>
      <c r="BN527" s="225">
        <v>0</v>
      </c>
    </row>
    <row r="528" spans="1:66">
      <c r="A528" s="245" t="s">
        <v>767</v>
      </c>
      <c r="B528" s="225">
        <v>0</v>
      </c>
      <c r="C528" s="225">
        <v>0</v>
      </c>
      <c r="D528" s="225">
        <v>0</v>
      </c>
      <c r="E528" s="225">
        <v>0</v>
      </c>
      <c r="F528" s="225">
        <v>0</v>
      </c>
      <c r="G528" s="225">
        <v>0</v>
      </c>
      <c r="H528" s="225">
        <v>0</v>
      </c>
      <c r="I528" s="225">
        <v>0</v>
      </c>
      <c r="J528" s="225">
        <v>0</v>
      </c>
      <c r="K528" s="225">
        <v>0</v>
      </c>
      <c r="L528" s="225">
        <v>0</v>
      </c>
      <c r="M528" s="225">
        <v>0</v>
      </c>
      <c r="N528" s="225">
        <v>0</v>
      </c>
      <c r="O528" s="225">
        <v>0</v>
      </c>
      <c r="P528" s="225">
        <v>0</v>
      </c>
      <c r="Q528" s="225">
        <v>0</v>
      </c>
      <c r="R528" s="225">
        <v>0</v>
      </c>
      <c r="S528" s="225">
        <v>0</v>
      </c>
      <c r="T528" s="225">
        <v>0</v>
      </c>
      <c r="U528" s="225">
        <v>0</v>
      </c>
      <c r="V528" s="225">
        <v>0</v>
      </c>
      <c r="W528" s="225">
        <v>0</v>
      </c>
      <c r="X528" s="225">
        <v>0</v>
      </c>
      <c r="Y528" s="225">
        <v>0</v>
      </c>
      <c r="Z528" s="225">
        <v>0</v>
      </c>
      <c r="AA528" s="225">
        <v>0</v>
      </c>
      <c r="AB528" s="225">
        <v>0</v>
      </c>
      <c r="AC528" s="225">
        <v>0</v>
      </c>
      <c r="AD528" s="225">
        <v>0</v>
      </c>
      <c r="AE528" s="225">
        <v>0</v>
      </c>
      <c r="AF528" s="225">
        <v>0</v>
      </c>
      <c r="AG528" s="225">
        <v>0</v>
      </c>
      <c r="AH528" s="225">
        <v>0</v>
      </c>
      <c r="AI528" s="225">
        <v>0</v>
      </c>
      <c r="AJ528" s="225">
        <v>0</v>
      </c>
      <c r="AK528" s="225">
        <v>0</v>
      </c>
      <c r="AL528" s="225">
        <v>0</v>
      </c>
      <c r="AM528" s="225">
        <v>0</v>
      </c>
      <c r="AN528" s="225">
        <v>0</v>
      </c>
      <c r="AO528" s="225">
        <v>0</v>
      </c>
      <c r="AP528" s="225">
        <v>0</v>
      </c>
      <c r="AQ528" s="225">
        <v>0</v>
      </c>
      <c r="AR528" s="225">
        <v>0</v>
      </c>
      <c r="AS528" s="225">
        <v>0</v>
      </c>
      <c r="AT528" s="225">
        <v>0</v>
      </c>
      <c r="AU528" s="225">
        <v>0</v>
      </c>
      <c r="AV528" s="225">
        <v>0</v>
      </c>
      <c r="AW528" s="225">
        <v>0</v>
      </c>
      <c r="AX528" s="225">
        <v>0</v>
      </c>
      <c r="AY528" s="225">
        <v>0</v>
      </c>
      <c r="AZ528" s="225">
        <v>0</v>
      </c>
      <c r="BA528" s="225">
        <v>0</v>
      </c>
      <c r="BB528" s="225">
        <v>0</v>
      </c>
      <c r="BC528" s="225">
        <v>0</v>
      </c>
      <c r="BD528" s="225">
        <v>0</v>
      </c>
      <c r="BE528" s="225">
        <v>0</v>
      </c>
      <c r="BF528" s="225">
        <v>0</v>
      </c>
      <c r="BG528" s="225">
        <v>0</v>
      </c>
      <c r="BH528" s="225">
        <v>0</v>
      </c>
      <c r="BI528" s="225">
        <v>0</v>
      </c>
      <c r="BJ528" s="225">
        <v>0</v>
      </c>
      <c r="BK528" s="225">
        <v>0</v>
      </c>
      <c r="BL528" s="225">
        <v>0</v>
      </c>
      <c r="BM528" s="225">
        <v>0</v>
      </c>
      <c r="BN528" s="225">
        <v>0</v>
      </c>
    </row>
    <row r="529" spans="1:66">
      <c r="A529" s="245" t="s">
        <v>768</v>
      </c>
      <c r="B529" s="225">
        <v>0</v>
      </c>
      <c r="C529" s="225">
        <v>0</v>
      </c>
      <c r="D529" s="225">
        <v>0</v>
      </c>
      <c r="E529" s="225">
        <v>0</v>
      </c>
      <c r="F529" s="225">
        <v>0</v>
      </c>
      <c r="G529" s="225">
        <v>0</v>
      </c>
      <c r="H529" s="225">
        <v>0</v>
      </c>
      <c r="I529" s="225">
        <v>0</v>
      </c>
      <c r="J529" s="225">
        <v>0</v>
      </c>
      <c r="K529" s="225">
        <v>0</v>
      </c>
      <c r="L529" s="225">
        <v>0</v>
      </c>
      <c r="M529" s="225">
        <v>0</v>
      </c>
      <c r="N529" s="225">
        <v>0</v>
      </c>
      <c r="O529" s="225">
        <v>0</v>
      </c>
      <c r="P529" s="225">
        <v>0</v>
      </c>
      <c r="Q529" s="225">
        <v>0</v>
      </c>
      <c r="R529" s="225">
        <v>0</v>
      </c>
      <c r="S529" s="225">
        <v>0</v>
      </c>
      <c r="T529" s="225">
        <v>0</v>
      </c>
      <c r="U529" s="225">
        <v>0</v>
      </c>
      <c r="V529" s="225">
        <v>0</v>
      </c>
      <c r="W529" s="225">
        <v>0</v>
      </c>
      <c r="X529" s="225">
        <v>0</v>
      </c>
      <c r="Y529" s="225">
        <v>0</v>
      </c>
      <c r="Z529" s="225">
        <v>0</v>
      </c>
      <c r="AA529" s="225">
        <v>0</v>
      </c>
      <c r="AB529" s="225">
        <v>0</v>
      </c>
      <c r="AC529" s="225">
        <v>0</v>
      </c>
      <c r="AD529" s="225">
        <v>0</v>
      </c>
      <c r="AE529" s="225">
        <v>0</v>
      </c>
      <c r="AF529" s="225">
        <v>0</v>
      </c>
      <c r="AG529" s="225">
        <v>0</v>
      </c>
      <c r="AH529" s="225">
        <v>0</v>
      </c>
      <c r="AI529" s="225">
        <v>0</v>
      </c>
      <c r="AJ529" s="225">
        <v>0</v>
      </c>
      <c r="AK529" s="225">
        <v>0</v>
      </c>
      <c r="AL529" s="225">
        <v>0</v>
      </c>
      <c r="AM529" s="225">
        <v>0</v>
      </c>
      <c r="AN529" s="225">
        <v>0</v>
      </c>
      <c r="AO529" s="225">
        <v>0</v>
      </c>
      <c r="AP529" s="225">
        <v>0</v>
      </c>
      <c r="AQ529" s="225">
        <v>0</v>
      </c>
      <c r="AR529" s="225">
        <v>0</v>
      </c>
      <c r="AS529" s="225">
        <v>0</v>
      </c>
      <c r="AT529" s="225">
        <v>0</v>
      </c>
      <c r="AU529" s="225">
        <v>0</v>
      </c>
      <c r="AV529" s="225">
        <v>0</v>
      </c>
      <c r="AW529" s="225">
        <v>0</v>
      </c>
      <c r="AX529" s="225">
        <v>0</v>
      </c>
      <c r="AY529" s="225">
        <v>0</v>
      </c>
      <c r="AZ529" s="225">
        <v>0</v>
      </c>
      <c r="BA529" s="225">
        <v>0</v>
      </c>
      <c r="BB529" s="225">
        <v>0</v>
      </c>
      <c r="BC529" s="225">
        <v>0</v>
      </c>
      <c r="BD529" s="225">
        <v>0</v>
      </c>
      <c r="BE529" s="225">
        <v>0</v>
      </c>
      <c r="BF529" s="225">
        <v>0</v>
      </c>
      <c r="BG529" s="225">
        <v>0</v>
      </c>
      <c r="BH529" s="225">
        <v>0</v>
      </c>
      <c r="BI529" s="225">
        <v>0</v>
      </c>
      <c r="BJ529" s="225">
        <v>0</v>
      </c>
      <c r="BK529" s="225">
        <v>0</v>
      </c>
      <c r="BL529" s="225">
        <v>0</v>
      </c>
      <c r="BM529" s="225">
        <v>0</v>
      </c>
      <c r="BN529" s="225">
        <v>0</v>
      </c>
    </row>
    <row r="530" spans="1:66">
      <c r="A530" s="245" t="s">
        <v>769</v>
      </c>
      <c r="B530" s="225">
        <v>0</v>
      </c>
      <c r="C530" s="225">
        <v>0</v>
      </c>
      <c r="D530" s="225">
        <v>0</v>
      </c>
      <c r="E530" s="225">
        <v>0</v>
      </c>
      <c r="F530" s="225">
        <v>0</v>
      </c>
      <c r="G530" s="225">
        <v>0</v>
      </c>
      <c r="H530" s="225">
        <v>0</v>
      </c>
      <c r="I530" s="225">
        <v>0</v>
      </c>
      <c r="J530" s="225">
        <v>0</v>
      </c>
      <c r="K530" s="225">
        <v>0</v>
      </c>
      <c r="L530" s="225">
        <v>0</v>
      </c>
      <c r="M530" s="225">
        <v>0</v>
      </c>
      <c r="N530" s="225">
        <v>0</v>
      </c>
      <c r="O530" s="225">
        <v>0</v>
      </c>
      <c r="P530" s="225">
        <v>0</v>
      </c>
      <c r="Q530" s="225">
        <v>0</v>
      </c>
      <c r="R530" s="225">
        <v>0</v>
      </c>
      <c r="S530" s="225">
        <v>0</v>
      </c>
      <c r="T530" s="225">
        <v>0</v>
      </c>
      <c r="U530" s="225">
        <v>0</v>
      </c>
      <c r="V530" s="225">
        <v>0</v>
      </c>
      <c r="W530" s="225">
        <v>0</v>
      </c>
      <c r="X530" s="225">
        <v>0</v>
      </c>
      <c r="Y530" s="225">
        <v>0</v>
      </c>
      <c r="Z530" s="225">
        <v>0</v>
      </c>
      <c r="AA530" s="225">
        <v>0</v>
      </c>
      <c r="AB530" s="225">
        <v>0</v>
      </c>
      <c r="AC530" s="225">
        <v>0</v>
      </c>
      <c r="AD530" s="225">
        <v>0</v>
      </c>
      <c r="AE530" s="225">
        <v>0</v>
      </c>
      <c r="AF530" s="225">
        <v>0</v>
      </c>
      <c r="AG530" s="225">
        <v>0</v>
      </c>
      <c r="AH530" s="225">
        <v>0</v>
      </c>
      <c r="AI530" s="225">
        <v>0</v>
      </c>
      <c r="AJ530" s="225">
        <v>0</v>
      </c>
      <c r="AK530" s="225">
        <v>0</v>
      </c>
      <c r="AL530" s="225">
        <v>0</v>
      </c>
      <c r="AM530" s="225">
        <v>0</v>
      </c>
      <c r="AN530" s="225">
        <v>0</v>
      </c>
      <c r="AO530" s="225">
        <v>0</v>
      </c>
      <c r="AP530" s="225">
        <v>0</v>
      </c>
      <c r="AQ530" s="225">
        <v>0</v>
      </c>
      <c r="AR530" s="225">
        <v>0</v>
      </c>
      <c r="AS530" s="225">
        <v>0</v>
      </c>
      <c r="AT530" s="225">
        <v>0</v>
      </c>
      <c r="AU530" s="225">
        <v>0</v>
      </c>
      <c r="AV530" s="225">
        <v>0</v>
      </c>
      <c r="AW530" s="225">
        <v>0</v>
      </c>
      <c r="AX530" s="225">
        <v>0</v>
      </c>
      <c r="AY530" s="225">
        <v>0</v>
      </c>
      <c r="AZ530" s="225">
        <v>0</v>
      </c>
      <c r="BA530" s="225">
        <v>0</v>
      </c>
      <c r="BB530" s="225">
        <v>0</v>
      </c>
      <c r="BC530" s="225">
        <v>0</v>
      </c>
      <c r="BD530" s="225">
        <v>0</v>
      </c>
      <c r="BE530" s="225">
        <v>0</v>
      </c>
      <c r="BF530" s="225">
        <v>0</v>
      </c>
      <c r="BG530" s="225">
        <v>0</v>
      </c>
      <c r="BH530" s="225">
        <v>0</v>
      </c>
      <c r="BI530" s="225">
        <v>0</v>
      </c>
      <c r="BJ530" s="225">
        <v>0</v>
      </c>
      <c r="BK530" s="225">
        <v>0</v>
      </c>
      <c r="BL530" s="225">
        <v>0</v>
      </c>
      <c r="BM530" s="225">
        <v>0</v>
      </c>
      <c r="BN530" s="225">
        <v>0</v>
      </c>
    </row>
    <row r="531" spans="1:66">
      <c r="A531" s="245" t="s">
        <v>770</v>
      </c>
      <c r="B531" s="225">
        <v>33879.646328444098</v>
      </c>
      <c r="C531" s="225">
        <v>33880.746328444096</v>
      </c>
      <c r="D531" s="225">
        <v>38226.946328444101</v>
      </c>
      <c r="E531" s="225">
        <v>38228.376328444101</v>
      </c>
      <c r="F531" s="225">
        <v>38229.336328443998</v>
      </c>
      <c r="G531" s="225">
        <v>47065.526328444103</v>
      </c>
      <c r="H531" s="225">
        <v>38227.586328443998</v>
      </c>
      <c r="I531" s="225">
        <v>38229.276328444001</v>
      </c>
      <c r="J531" s="225">
        <v>38227.386328444001</v>
      </c>
      <c r="K531" s="225">
        <v>38578.296328444099</v>
      </c>
      <c r="L531" s="225">
        <v>38579.216328444098</v>
      </c>
      <c r="M531" s="225">
        <v>47589.166328444102</v>
      </c>
      <c r="N531" s="225">
        <v>468941.505941329</v>
      </c>
      <c r="O531" s="225">
        <v>21518.382161777899</v>
      </c>
      <c r="P531" s="225">
        <v>21519.272161778001</v>
      </c>
      <c r="Q531" s="225">
        <v>26015.662161778</v>
      </c>
      <c r="R531" s="225">
        <v>26017.322161777902</v>
      </c>
      <c r="S531" s="225">
        <v>35135.902161778002</v>
      </c>
      <c r="T531" s="225">
        <v>26015.382161778001</v>
      </c>
      <c r="U531" s="225">
        <v>26016.042161777899</v>
      </c>
      <c r="V531" s="225">
        <v>26017.6521617779</v>
      </c>
      <c r="W531" s="225">
        <v>26015.792161778001</v>
      </c>
      <c r="X531" s="225">
        <v>26376.922161777999</v>
      </c>
      <c r="Y531" s="225">
        <v>35675.642161778</v>
      </c>
      <c r="Z531" s="225">
        <v>26375.532161777999</v>
      </c>
      <c r="AA531" s="225">
        <v>322699.50594133598</v>
      </c>
      <c r="AB531" s="225">
        <v>39304.382161777903</v>
      </c>
      <c r="AC531" s="225">
        <v>39305.272161777997</v>
      </c>
      <c r="AD531" s="225">
        <v>43801.662161777997</v>
      </c>
      <c r="AE531" s="225">
        <v>43803.322161778</v>
      </c>
      <c r="AF531" s="225">
        <v>43126.902161778002</v>
      </c>
      <c r="AG531" s="225">
        <v>43801.382161777998</v>
      </c>
      <c r="AH531" s="225">
        <v>43802.042161777899</v>
      </c>
      <c r="AI531" s="225">
        <v>43803.6521617779</v>
      </c>
      <c r="AJ531" s="225">
        <v>34006.792161778001</v>
      </c>
      <c r="AK531" s="225">
        <v>44162.922161777999</v>
      </c>
      <c r="AL531" s="225">
        <v>-16536.357838222</v>
      </c>
      <c r="AM531" s="225">
        <v>-79680.467838221899</v>
      </c>
      <c r="AN531" s="225">
        <v>322701.50594133598</v>
      </c>
      <c r="AO531" s="225">
        <v>39304.382161777903</v>
      </c>
      <c r="AP531" s="225">
        <v>39305.272161777997</v>
      </c>
      <c r="AQ531" s="225">
        <v>43801.662161777997</v>
      </c>
      <c r="AR531" s="225">
        <v>43803.322161778</v>
      </c>
      <c r="AS531" s="225">
        <v>43126.902161778002</v>
      </c>
      <c r="AT531" s="225">
        <v>43801.382161777998</v>
      </c>
      <c r="AU531" s="225">
        <v>43802.042161777899</v>
      </c>
      <c r="AV531" s="225">
        <v>43803.6521617779</v>
      </c>
      <c r="AW531" s="225">
        <v>34006.792161778001</v>
      </c>
      <c r="AX531" s="225">
        <v>44162.922161777999</v>
      </c>
      <c r="AY531" s="225">
        <v>-16536.357838222</v>
      </c>
      <c r="AZ531" s="225">
        <v>-79680.467838221899</v>
      </c>
      <c r="BA531" s="225">
        <v>322701.50594133598</v>
      </c>
      <c r="BB531" s="225">
        <v>38126.589999999997</v>
      </c>
      <c r="BC531" s="225">
        <v>38127.480000000003</v>
      </c>
      <c r="BD531" s="225">
        <v>42623.87</v>
      </c>
      <c r="BE531" s="225">
        <v>42625.53</v>
      </c>
      <c r="BF531" s="225">
        <v>41949.11</v>
      </c>
      <c r="BG531" s="225">
        <v>42623.59</v>
      </c>
      <c r="BH531" s="225">
        <v>42624.249999999898</v>
      </c>
      <c r="BI531" s="225">
        <v>42625.859999999899</v>
      </c>
      <c r="BJ531" s="225">
        <v>32829</v>
      </c>
      <c r="BK531" s="225">
        <v>42985.13</v>
      </c>
      <c r="BL531" s="225">
        <v>-17714.150000000001</v>
      </c>
      <c r="BM531" s="225">
        <v>-80858.259999999893</v>
      </c>
      <c r="BN531" s="225">
        <v>308568</v>
      </c>
    </row>
    <row r="532" spans="1:66">
      <c r="A532" s="245" t="s">
        <v>771</v>
      </c>
      <c r="B532" s="225">
        <v>0</v>
      </c>
      <c r="C532" s="225">
        <v>0</v>
      </c>
      <c r="D532" s="225">
        <v>0</v>
      </c>
      <c r="E532" s="225">
        <v>0</v>
      </c>
      <c r="F532" s="225">
        <v>0</v>
      </c>
      <c r="G532" s="225">
        <v>0</v>
      </c>
      <c r="H532" s="225">
        <v>0</v>
      </c>
      <c r="I532" s="225">
        <v>0</v>
      </c>
      <c r="J532" s="225">
        <v>0</v>
      </c>
      <c r="K532" s="225">
        <v>0</v>
      </c>
      <c r="L532" s="225">
        <v>0</v>
      </c>
      <c r="M532" s="225">
        <v>0</v>
      </c>
      <c r="N532" s="225">
        <v>0</v>
      </c>
      <c r="O532" s="225">
        <v>0</v>
      </c>
      <c r="P532" s="225">
        <v>0</v>
      </c>
      <c r="Q532" s="225">
        <v>0</v>
      </c>
      <c r="R532" s="225">
        <v>0</v>
      </c>
      <c r="S532" s="225">
        <v>0</v>
      </c>
      <c r="T532" s="225">
        <v>0</v>
      </c>
      <c r="U532" s="225">
        <v>0</v>
      </c>
      <c r="V532" s="225">
        <v>0</v>
      </c>
      <c r="W532" s="225">
        <v>0</v>
      </c>
      <c r="X532" s="225">
        <v>0</v>
      </c>
      <c r="Y532" s="225">
        <v>0</v>
      </c>
      <c r="Z532" s="225">
        <v>0</v>
      </c>
      <c r="AA532" s="225">
        <v>0</v>
      </c>
      <c r="AB532" s="225">
        <v>0</v>
      </c>
      <c r="AC532" s="225">
        <v>0</v>
      </c>
      <c r="AD532" s="225">
        <v>0</v>
      </c>
      <c r="AE532" s="225">
        <v>0</v>
      </c>
      <c r="AF532" s="225">
        <v>0</v>
      </c>
      <c r="AG532" s="225">
        <v>0</v>
      </c>
      <c r="AH532" s="225">
        <v>0</v>
      </c>
      <c r="AI532" s="225">
        <v>0</v>
      </c>
      <c r="AJ532" s="225">
        <v>0</v>
      </c>
      <c r="AK532" s="225">
        <v>0</v>
      </c>
      <c r="AL532" s="225">
        <v>0</v>
      </c>
      <c r="AM532" s="225">
        <v>0</v>
      </c>
      <c r="AN532" s="225">
        <v>0</v>
      </c>
      <c r="AO532" s="225">
        <v>0</v>
      </c>
      <c r="AP532" s="225">
        <v>0</v>
      </c>
      <c r="AQ532" s="225">
        <v>0</v>
      </c>
      <c r="AR532" s="225">
        <v>0</v>
      </c>
      <c r="AS532" s="225">
        <v>0</v>
      </c>
      <c r="AT532" s="225">
        <v>0</v>
      </c>
      <c r="AU532" s="225">
        <v>0</v>
      </c>
      <c r="AV532" s="225">
        <v>0</v>
      </c>
      <c r="AW532" s="225">
        <v>0</v>
      </c>
      <c r="AX532" s="225">
        <v>0</v>
      </c>
      <c r="AY532" s="225">
        <v>0</v>
      </c>
      <c r="AZ532" s="225">
        <v>0</v>
      </c>
      <c r="BA532" s="225">
        <v>0</v>
      </c>
      <c r="BB532" s="225">
        <v>0</v>
      </c>
      <c r="BC532" s="225">
        <v>0</v>
      </c>
      <c r="BD532" s="225">
        <v>0</v>
      </c>
      <c r="BE532" s="225">
        <v>0</v>
      </c>
      <c r="BF532" s="225">
        <v>0</v>
      </c>
      <c r="BG532" s="225">
        <v>0</v>
      </c>
      <c r="BH532" s="225">
        <v>0</v>
      </c>
      <c r="BI532" s="225">
        <v>0</v>
      </c>
      <c r="BJ532" s="225">
        <v>0</v>
      </c>
      <c r="BK532" s="225">
        <v>0</v>
      </c>
      <c r="BL532" s="225">
        <v>0</v>
      </c>
      <c r="BM532" s="225">
        <v>0</v>
      </c>
      <c r="BN532" s="225">
        <v>0</v>
      </c>
    </row>
    <row r="533" spans="1:66">
      <c r="A533" s="245" t="s">
        <v>772</v>
      </c>
      <c r="B533" s="225">
        <v>0</v>
      </c>
      <c r="C533" s="225">
        <v>0</v>
      </c>
      <c r="D533" s="225">
        <v>0</v>
      </c>
      <c r="E533" s="225">
        <v>0</v>
      </c>
      <c r="F533" s="225">
        <v>0</v>
      </c>
      <c r="G533" s="225">
        <v>0</v>
      </c>
      <c r="H533" s="225">
        <v>0</v>
      </c>
      <c r="I533" s="225">
        <v>0</v>
      </c>
      <c r="J533" s="225">
        <v>0</v>
      </c>
      <c r="K533" s="225">
        <v>0</v>
      </c>
      <c r="L533" s="225">
        <v>0</v>
      </c>
      <c r="M533" s="225">
        <v>0</v>
      </c>
      <c r="N533" s="225">
        <v>0</v>
      </c>
      <c r="O533" s="225">
        <v>0</v>
      </c>
      <c r="P533" s="225">
        <v>0</v>
      </c>
      <c r="Q533" s="225">
        <v>0</v>
      </c>
      <c r="R533" s="225">
        <v>0</v>
      </c>
      <c r="S533" s="225">
        <v>0</v>
      </c>
      <c r="T533" s="225">
        <v>0</v>
      </c>
      <c r="U533" s="225">
        <v>0</v>
      </c>
      <c r="V533" s="225">
        <v>0</v>
      </c>
      <c r="W533" s="225">
        <v>0</v>
      </c>
      <c r="X533" s="225">
        <v>0</v>
      </c>
      <c r="Y533" s="225">
        <v>0</v>
      </c>
      <c r="Z533" s="225">
        <v>0</v>
      </c>
      <c r="AA533" s="225">
        <v>0</v>
      </c>
      <c r="AB533" s="225">
        <v>0</v>
      </c>
      <c r="AC533" s="225">
        <v>0</v>
      </c>
      <c r="AD533" s="225">
        <v>0</v>
      </c>
      <c r="AE533" s="225">
        <v>0</v>
      </c>
      <c r="AF533" s="225">
        <v>0</v>
      </c>
      <c r="AG533" s="225">
        <v>0</v>
      </c>
      <c r="AH533" s="225">
        <v>0</v>
      </c>
      <c r="AI533" s="225">
        <v>0</v>
      </c>
      <c r="AJ533" s="225">
        <v>0</v>
      </c>
      <c r="AK533" s="225">
        <v>0</v>
      </c>
      <c r="AL533" s="225">
        <v>0</v>
      </c>
      <c r="AM533" s="225">
        <v>0</v>
      </c>
      <c r="AN533" s="225">
        <v>0</v>
      </c>
      <c r="AO533" s="225">
        <v>0</v>
      </c>
      <c r="AP533" s="225">
        <v>0</v>
      </c>
      <c r="AQ533" s="225">
        <v>0</v>
      </c>
      <c r="AR533" s="225">
        <v>0</v>
      </c>
      <c r="AS533" s="225">
        <v>0</v>
      </c>
      <c r="AT533" s="225">
        <v>0</v>
      </c>
      <c r="AU533" s="225">
        <v>0</v>
      </c>
      <c r="AV533" s="225">
        <v>0</v>
      </c>
      <c r="AW533" s="225">
        <v>0</v>
      </c>
      <c r="AX533" s="225">
        <v>0</v>
      </c>
      <c r="AY533" s="225">
        <v>0</v>
      </c>
      <c r="AZ533" s="225">
        <v>0</v>
      </c>
      <c r="BA533" s="225">
        <v>0</v>
      </c>
      <c r="BB533" s="225">
        <v>0</v>
      </c>
      <c r="BC533" s="225">
        <v>0</v>
      </c>
      <c r="BD533" s="225">
        <v>0</v>
      </c>
      <c r="BE533" s="225">
        <v>0</v>
      </c>
      <c r="BF533" s="225">
        <v>0</v>
      </c>
      <c r="BG533" s="225">
        <v>0</v>
      </c>
      <c r="BH533" s="225">
        <v>0</v>
      </c>
      <c r="BI533" s="225">
        <v>0</v>
      </c>
      <c r="BJ533" s="225">
        <v>0</v>
      </c>
      <c r="BK533" s="225">
        <v>0</v>
      </c>
      <c r="BL533" s="225">
        <v>0</v>
      </c>
      <c r="BM533" s="225">
        <v>0</v>
      </c>
      <c r="BN533" s="225">
        <v>0</v>
      </c>
    </row>
    <row r="534" spans="1:66">
      <c r="A534" s="245" t="s">
        <v>773</v>
      </c>
      <c r="B534" s="225">
        <v>137812.5</v>
      </c>
      <c r="C534" s="225">
        <v>131250</v>
      </c>
      <c r="D534" s="225">
        <v>113400</v>
      </c>
      <c r="E534" s="225">
        <v>133875</v>
      </c>
      <c r="F534" s="225">
        <v>144375</v>
      </c>
      <c r="G534" s="225">
        <v>225750</v>
      </c>
      <c r="H534" s="225">
        <v>215250</v>
      </c>
      <c r="I534" s="225">
        <v>223125</v>
      </c>
      <c r="J534" s="225">
        <v>196875</v>
      </c>
      <c r="K534" s="225">
        <v>164691.71</v>
      </c>
      <c r="L534" s="225">
        <v>113400</v>
      </c>
      <c r="M534" s="225">
        <v>131302.5</v>
      </c>
      <c r="N534" s="225">
        <v>1931106.71</v>
      </c>
      <c r="O534" s="225">
        <v>137812.5</v>
      </c>
      <c r="P534" s="225">
        <v>131250</v>
      </c>
      <c r="Q534" s="225">
        <v>113400</v>
      </c>
      <c r="R534" s="225">
        <v>133875</v>
      </c>
      <c r="S534" s="225">
        <v>144375</v>
      </c>
      <c r="T534" s="225">
        <v>225750</v>
      </c>
      <c r="U534" s="225">
        <v>215250</v>
      </c>
      <c r="V534" s="225">
        <v>223125</v>
      </c>
      <c r="W534" s="225">
        <v>196875</v>
      </c>
      <c r="X534" s="225">
        <v>164691.71</v>
      </c>
      <c r="Y534" s="225">
        <v>113400</v>
      </c>
      <c r="Z534" s="225">
        <v>131302.5</v>
      </c>
      <c r="AA534" s="225">
        <v>1931106.71</v>
      </c>
      <c r="AB534" s="225">
        <v>137812.5</v>
      </c>
      <c r="AC534" s="225">
        <v>131250</v>
      </c>
      <c r="AD534" s="225">
        <v>113400</v>
      </c>
      <c r="AE534" s="225">
        <v>133875</v>
      </c>
      <c r="AF534" s="225">
        <v>144375</v>
      </c>
      <c r="AG534" s="225">
        <v>225750</v>
      </c>
      <c r="AH534" s="225">
        <v>215250</v>
      </c>
      <c r="AI534" s="225">
        <v>223125</v>
      </c>
      <c r="AJ534" s="225">
        <v>196875</v>
      </c>
      <c r="AK534" s="225">
        <v>164691.71</v>
      </c>
      <c r="AL534" s="225">
        <v>113400</v>
      </c>
      <c r="AM534" s="225">
        <v>131302.5</v>
      </c>
      <c r="AN534" s="225">
        <v>1931106.71</v>
      </c>
      <c r="AO534" s="225">
        <v>137812.5</v>
      </c>
      <c r="AP534" s="225">
        <v>131250</v>
      </c>
      <c r="AQ534" s="225">
        <v>113400</v>
      </c>
      <c r="AR534" s="225">
        <v>133875</v>
      </c>
      <c r="AS534" s="225">
        <v>144375</v>
      </c>
      <c r="AT534" s="225">
        <v>225750</v>
      </c>
      <c r="AU534" s="225">
        <v>215250</v>
      </c>
      <c r="AV534" s="225">
        <v>223125</v>
      </c>
      <c r="AW534" s="225">
        <v>196875</v>
      </c>
      <c r="AX534" s="225">
        <v>164691.71</v>
      </c>
      <c r="AY534" s="225">
        <v>113400</v>
      </c>
      <c r="AZ534" s="225">
        <v>131302.5</v>
      </c>
      <c r="BA534" s="225">
        <v>1931106.71</v>
      </c>
      <c r="BB534" s="225">
        <v>137812.5</v>
      </c>
      <c r="BC534" s="225">
        <v>131250</v>
      </c>
      <c r="BD534" s="225">
        <v>113400</v>
      </c>
      <c r="BE534" s="225">
        <v>133875</v>
      </c>
      <c r="BF534" s="225">
        <v>144375</v>
      </c>
      <c r="BG534" s="225">
        <v>225750</v>
      </c>
      <c r="BH534" s="225">
        <v>215250</v>
      </c>
      <c r="BI534" s="225">
        <v>223125</v>
      </c>
      <c r="BJ534" s="225">
        <v>196875</v>
      </c>
      <c r="BK534" s="225">
        <v>164691.71</v>
      </c>
      <c r="BL534" s="225">
        <v>113400</v>
      </c>
      <c r="BM534" s="225">
        <v>131302.5</v>
      </c>
      <c r="BN534" s="225">
        <v>1931106.71</v>
      </c>
    </row>
    <row r="535" spans="1:66">
      <c r="A535" s="245" t="s">
        <v>774</v>
      </c>
      <c r="B535" s="225">
        <v>362145.98</v>
      </c>
      <c r="C535" s="225">
        <v>275973.90999999997</v>
      </c>
      <c r="D535" s="225">
        <v>236634.04</v>
      </c>
      <c r="E535" s="225">
        <v>229588</v>
      </c>
      <c r="F535" s="225">
        <v>270339.53000000003</v>
      </c>
      <c r="G535" s="225">
        <v>357238.09</v>
      </c>
      <c r="H535" s="225">
        <v>359155.72</v>
      </c>
      <c r="I535" s="225">
        <v>345685.24</v>
      </c>
      <c r="J535" s="225">
        <v>302728.40999999997</v>
      </c>
      <c r="K535" s="225">
        <v>152029.07999999999</v>
      </c>
      <c r="L535" s="225">
        <v>103680</v>
      </c>
      <c r="M535" s="225">
        <v>120048</v>
      </c>
      <c r="N535" s="225">
        <v>3115246</v>
      </c>
      <c r="O535" s="225">
        <v>362145.98</v>
      </c>
      <c r="P535" s="225">
        <v>275973.90999999997</v>
      </c>
      <c r="Q535" s="225">
        <v>236634.04</v>
      </c>
      <c r="R535" s="225">
        <v>229588</v>
      </c>
      <c r="S535" s="225">
        <v>270339.53000000003</v>
      </c>
      <c r="T535" s="225">
        <v>357238.09</v>
      </c>
      <c r="U535" s="225">
        <v>359155.72</v>
      </c>
      <c r="V535" s="225">
        <v>345685.24</v>
      </c>
      <c r="W535" s="225">
        <v>302728.40999999997</v>
      </c>
      <c r="X535" s="225">
        <v>152029.07999999999</v>
      </c>
      <c r="Y535" s="225">
        <v>103680</v>
      </c>
      <c r="Z535" s="225">
        <v>120048</v>
      </c>
      <c r="AA535" s="225">
        <v>3115246</v>
      </c>
      <c r="AB535" s="225">
        <v>523037.98</v>
      </c>
      <c r="AC535" s="225">
        <v>451343.91</v>
      </c>
      <c r="AD535" s="225">
        <v>446738.04</v>
      </c>
      <c r="AE535" s="225">
        <v>401069.99999999901</v>
      </c>
      <c r="AF535" s="225">
        <v>421120.53</v>
      </c>
      <c r="AG535" s="225">
        <v>352019.09</v>
      </c>
      <c r="AH535" s="225">
        <v>373828.72</v>
      </c>
      <c r="AI535" s="225">
        <v>345707.239999999</v>
      </c>
      <c r="AJ535" s="225">
        <v>353383.41</v>
      </c>
      <c r="AK535" s="225">
        <v>266674.08</v>
      </c>
      <c r="AL535" s="225">
        <v>316540</v>
      </c>
      <c r="AM535" s="225">
        <v>298637</v>
      </c>
      <c r="AN535" s="225">
        <v>4550100</v>
      </c>
      <c r="AO535" s="225">
        <v>532636.98</v>
      </c>
      <c r="AP535" s="225">
        <v>460942.91</v>
      </c>
      <c r="AQ535" s="225">
        <v>456337.04</v>
      </c>
      <c r="AR535" s="225">
        <v>410669</v>
      </c>
      <c r="AS535" s="225">
        <v>430719.53</v>
      </c>
      <c r="AT535" s="225">
        <v>361618.08999999898</v>
      </c>
      <c r="AU535" s="225">
        <v>383427.72</v>
      </c>
      <c r="AV535" s="225">
        <v>355306.239999999</v>
      </c>
      <c r="AW535" s="225">
        <v>362982.41</v>
      </c>
      <c r="AX535" s="225">
        <v>276273.07999999903</v>
      </c>
      <c r="AY535" s="225">
        <v>326139</v>
      </c>
      <c r="AZ535" s="225">
        <v>308236</v>
      </c>
      <c r="BA535" s="225">
        <v>4665288</v>
      </c>
      <c r="BB535" s="225">
        <v>542427.98</v>
      </c>
      <c r="BC535" s="225">
        <v>470733.91</v>
      </c>
      <c r="BD535" s="225">
        <v>466128.03999999899</v>
      </c>
      <c r="BE535" s="225">
        <v>420459.99999999901</v>
      </c>
      <c r="BF535" s="225">
        <v>440510.53</v>
      </c>
      <c r="BG535" s="225">
        <v>371409.08999999898</v>
      </c>
      <c r="BH535" s="225">
        <v>393218.72</v>
      </c>
      <c r="BI535" s="225">
        <v>365097.239999999</v>
      </c>
      <c r="BJ535" s="225">
        <v>372773.41</v>
      </c>
      <c r="BK535" s="225">
        <v>286064.08</v>
      </c>
      <c r="BL535" s="225">
        <v>335930</v>
      </c>
      <c r="BM535" s="225">
        <v>318027</v>
      </c>
      <c r="BN535" s="225">
        <v>4782780</v>
      </c>
    </row>
    <row r="536" spans="1:66">
      <c r="A536" s="245" t="s">
        <v>775</v>
      </c>
      <c r="B536" s="225">
        <v>0</v>
      </c>
      <c r="C536" s="225">
        <v>0</v>
      </c>
      <c r="D536" s="225">
        <v>0</v>
      </c>
      <c r="E536" s="225">
        <v>0</v>
      </c>
      <c r="F536" s="225">
        <v>0</v>
      </c>
      <c r="G536" s="225">
        <v>0</v>
      </c>
      <c r="H536" s="225">
        <v>0</v>
      </c>
      <c r="I536" s="225">
        <v>0</v>
      </c>
      <c r="J536" s="225">
        <v>0</v>
      </c>
      <c r="K536" s="225">
        <v>0</v>
      </c>
      <c r="L536" s="225">
        <v>0</v>
      </c>
      <c r="M536" s="225">
        <v>0</v>
      </c>
      <c r="N536" s="225">
        <v>0</v>
      </c>
      <c r="O536" s="225">
        <v>0</v>
      </c>
      <c r="P536" s="225">
        <v>0</v>
      </c>
      <c r="Q536" s="225">
        <v>0</v>
      </c>
      <c r="R536" s="225">
        <v>0</v>
      </c>
      <c r="S536" s="225">
        <v>0</v>
      </c>
      <c r="T536" s="225">
        <v>0</v>
      </c>
      <c r="U536" s="225">
        <v>0</v>
      </c>
      <c r="V536" s="225">
        <v>0</v>
      </c>
      <c r="W536" s="225">
        <v>0</v>
      </c>
      <c r="X536" s="225">
        <v>0</v>
      </c>
      <c r="Y536" s="225">
        <v>0</v>
      </c>
      <c r="Z536" s="225">
        <v>0</v>
      </c>
      <c r="AA536" s="225">
        <v>0</v>
      </c>
      <c r="AB536" s="225">
        <v>0</v>
      </c>
      <c r="AC536" s="225">
        <v>0</v>
      </c>
      <c r="AD536" s="225">
        <v>0</v>
      </c>
      <c r="AE536" s="225">
        <v>0</v>
      </c>
      <c r="AF536" s="225">
        <v>0</v>
      </c>
      <c r="AG536" s="225">
        <v>0</v>
      </c>
      <c r="AH536" s="225">
        <v>0</v>
      </c>
      <c r="AI536" s="225">
        <v>0</v>
      </c>
      <c r="AJ536" s="225">
        <v>0</v>
      </c>
      <c r="AK536" s="225">
        <v>0</v>
      </c>
      <c r="AL536" s="225">
        <v>0</v>
      </c>
      <c r="AM536" s="225">
        <v>0</v>
      </c>
      <c r="AN536" s="225">
        <v>0</v>
      </c>
      <c r="AO536" s="225">
        <v>0</v>
      </c>
      <c r="AP536" s="225">
        <v>0</v>
      </c>
      <c r="AQ536" s="225">
        <v>0</v>
      </c>
      <c r="AR536" s="225">
        <v>0</v>
      </c>
      <c r="AS536" s="225">
        <v>0</v>
      </c>
      <c r="AT536" s="225">
        <v>0</v>
      </c>
      <c r="AU536" s="225">
        <v>0</v>
      </c>
      <c r="AV536" s="225">
        <v>0</v>
      </c>
      <c r="AW536" s="225">
        <v>0</v>
      </c>
      <c r="AX536" s="225">
        <v>0</v>
      </c>
      <c r="AY536" s="225">
        <v>0</v>
      </c>
      <c r="AZ536" s="225">
        <v>0</v>
      </c>
      <c r="BA536" s="225">
        <v>0</v>
      </c>
      <c r="BB536" s="225">
        <v>0</v>
      </c>
      <c r="BC536" s="225">
        <v>0</v>
      </c>
      <c r="BD536" s="225">
        <v>0</v>
      </c>
      <c r="BE536" s="225">
        <v>0</v>
      </c>
      <c r="BF536" s="225">
        <v>0</v>
      </c>
      <c r="BG536" s="225">
        <v>0</v>
      </c>
      <c r="BH536" s="225">
        <v>0</v>
      </c>
      <c r="BI536" s="225">
        <v>0</v>
      </c>
      <c r="BJ536" s="225">
        <v>0</v>
      </c>
      <c r="BK536" s="225">
        <v>0</v>
      </c>
      <c r="BL536" s="225">
        <v>0</v>
      </c>
      <c r="BM536" s="225">
        <v>0</v>
      </c>
      <c r="BN536" s="225">
        <v>0</v>
      </c>
    </row>
    <row r="537" spans="1:66">
      <c r="A537" s="245" t="s">
        <v>776</v>
      </c>
      <c r="B537" s="225">
        <v>25000</v>
      </c>
      <c r="C537" s="225">
        <v>25000</v>
      </c>
      <c r="D537" s="225">
        <v>25000</v>
      </c>
      <c r="E537" s="225">
        <v>25000</v>
      </c>
      <c r="F537" s="225">
        <v>25000</v>
      </c>
      <c r="G537" s="225">
        <v>25000</v>
      </c>
      <c r="H537" s="225">
        <v>25000</v>
      </c>
      <c r="I537" s="225">
        <v>25000</v>
      </c>
      <c r="J537" s="225">
        <v>25000</v>
      </c>
      <c r="K537" s="225">
        <v>25000</v>
      </c>
      <c r="L537" s="225">
        <v>25000</v>
      </c>
      <c r="M537" s="225">
        <v>25000</v>
      </c>
      <c r="N537" s="225">
        <v>300000</v>
      </c>
      <c r="O537" s="225">
        <v>25000</v>
      </c>
      <c r="P537" s="225">
        <v>25000</v>
      </c>
      <c r="Q537" s="225">
        <v>25000</v>
      </c>
      <c r="R537" s="225">
        <v>25000</v>
      </c>
      <c r="S537" s="225">
        <v>25000</v>
      </c>
      <c r="T537" s="225">
        <v>25000</v>
      </c>
      <c r="U537" s="225">
        <v>25000</v>
      </c>
      <c r="V537" s="225">
        <v>25000</v>
      </c>
      <c r="W537" s="225">
        <v>25000</v>
      </c>
      <c r="X537" s="225">
        <v>25000</v>
      </c>
      <c r="Y537" s="225">
        <v>25000</v>
      </c>
      <c r="Z537" s="225">
        <v>25000</v>
      </c>
      <c r="AA537" s="225">
        <v>300000</v>
      </c>
      <c r="AB537" s="225">
        <v>25000</v>
      </c>
      <c r="AC537" s="225">
        <v>25000</v>
      </c>
      <c r="AD537" s="225">
        <v>25000</v>
      </c>
      <c r="AE537" s="225">
        <v>25000</v>
      </c>
      <c r="AF537" s="225">
        <v>25000</v>
      </c>
      <c r="AG537" s="225">
        <v>25000</v>
      </c>
      <c r="AH537" s="225">
        <v>25000</v>
      </c>
      <c r="AI537" s="225">
        <v>25000</v>
      </c>
      <c r="AJ537" s="225">
        <v>25000</v>
      </c>
      <c r="AK537" s="225">
        <v>25000</v>
      </c>
      <c r="AL537" s="225">
        <v>25000</v>
      </c>
      <c r="AM537" s="225">
        <v>25000</v>
      </c>
      <c r="AN537" s="225">
        <v>300000</v>
      </c>
      <c r="AO537" s="225">
        <v>25000</v>
      </c>
      <c r="AP537" s="225">
        <v>25000</v>
      </c>
      <c r="AQ537" s="225">
        <v>25000</v>
      </c>
      <c r="AR537" s="225">
        <v>25000</v>
      </c>
      <c r="AS537" s="225">
        <v>25000</v>
      </c>
      <c r="AT537" s="225">
        <v>25000</v>
      </c>
      <c r="AU537" s="225">
        <v>25000</v>
      </c>
      <c r="AV537" s="225">
        <v>25000</v>
      </c>
      <c r="AW537" s="225">
        <v>25000</v>
      </c>
      <c r="AX537" s="225">
        <v>25000</v>
      </c>
      <c r="AY537" s="225">
        <v>25000</v>
      </c>
      <c r="AZ537" s="225">
        <v>25000</v>
      </c>
      <c r="BA537" s="225">
        <v>300000</v>
      </c>
      <c r="BB537" s="225">
        <v>25000</v>
      </c>
      <c r="BC537" s="225">
        <v>25000</v>
      </c>
      <c r="BD537" s="225">
        <v>25000</v>
      </c>
      <c r="BE537" s="225">
        <v>25000</v>
      </c>
      <c r="BF537" s="225">
        <v>25000</v>
      </c>
      <c r="BG537" s="225">
        <v>25000</v>
      </c>
      <c r="BH537" s="225">
        <v>25000</v>
      </c>
      <c r="BI537" s="225">
        <v>25000</v>
      </c>
      <c r="BJ537" s="225">
        <v>25000</v>
      </c>
      <c r="BK537" s="225">
        <v>25000</v>
      </c>
      <c r="BL537" s="225">
        <v>25000</v>
      </c>
      <c r="BM537" s="225">
        <v>25000</v>
      </c>
      <c r="BN537" s="225">
        <v>300000</v>
      </c>
    </row>
    <row r="538" spans="1:66">
      <c r="A538" s="245" t="s">
        <v>777</v>
      </c>
      <c r="B538" s="225">
        <v>-230910.82</v>
      </c>
      <c r="C538" s="225">
        <v>-152654.22</v>
      </c>
      <c r="D538" s="225">
        <v>-130198.14</v>
      </c>
      <c r="E538" s="225">
        <v>-105004.86</v>
      </c>
      <c r="F538" s="225">
        <v>-135555.48000000001</v>
      </c>
      <c r="G538" s="225">
        <v>-147828.97</v>
      </c>
      <c r="H538" s="225">
        <v>-159138.26999999999</v>
      </c>
      <c r="I538" s="225">
        <v>-138891.9</v>
      </c>
      <c r="J538" s="225">
        <v>-120318.58</v>
      </c>
      <c r="K538" s="225">
        <v>-1425.35</v>
      </c>
      <c r="L538" s="225">
        <v>0</v>
      </c>
      <c r="M538" s="225">
        <v>0</v>
      </c>
      <c r="N538" s="225">
        <v>-1321926.5900000001</v>
      </c>
      <c r="O538" s="225">
        <v>-230910.82</v>
      </c>
      <c r="P538" s="225">
        <v>-152654.22</v>
      </c>
      <c r="Q538" s="225">
        <v>-130198.14</v>
      </c>
      <c r="R538" s="225">
        <v>-105004.86</v>
      </c>
      <c r="S538" s="225">
        <v>-135555.48000000001</v>
      </c>
      <c r="T538" s="225">
        <v>-147828.97</v>
      </c>
      <c r="U538" s="225">
        <v>-159138.26999999999</v>
      </c>
      <c r="V538" s="225">
        <v>-138891.9</v>
      </c>
      <c r="W538" s="225">
        <v>-120318.58</v>
      </c>
      <c r="X538" s="225">
        <v>-1425.35</v>
      </c>
      <c r="Y538" s="225">
        <v>0</v>
      </c>
      <c r="Z538" s="225">
        <v>0</v>
      </c>
      <c r="AA538" s="225">
        <v>-1321926.5900000001</v>
      </c>
      <c r="AB538" s="225">
        <v>-230910.82</v>
      </c>
      <c r="AC538" s="225">
        <v>-152654.22</v>
      </c>
      <c r="AD538" s="225">
        <v>-130198.14</v>
      </c>
      <c r="AE538" s="225">
        <v>-105004.86</v>
      </c>
      <c r="AF538" s="225">
        <v>-135555.48000000001</v>
      </c>
      <c r="AG538" s="225">
        <v>-147828.97</v>
      </c>
      <c r="AH538" s="225">
        <v>-159138.26999999999</v>
      </c>
      <c r="AI538" s="225">
        <v>-138891.9</v>
      </c>
      <c r="AJ538" s="225">
        <v>-120318.58</v>
      </c>
      <c r="AK538" s="225">
        <v>-1425.35</v>
      </c>
      <c r="AL538" s="225">
        <v>0</v>
      </c>
      <c r="AM538" s="225">
        <v>0</v>
      </c>
      <c r="AN538" s="225">
        <v>-1321926.5900000001</v>
      </c>
      <c r="AO538" s="225">
        <v>-230910.82</v>
      </c>
      <c r="AP538" s="225">
        <v>-152654.22</v>
      </c>
      <c r="AQ538" s="225">
        <v>-130198.14</v>
      </c>
      <c r="AR538" s="225">
        <v>-105004.86</v>
      </c>
      <c r="AS538" s="225">
        <v>-135555.48000000001</v>
      </c>
      <c r="AT538" s="225">
        <v>-147828.97</v>
      </c>
      <c r="AU538" s="225">
        <v>-159138.26999999999</v>
      </c>
      <c r="AV538" s="225">
        <v>-138891.9</v>
      </c>
      <c r="AW538" s="225">
        <v>-120318.58</v>
      </c>
      <c r="AX538" s="225">
        <v>-1425.35</v>
      </c>
      <c r="AY538" s="225">
        <v>0</v>
      </c>
      <c r="AZ538" s="225">
        <v>0</v>
      </c>
      <c r="BA538" s="225">
        <v>-1321926.5900000001</v>
      </c>
      <c r="BB538" s="225">
        <v>-230910.82</v>
      </c>
      <c r="BC538" s="225">
        <v>-152654.22</v>
      </c>
      <c r="BD538" s="225">
        <v>-130198.14</v>
      </c>
      <c r="BE538" s="225">
        <v>-105004.86</v>
      </c>
      <c r="BF538" s="225">
        <v>-135555.48000000001</v>
      </c>
      <c r="BG538" s="225">
        <v>-147828.97</v>
      </c>
      <c r="BH538" s="225">
        <v>-159138.26999999999</v>
      </c>
      <c r="BI538" s="225">
        <v>-138891.9</v>
      </c>
      <c r="BJ538" s="225">
        <v>-120318.58</v>
      </c>
      <c r="BK538" s="225">
        <v>-1425.35</v>
      </c>
      <c r="BL538" s="225">
        <v>0</v>
      </c>
      <c r="BM538" s="225">
        <v>0</v>
      </c>
      <c r="BN538" s="225">
        <v>-1321926.5900000001</v>
      </c>
    </row>
    <row r="539" spans="1:66">
      <c r="A539" s="245" t="s">
        <v>778</v>
      </c>
      <c r="B539" s="225">
        <v>0</v>
      </c>
      <c r="C539" s="225">
        <v>0</v>
      </c>
      <c r="D539" s="225">
        <v>0</v>
      </c>
      <c r="E539" s="225">
        <v>0</v>
      </c>
      <c r="F539" s="225">
        <v>0</v>
      </c>
      <c r="G539" s="225">
        <v>0</v>
      </c>
      <c r="H539" s="225">
        <v>0</v>
      </c>
      <c r="I539" s="225">
        <v>0</v>
      </c>
      <c r="J539" s="225">
        <v>0</v>
      </c>
      <c r="K539" s="225">
        <v>0</v>
      </c>
      <c r="L539" s="225">
        <v>0</v>
      </c>
      <c r="M539" s="225">
        <v>0</v>
      </c>
      <c r="N539" s="225">
        <v>0</v>
      </c>
      <c r="O539" s="225">
        <v>0</v>
      </c>
      <c r="P539" s="225">
        <v>0</v>
      </c>
      <c r="Q539" s="225">
        <v>0</v>
      </c>
      <c r="R539" s="225">
        <v>0</v>
      </c>
      <c r="S539" s="225">
        <v>0</v>
      </c>
      <c r="T539" s="225">
        <v>0</v>
      </c>
      <c r="U539" s="225">
        <v>0</v>
      </c>
      <c r="V539" s="225">
        <v>0</v>
      </c>
      <c r="W539" s="225">
        <v>0</v>
      </c>
      <c r="X539" s="225">
        <v>0</v>
      </c>
      <c r="Y539" s="225">
        <v>0</v>
      </c>
      <c r="Z539" s="225">
        <v>0</v>
      </c>
      <c r="AA539" s="225">
        <v>0</v>
      </c>
      <c r="AB539" s="225">
        <v>0</v>
      </c>
      <c r="AC539" s="225">
        <v>0</v>
      </c>
      <c r="AD539" s="225">
        <v>0</v>
      </c>
      <c r="AE539" s="225">
        <v>0</v>
      </c>
      <c r="AF539" s="225">
        <v>0</v>
      </c>
      <c r="AG539" s="225">
        <v>0</v>
      </c>
      <c r="AH539" s="225">
        <v>0</v>
      </c>
      <c r="AI539" s="225">
        <v>0</v>
      </c>
      <c r="AJ539" s="225">
        <v>0</v>
      </c>
      <c r="AK539" s="225">
        <v>0</v>
      </c>
      <c r="AL539" s="225">
        <v>0</v>
      </c>
      <c r="AM539" s="225">
        <v>0</v>
      </c>
      <c r="AN539" s="225">
        <v>0</v>
      </c>
      <c r="AO539" s="225">
        <v>0</v>
      </c>
      <c r="AP539" s="225">
        <v>0</v>
      </c>
      <c r="AQ539" s="225">
        <v>0</v>
      </c>
      <c r="AR539" s="225">
        <v>0</v>
      </c>
      <c r="AS539" s="225">
        <v>0</v>
      </c>
      <c r="AT539" s="225">
        <v>0</v>
      </c>
      <c r="AU539" s="225">
        <v>0</v>
      </c>
      <c r="AV539" s="225">
        <v>0</v>
      </c>
      <c r="AW539" s="225">
        <v>0</v>
      </c>
      <c r="AX539" s="225">
        <v>0</v>
      </c>
      <c r="AY539" s="225">
        <v>0</v>
      </c>
      <c r="AZ539" s="225">
        <v>0</v>
      </c>
      <c r="BA539" s="225">
        <v>0</v>
      </c>
      <c r="BB539" s="225">
        <v>0</v>
      </c>
      <c r="BC539" s="225">
        <v>0</v>
      </c>
      <c r="BD539" s="225">
        <v>0</v>
      </c>
      <c r="BE539" s="225">
        <v>0</v>
      </c>
      <c r="BF539" s="225">
        <v>0</v>
      </c>
      <c r="BG539" s="225">
        <v>0</v>
      </c>
      <c r="BH539" s="225">
        <v>0</v>
      </c>
      <c r="BI539" s="225">
        <v>0</v>
      </c>
      <c r="BJ539" s="225">
        <v>0</v>
      </c>
      <c r="BK539" s="225">
        <v>0</v>
      </c>
      <c r="BL539" s="225">
        <v>0</v>
      </c>
      <c r="BM539" s="225">
        <v>0</v>
      </c>
      <c r="BN539" s="225">
        <v>0</v>
      </c>
    </row>
    <row r="540" spans="1:66">
      <c r="A540" s="245" t="s">
        <v>779</v>
      </c>
      <c r="B540" s="225">
        <v>73822.713946555799</v>
      </c>
      <c r="C540" s="225">
        <v>73822.713946555799</v>
      </c>
      <c r="D540" s="225">
        <v>73822.713946555799</v>
      </c>
      <c r="E540" s="225">
        <v>73822.713946555799</v>
      </c>
      <c r="F540" s="225">
        <v>73822.713946555799</v>
      </c>
      <c r="G540" s="225">
        <v>73822.713946555799</v>
      </c>
      <c r="H540" s="225">
        <v>73822.713946555799</v>
      </c>
      <c r="I540" s="225">
        <v>73822.713946555799</v>
      </c>
      <c r="J540" s="225">
        <v>73822.713946555799</v>
      </c>
      <c r="K540" s="225">
        <v>73822.713946555799</v>
      </c>
      <c r="L540" s="225">
        <v>73822.713946555799</v>
      </c>
      <c r="M540" s="225">
        <v>73822.713946555799</v>
      </c>
      <c r="N540" s="225">
        <v>885872.56735867099</v>
      </c>
      <c r="O540" s="225">
        <v>0</v>
      </c>
      <c r="P540" s="225">
        <v>0</v>
      </c>
      <c r="Q540" s="225">
        <v>0</v>
      </c>
      <c r="R540" s="225">
        <v>0</v>
      </c>
      <c r="S540" s="225">
        <v>0</v>
      </c>
      <c r="T540" s="225">
        <v>0</v>
      </c>
      <c r="U540" s="225">
        <v>0</v>
      </c>
      <c r="V540" s="225">
        <v>0</v>
      </c>
      <c r="W540" s="225">
        <v>0</v>
      </c>
      <c r="X540" s="225">
        <v>0</v>
      </c>
      <c r="Y540" s="225">
        <v>0</v>
      </c>
      <c r="Z540" s="225">
        <v>0</v>
      </c>
      <c r="AA540" s="225">
        <v>0</v>
      </c>
      <c r="AB540" s="225">
        <v>0</v>
      </c>
      <c r="AC540" s="225">
        <v>0</v>
      </c>
      <c r="AD540" s="225">
        <v>0</v>
      </c>
      <c r="AE540" s="225">
        <v>0</v>
      </c>
      <c r="AF540" s="225">
        <v>0</v>
      </c>
      <c r="AG540" s="225">
        <v>0</v>
      </c>
      <c r="AH540" s="225">
        <v>0</v>
      </c>
      <c r="AI540" s="225">
        <v>0</v>
      </c>
      <c r="AJ540" s="225">
        <v>0</v>
      </c>
      <c r="AK540" s="225">
        <v>0</v>
      </c>
      <c r="AL540" s="225">
        <v>0</v>
      </c>
      <c r="AM540" s="225">
        <v>0</v>
      </c>
      <c r="AN540" s="225">
        <v>0</v>
      </c>
      <c r="AO540" s="225">
        <v>0</v>
      </c>
      <c r="AP540" s="225">
        <v>0</v>
      </c>
      <c r="AQ540" s="225">
        <v>0</v>
      </c>
      <c r="AR540" s="225">
        <v>0</v>
      </c>
      <c r="AS540" s="225">
        <v>0</v>
      </c>
      <c r="AT540" s="225">
        <v>0</v>
      </c>
      <c r="AU540" s="225">
        <v>0</v>
      </c>
      <c r="AV540" s="225">
        <v>0</v>
      </c>
      <c r="AW540" s="225">
        <v>0</v>
      </c>
      <c r="AX540" s="225">
        <v>0</v>
      </c>
      <c r="AY540" s="225">
        <v>0</v>
      </c>
      <c r="AZ540" s="225">
        <v>0</v>
      </c>
      <c r="BA540" s="225">
        <v>0</v>
      </c>
      <c r="BB540" s="225">
        <v>0</v>
      </c>
      <c r="BC540" s="225">
        <v>0</v>
      </c>
      <c r="BD540" s="225">
        <v>0</v>
      </c>
      <c r="BE540" s="225">
        <v>0</v>
      </c>
      <c r="BF540" s="225">
        <v>0</v>
      </c>
      <c r="BG540" s="225">
        <v>0</v>
      </c>
      <c r="BH540" s="225">
        <v>0</v>
      </c>
      <c r="BI540" s="225">
        <v>0</v>
      </c>
      <c r="BJ540" s="225">
        <v>0</v>
      </c>
      <c r="BK540" s="225">
        <v>0</v>
      </c>
      <c r="BL540" s="225">
        <v>0</v>
      </c>
      <c r="BM540" s="225">
        <v>0</v>
      </c>
      <c r="BN540" s="225">
        <v>0</v>
      </c>
    </row>
    <row r="541" spans="1:66">
      <c r="A541" s="245" t="s">
        <v>780</v>
      </c>
      <c r="B541" s="225">
        <v>25000</v>
      </c>
      <c r="C541" s="225">
        <v>25000</v>
      </c>
      <c r="D541" s="225">
        <v>25000</v>
      </c>
      <c r="E541" s="225">
        <v>25000</v>
      </c>
      <c r="F541" s="225">
        <v>25000</v>
      </c>
      <c r="G541" s="225">
        <v>25000</v>
      </c>
      <c r="H541" s="225">
        <v>25000</v>
      </c>
      <c r="I541" s="225">
        <v>25000</v>
      </c>
      <c r="J541" s="225">
        <v>25000</v>
      </c>
      <c r="K541" s="225">
        <v>25000</v>
      </c>
      <c r="L541" s="225">
        <v>25000</v>
      </c>
      <c r="M541" s="225">
        <v>25000</v>
      </c>
      <c r="N541" s="225">
        <v>300000</v>
      </c>
      <c r="O541" s="225">
        <v>25000</v>
      </c>
      <c r="P541" s="225">
        <v>25000</v>
      </c>
      <c r="Q541" s="225">
        <v>25000</v>
      </c>
      <c r="R541" s="225">
        <v>25000</v>
      </c>
      <c r="S541" s="225">
        <v>25000</v>
      </c>
      <c r="T541" s="225">
        <v>25000</v>
      </c>
      <c r="U541" s="225">
        <v>25000</v>
      </c>
      <c r="V541" s="225">
        <v>25000</v>
      </c>
      <c r="W541" s="225">
        <v>25000</v>
      </c>
      <c r="X541" s="225">
        <v>25000</v>
      </c>
      <c r="Y541" s="225">
        <v>25000</v>
      </c>
      <c r="Z541" s="225">
        <v>25000</v>
      </c>
      <c r="AA541" s="225">
        <v>300000</v>
      </c>
      <c r="AB541" s="225">
        <v>25000</v>
      </c>
      <c r="AC541" s="225">
        <v>25000</v>
      </c>
      <c r="AD541" s="225">
        <v>25000</v>
      </c>
      <c r="AE541" s="225">
        <v>25000</v>
      </c>
      <c r="AF541" s="225">
        <v>25000</v>
      </c>
      <c r="AG541" s="225">
        <v>25000</v>
      </c>
      <c r="AH541" s="225">
        <v>25000</v>
      </c>
      <c r="AI541" s="225">
        <v>25000</v>
      </c>
      <c r="AJ541" s="225">
        <v>25000</v>
      </c>
      <c r="AK541" s="225">
        <v>25000</v>
      </c>
      <c r="AL541" s="225">
        <v>25000</v>
      </c>
      <c r="AM541" s="225">
        <v>25000</v>
      </c>
      <c r="AN541" s="225">
        <v>300000</v>
      </c>
      <c r="AO541" s="225">
        <v>25000</v>
      </c>
      <c r="AP541" s="225">
        <v>25000</v>
      </c>
      <c r="AQ541" s="225">
        <v>25000</v>
      </c>
      <c r="AR541" s="225">
        <v>25000</v>
      </c>
      <c r="AS541" s="225">
        <v>25000</v>
      </c>
      <c r="AT541" s="225">
        <v>25000</v>
      </c>
      <c r="AU541" s="225">
        <v>25000</v>
      </c>
      <c r="AV541" s="225">
        <v>25000</v>
      </c>
      <c r="AW541" s="225">
        <v>25000</v>
      </c>
      <c r="AX541" s="225">
        <v>25000</v>
      </c>
      <c r="AY541" s="225">
        <v>25000</v>
      </c>
      <c r="AZ541" s="225">
        <v>25000</v>
      </c>
      <c r="BA541" s="225">
        <v>300000</v>
      </c>
      <c r="BB541" s="225">
        <v>25000</v>
      </c>
      <c r="BC541" s="225">
        <v>25000</v>
      </c>
      <c r="BD541" s="225">
        <v>25000</v>
      </c>
      <c r="BE541" s="225">
        <v>25000</v>
      </c>
      <c r="BF541" s="225">
        <v>25000</v>
      </c>
      <c r="BG541" s="225">
        <v>25000</v>
      </c>
      <c r="BH541" s="225">
        <v>25000</v>
      </c>
      <c r="BI541" s="225">
        <v>25000</v>
      </c>
      <c r="BJ541" s="225">
        <v>25000</v>
      </c>
      <c r="BK541" s="225">
        <v>25000</v>
      </c>
      <c r="BL541" s="225">
        <v>25000</v>
      </c>
      <c r="BM541" s="225">
        <v>25000</v>
      </c>
      <c r="BN541" s="225">
        <v>300000</v>
      </c>
    </row>
    <row r="542" spans="1:66">
      <c r="A542" s="245" t="s">
        <v>781</v>
      </c>
      <c r="B542" s="225">
        <v>0</v>
      </c>
      <c r="C542" s="225">
        <v>0</v>
      </c>
      <c r="D542" s="225">
        <v>0</v>
      </c>
      <c r="E542" s="225">
        <v>0</v>
      </c>
      <c r="F542" s="225">
        <v>0</v>
      </c>
      <c r="G542" s="225">
        <v>0</v>
      </c>
      <c r="H542" s="225">
        <v>0</v>
      </c>
      <c r="I542" s="225">
        <v>0</v>
      </c>
      <c r="J542" s="225">
        <v>0</v>
      </c>
      <c r="K542" s="225">
        <v>0</v>
      </c>
      <c r="L542" s="225">
        <v>0</v>
      </c>
      <c r="M542" s="225">
        <v>0</v>
      </c>
      <c r="N542" s="225">
        <v>0</v>
      </c>
      <c r="O542" s="225">
        <v>0</v>
      </c>
      <c r="P542" s="225">
        <v>0</v>
      </c>
      <c r="Q542" s="225">
        <v>0</v>
      </c>
      <c r="R542" s="225">
        <v>0</v>
      </c>
      <c r="S542" s="225">
        <v>0</v>
      </c>
      <c r="T542" s="225">
        <v>0</v>
      </c>
      <c r="U542" s="225">
        <v>0</v>
      </c>
      <c r="V542" s="225">
        <v>0</v>
      </c>
      <c r="W542" s="225">
        <v>0</v>
      </c>
      <c r="X542" s="225">
        <v>0</v>
      </c>
      <c r="Y542" s="225">
        <v>0</v>
      </c>
      <c r="Z542" s="225">
        <v>0</v>
      </c>
      <c r="AA542" s="225">
        <v>0</v>
      </c>
      <c r="AB542" s="225">
        <v>0</v>
      </c>
      <c r="AC542" s="225">
        <v>0</v>
      </c>
      <c r="AD542" s="225">
        <v>0</v>
      </c>
      <c r="AE542" s="225">
        <v>0</v>
      </c>
      <c r="AF542" s="225">
        <v>0</v>
      </c>
      <c r="AG542" s="225">
        <v>0</v>
      </c>
      <c r="AH542" s="225">
        <v>0</v>
      </c>
      <c r="AI542" s="225">
        <v>0</v>
      </c>
      <c r="AJ542" s="225">
        <v>0</v>
      </c>
      <c r="AK542" s="225">
        <v>0</v>
      </c>
      <c r="AL542" s="225">
        <v>0</v>
      </c>
      <c r="AM542" s="225">
        <v>0</v>
      </c>
      <c r="AN542" s="225">
        <v>0</v>
      </c>
      <c r="AO542" s="225">
        <v>0</v>
      </c>
      <c r="AP542" s="225">
        <v>0</v>
      </c>
      <c r="AQ542" s="225">
        <v>0</v>
      </c>
      <c r="AR542" s="225">
        <v>0</v>
      </c>
      <c r="AS542" s="225">
        <v>0</v>
      </c>
      <c r="AT542" s="225">
        <v>0</v>
      </c>
      <c r="AU542" s="225">
        <v>0</v>
      </c>
      <c r="AV542" s="225">
        <v>0</v>
      </c>
      <c r="AW542" s="225">
        <v>0</v>
      </c>
      <c r="AX542" s="225">
        <v>0</v>
      </c>
      <c r="AY542" s="225">
        <v>0</v>
      </c>
      <c r="AZ542" s="225">
        <v>0</v>
      </c>
      <c r="BA542" s="225">
        <v>0</v>
      </c>
      <c r="BB542" s="225">
        <v>0</v>
      </c>
      <c r="BC542" s="225">
        <v>0</v>
      </c>
      <c r="BD542" s="225">
        <v>0</v>
      </c>
      <c r="BE542" s="225">
        <v>0</v>
      </c>
      <c r="BF542" s="225">
        <v>0</v>
      </c>
      <c r="BG542" s="225">
        <v>0</v>
      </c>
      <c r="BH542" s="225">
        <v>0</v>
      </c>
      <c r="BI542" s="225">
        <v>0</v>
      </c>
      <c r="BJ542" s="225">
        <v>0</v>
      </c>
      <c r="BK542" s="225">
        <v>0</v>
      </c>
      <c r="BL542" s="225">
        <v>0</v>
      </c>
      <c r="BM542" s="225">
        <v>0</v>
      </c>
      <c r="BN542" s="225">
        <v>0</v>
      </c>
    </row>
    <row r="543" spans="1:66">
      <c r="A543" s="245" t="s">
        <v>782</v>
      </c>
      <c r="B543" s="225">
        <v>0</v>
      </c>
      <c r="C543" s="225">
        <v>0</v>
      </c>
      <c r="D543" s="225">
        <v>0</v>
      </c>
      <c r="E543" s="225">
        <v>0</v>
      </c>
      <c r="F543" s="225">
        <v>0</v>
      </c>
      <c r="G543" s="225">
        <v>0</v>
      </c>
      <c r="H543" s="225">
        <v>0</v>
      </c>
      <c r="I543" s="225">
        <v>0</v>
      </c>
      <c r="J543" s="225">
        <v>0</v>
      </c>
      <c r="K543" s="225">
        <v>0</v>
      </c>
      <c r="L543" s="225">
        <v>0</v>
      </c>
      <c r="M543" s="225">
        <v>0</v>
      </c>
      <c r="N543" s="225">
        <v>0</v>
      </c>
      <c r="O543" s="225">
        <v>0</v>
      </c>
      <c r="P543" s="225">
        <v>0</v>
      </c>
      <c r="Q543" s="225">
        <v>0</v>
      </c>
      <c r="R543" s="225">
        <v>0</v>
      </c>
      <c r="S543" s="225">
        <v>0</v>
      </c>
      <c r="T543" s="225">
        <v>0</v>
      </c>
      <c r="U543" s="225">
        <v>0</v>
      </c>
      <c r="V543" s="225">
        <v>0</v>
      </c>
      <c r="W543" s="225">
        <v>0</v>
      </c>
      <c r="X543" s="225">
        <v>0</v>
      </c>
      <c r="Y543" s="225">
        <v>0</v>
      </c>
      <c r="Z543" s="225">
        <v>0</v>
      </c>
      <c r="AA543" s="225">
        <v>0</v>
      </c>
      <c r="AB543" s="225">
        <v>0</v>
      </c>
      <c r="AC543" s="225">
        <v>0</v>
      </c>
      <c r="AD543" s="225">
        <v>0</v>
      </c>
      <c r="AE543" s="225">
        <v>0</v>
      </c>
      <c r="AF543" s="225">
        <v>0</v>
      </c>
      <c r="AG543" s="225">
        <v>0</v>
      </c>
      <c r="AH543" s="225">
        <v>0</v>
      </c>
      <c r="AI543" s="225">
        <v>0</v>
      </c>
      <c r="AJ543" s="225">
        <v>0</v>
      </c>
      <c r="AK543" s="225">
        <v>0</v>
      </c>
      <c r="AL543" s="225">
        <v>0</v>
      </c>
      <c r="AM543" s="225">
        <v>0</v>
      </c>
      <c r="AN543" s="225">
        <v>0</v>
      </c>
      <c r="AO543" s="225">
        <v>0</v>
      </c>
      <c r="AP543" s="225">
        <v>0</v>
      </c>
      <c r="AQ543" s="225">
        <v>0</v>
      </c>
      <c r="AR543" s="225">
        <v>0</v>
      </c>
      <c r="AS543" s="225">
        <v>0</v>
      </c>
      <c r="AT543" s="225">
        <v>0</v>
      </c>
      <c r="AU543" s="225">
        <v>0</v>
      </c>
      <c r="AV543" s="225">
        <v>0</v>
      </c>
      <c r="AW543" s="225">
        <v>0</v>
      </c>
      <c r="AX543" s="225">
        <v>0</v>
      </c>
      <c r="AY543" s="225">
        <v>0</v>
      </c>
      <c r="AZ543" s="225">
        <v>0</v>
      </c>
      <c r="BA543" s="225">
        <v>0</v>
      </c>
      <c r="BB543" s="225">
        <v>0</v>
      </c>
      <c r="BC543" s="225">
        <v>0</v>
      </c>
      <c r="BD543" s="225">
        <v>0</v>
      </c>
      <c r="BE543" s="225">
        <v>0</v>
      </c>
      <c r="BF543" s="225">
        <v>0</v>
      </c>
      <c r="BG543" s="225">
        <v>0</v>
      </c>
      <c r="BH543" s="225">
        <v>0</v>
      </c>
      <c r="BI543" s="225">
        <v>0</v>
      </c>
      <c r="BJ543" s="225">
        <v>0</v>
      </c>
      <c r="BK543" s="225">
        <v>0</v>
      </c>
      <c r="BL543" s="225">
        <v>0</v>
      </c>
      <c r="BM543" s="225">
        <v>0</v>
      </c>
      <c r="BN543" s="225">
        <v>0</v>
      </c>
    </row>
    <row r="544" spans="1:66">
      <c r="A544" s="245" t="s">
        <v>783</v>
      </c>
      <c r="B544" s="225">
        <v>0</v>
      </c>
      <c r="C544" s="225">
        <v>0</v>
      </c>
      <c r="D544" s="225">
        <v>0</v>
      </c>
      <c r="E544" s="225">
        <v>0</v>
      </c>
      <c r="F544" s="225">
        <v>0</v>
      </c>
      <c r="G544" s="225">
        <v>0</v>
      </c>
      <c r="H544" s="225">
        <v>0</v>
      </c>
      <c r="I544" s="225">
        <v>0</v>
      </c>
      <c r="J544" s="225">
        <v>0</v>
      </c>
      <c r="K544" s="225">
        <v>0</v>
      </c>
      <c r="L544" s="225">
        <v>0</v>
      </c>
      <c r="M544" s="225">
        <v>0</v>
      </c>
      <c r="N544" s="225">
        <v>0</v>
      </c>
      <c r="O544" s="225">
        <v>0</v>
      </c>
      <c r="P544" s="225">
        <v>0</v>
      </c>
      <c r="Q544" s="225">
        <v>0</v>
      </c>
      <c r="R544" s="225">
        <v>0</v>
      </c>
      <c r="S544" s="225">
        <v>0</v>
      </c>
      <c r="T544" s="225">
        <v>0</v>
      </c>
      <c r="U544" s="225">
        <v>0</v>
      </c>
      <c r="V544" s="225">
        <v>0</v>
      </c>
      <c r="W544" s="225">
        <v>0</v>
      </c>
      <c r="X544" s="225">
        <v>0</v>
      </c>
      <c r="Y544" s="225">
        <v>0</v>
      </c>
      <c r="Z544" s="225">
        <v>0</v>
      </c>
      <c r="AA544" s="225">
        <v>0</v>
      </c>
      <c r="AB544" s="225">
        <v>0</v>
      </c>
      <c r="AC544" s="225">
        <v>0</v>
      </c>
      <c r="AD544" s="225">
        <v>0</v>
      </c>
      <c r="AE544" s="225">
        <v>0</v>
      </c>
      <c r="AF544" s="225">
        <v>0</v>
      </c>
      <c r="AG544" s="225">
        <v>0</v>
      </c>
      <c r="AH544" s="225">
        <v>0</v>
      </c>
      <c r="AI544" s="225">
        <v>0</v>
      </c>
      <c r="AJ544" s="225">
        <v>0</v>
      </c>
      <c r="AK544" s="225">
        <v>0</v>
      </c>
      <c r="AL544" s="225">
        <v>0</v>
      </c>
      <c r="AM544" s="225">
        <v>0</v>
      </c>
      <c r="AN544" s="225">
        <v>0</v>
      </c>
      <c r="AO544" s="225">
        <v>0</v>
      </c>
      <c r="AP544" s="225">
        <v>0</v>
      </c>
      <c r="AQ544" s="225">
        <v>0</v>
      </c>
      <c r="AR544" s="225">
        <v>0</v>
      </c>
      <c r="AS544" s="225">
        <v>0</v>
      </c>
      <c r="AT544" s="225">
        <v>0</v>
      </c>
      <c r="AU544" s="225">
        <v>0</v>
      </c>
      <c r="AV544" s="225">
        <v>0</v>
      </c>
      <c r="AW544" s="225">
        <v>0</v>
      </c>
      <c r="AX544" s="225">
        <v>0</v>
      </c>
      <c r="AY544" s="225">
        <v>0</v>
      </c>
      <c r="AZ544" s="225">
        <v>0</v>
      </c>
      <c r="BA544" s="225">
        <v>0</v>
      </c>
      <c r="BB544" s="225">
        <v>0</v>
      </c>
      <c r="BC544" s="225">
        <v>0</v>
      </c>
      <c r="BD544" s="225">
        <v>0</v>
      </c>
      <c r="BE544" s="225">
        <v>0</v>
      </c>
      <c r="BF544" s="225">
        <v>0</v>
      </c>
      <c r="BG544" s="225">
        <v>0</v>
      </c>
      <c r="BH544" s="225">
        <v>0</v>
      </c>
      <c r="BI544" s="225">
        <v>0</v>
      </c>
      <c r="BJ544" s="225">
        <v>0</v>
      </c>
      <c r="BK544" s="225">
        <v>0</v>
      </c>
      <c r="BL544" s="225">
        <v>0</v>
      </c>
      <c r="BM544" s="225">
        <v>0</v>
      </c>
      <c r="BN544" s="225">
        <v>0</v>
      </c>
    </row>
    <row r="545" spans="1:66">
      <c r="A545" s="245" t="s">
        <v>784</v>
      </c>
      <c r="B545" s="225">
        <v>0</v>
      </c>
      <c r="C545" s="225">
        <v>0</v>
      </c>
      <c r="D545" s="225">
        <v>0</v>
      </c>
      <c r="E545" s="225">
        <v>0</v>
      </c>
      <c r="F545" s="225">
        <v>0</v>
      </c>
      <c r="G545" s="225">
        <v>0</v>
      </c>
      <c r="H545" s="225">
        <v>0</v>
      </c>
      <c r="I545" s="225">
        <v>0</v>
      </c>
      <c r="J545" s="225">
        <v>0</v>
      </c>
      <c r="K545" s="225">
        <v>0</v>
      </c>
      <c r="L545" s="225">
        <v>0</v>
      </c>
      <c r="M545" s="225">
        <v>0</v>
      </c>
      <c r="N545" s="225">
        <v>0</v>
      </c>
      <c r="O545" s="225">
        <v>0</v>
      </c>
      <c r="P545" s="225">
        <v>0</v>
      </c>
      <c r="Q545" s="225">
        <v>0</v>
      </c>
      <c r="R545" s="225">
        <v>0</v>
      </c>
      <c r="S545" s="225">
        <v>0</v>
      </c>
      <c r="T545" s="225">
        <v>0</v>
      </c>
      <c r="U545" s="225">
        <v>0</v>
      </c>
      <c r="V545" s="225">
        <v>0</v>
      </c>
      <c r="W545" s="225">
        <v>0</v>
      </c>
      <c r="X545" s="225">
        <v>0</v>
      </c>
      <c r="Y545" s="225">
        <v>0</v>
      </c>
      <c r="Z545" s="225">
        <v>0</v>
      </c>
      <c r="AA545" s="225">
        <v>0</v>
      </c>
      <c r="AB545" s="225">
        <v>0</v>
      </c>
      <c r="AC545" s="225">
        <v>0</v>
      </c>
      <c r="AD545" s="225">
        <v>0</v>
      </c>
      <c r="AE545" s="225">
        <v>0</v>
      </c>
      <c r="AF545" s="225">
        <v>0</v>
      </c>
      <c r="AG545" s="225">
        <v>0</v>
      </c>
      <c r="AH545" s="225">
        <v>0</v>
      </c>
      <c r="AI545" s="225">
        <v>0</v>
      </c>
      <c r="AJ545" s="225">
        <v>0</v>
      </c>
      <c r="AK545" s="225">
        <v>0</v>
      </c>
      <c r="AL545" s="225">
        <v>0</v>
      </c>
      <c r="AM545" s="225">
        <v>0</v>
      </c>
      <c r="AN545" s="225">
        <v>0</v>
      </c>
      <c r="AO545" s="225">
        <v>0</v>
      </c>
      <c r="AP545" s="225">
        <v>0</v>
      </c>
      <c r="AQ545" s="225">
        <v>0</v>
      </c>
      <c r="AR545" s="225">
        <v>0</v>
      </c>
      <c r="AS545" s="225">
        <v>0</v>
      </c>
      <c r="AT545" s="225">
        <v>0</v>
      </c>
      <c r="AU545" s="225">
        <v>0</v>
      </c>
      <c r="AV545" s="225">
        <v>0</v>
      </c>
      <c r="AW545" s="225">
        <v>0</v>
      </c>
      <c r="AX545" s="225">
        <v>0</v>
      </c>
      <c r="AY545" s="225">
        <v>0</v>
      </c>
      <c r="AZ545" s="225">
        <v>0</v>
      </c>
      <c r="BA545" s="225">
        <v>0</v>
      </c>
      <c r="BB545" s="225">
        <v>0</v>
      </c>
      <c r="BC545" s="225">
        <v>0</v>
      </c>
      <c r="BD545" s="225">
        <v>0</v>
      </c>
      <c r="BE545" s="225">
        <v>0</v>
      </c>
      <c r="BF545" s="225">
        <v>0</v>
      </c>
      <c r="BG545" s="225">
        <v>0</v>
      </c>
      <c r="BH545" s="225">
        <v>0</v>
      </c>
      <c r="BI545" s="225">
        <v>0</v>
      </c>
      <c r="BJ545" s="225">
        <v>0</v>
      </c>
      <c r="BK545" s="225">
        <v>0</v>
      </c>
      <c r="BL545" s="225">
        <v>0</v>
      </c>
      <c r="BM545" s="225">
        <v>0</v>
      </c>
      <c r="BN545" s="225">
        <v>0</v>
      </c>
    </row>
    <row r="546" spans="1:66">
      <c r="A546" s="245" t="s">
        <v>785</v>
      </c>
      <c r="B546" s="225">
        <v>392870.37394655502</v>
      </c>
      <c r="C546" s="225">
        <v>378392.40394655499</v>
      </c>
      <c r="D546" s="225">
        <v>343658.61394655501</v>
      </c>
      <c r="E546" s="225">
        <v>382280.853946555</v>
      </c>
      <c r="F546" s="225">
        <v>402981.76394655497</v>
      </c>
      <c r="G546" s="225">
        <v>558981.83394655597</v>
      </c>
      <c r="H546" s="225">
        <v>539090.163946555</v>
      </c>
      <c r="I546" s="225">
        <v>553741.05394655501</v>
      </c>
      <c r="J546" s="225">
        <v>503107.543946555</v>
      </c>
      <c r="K546" s="225">
        <v>439118.15394655499</v>
      </c>
      <c r="L546" s="225">
        <v>340902.71394655498</v>
      </c>
      <c r="M546" s="225">
        <v>375173.21394655498</v>
      </c>
      <c r="N546" s="225">
        <v>5210298.6873586699</v>
      </c>
      <c r="O546" s="225">
        <v>319047.65999999997</v>
      </c>
      <c r="P546" s="225">
        <v>304569.69</v>
      </c>
      <c r="Q546" s="225">
        <v>269835.90000000002</v>
      </c>
      <c r="R546" s="225">
        <v>308458.13999999902</v>
      </c>
      <c r="S546" s="225">
        <v>329159.05</v>
      </c>
      <c r="T546" s="225">
        <v>485159.12</v>
      </c>
      <c r="U546" s="225">
        <v>465267.45</v>
      </c>
      <c r="V546" s="225">
        <v>479918.34</v>
      </c>
      <c r="W546" s="225">
        <v>429284.82999999903</v>
      </c>
      <c r="X546" s="225">
        <v>365295.44</v>
      </c>
      <c r="Y546" s="225">
        <v>267080</v>
      </c>
      <c r="Z546" s="225">
        <v>301350.5</v>
      </c>
      <c r="AA546" s="225">
        <v>4324426.12</v>
      </c>
      <c r="AB546" s="225">
        <v>479939.66</v>
      </c>
      <c r="AC546" s="225">
        <v>479939.69</v>
      </c>
      <c r="AD546" s="225">
        <v>479939.89999999898</v>
      </c>
      <c r="AE546" s="225">
        <v>479940.13999999902</v>
      </c>
      <c r="AF546" s="225">
        <v>479940.05</v>
      </c>
      <c r="AG546" s="225">
        <v>479940.12</v>
      </c>
      <c r="AH546" s="225">
        <v>479940.45</v>
      </c>
      <c r="AI546" s="225">
        <v>479940.33999999898</v>
      </c>
      <c r="AJ546" s="225">
        <v>479939.82999999903</v>
      </c>
      <c r="AK546" s="225">
        <v>479940.44</v>
      </c>
      <c r="AL546" s="225">
        <v>479940</v>
      </c>
      <c r="AM546" s="225">
        <v>479939.5</v>
      </c>
      <c r="AN546" s="225">
        <v>5759280.1200000001</v>
      </c>
      <c r="AO546" s="225">
        <v>489538.66</v>
      </c>
      <c r="AP546" s="225">
        <v>489538.69</v>
      </c>
      <c r="AQ546" s="225">
        <v>489538.9</v>
      </c>
      <c r="AR546" s="225">
        <v>489539.13999999902</v>
      </c>
      <c r="AS546" s="225">
        <v>489539.05</v>
      </c>
      <c r="AT546" s="225">
        <v>489539.11999999901</v>
      </c>
      <c r="AU546" s="225">
        <v>489539.44999999902</v>
      </c>
      <c r="AV546" s="225">
        <v>489539.33999999898</v>
      </c>
      <c r="AW546" s="225">
        <v>489538.82999999903</v>
      </c>
      <c r="AX546" s="225">
        <v>489539.43999999901</v>
      </c>
      <c r="AY546" s="225">
        <v>489539</v>
      </c>
      <c r="AZ546" s="225">
        <v>489538.5</v>
      </c>
      <c r="BA546" s="225">
        <v>5874468.1199999899</v>
      </c>
      <c r="BB546" s="225">
        <v>499329.65999999898</v>
      </c>
      <c r="BC546" s="225">
        <v>499329.68999999901</v>
      </c>
      <c r="BD546" s="225">
        <v>499329.89999999898</v>
      </c>
      <c r="BE546" s="225">
        <v>499330.13999999902</v>
      </c>
      <c r="BF546" s="225">
        <v>499330.05</v>
      </c>
      <c r="BG546" s="225">
        <v>499330.11999999901</v>
      </c>
      <c r="BH546" s="225">
        <v>499330.45</v>
      </c>
      <c r="BI546" s="225">
        <v>499330.33999999898</v>
      </c>
      <c r="BJ546" s="225">
        <v>499329.83</v>
      </c>
      <c r="BK546" s="225">
        <v>499330.44</v>
      </c>
      <c r="BL546" s="225">
        <v>499330</v>
      </c>
      <c r="BM546" s="225">
        <v>499329.5</v>
      </c>
      <c r="BN546" s="225">
        <v>5991960.1199999899</v>
      </c>
    </row>
    <row r="547" spans="1:66">
      <c r="A547" s="245" t="s">
        <v>786</v>
      </c>
      <c r="B547" s="225">
        <v>0</v>
      </c>
      <c r="C547" s="225">
        <v>0</v>
      </c>
      <c r="D547" s="225">
        <v>0</v>
      </c>
      <c r="E547" s="225">
        <v>0</v>
      </c>
      <c r="F547" s="225">
        <v>0</v>
      </c>
      <c r="G547" s="225">
        <v>0</v>
      </c>
      <c r="H547" s="225">
        <v>0</v>
      </c>
      <c r="I547" s="225">
        <v>0</v>
      </c>
      <c r="J547" s="225">
        <v>0</v>
      </c>
      <c r="K547" s="225">
        <v>0</v>
      </c>
      <c r="L547" s="225">
        <v>0</v>
      </c>
      <c r="M547" s="225">
        <v>0</v>
      </c>
      <c r="N547" s="225">
        <v>0</v>
      </c>
      <c r="O547" s="225">
        <v>0</v>
      </c>
      <c r="P547" s="225">
        <v>0</v>
      </c>
      <c r="Q547" s="225">
        <v>0</v>
      </c>
      <c r="R547" s="225">
        <v>0</v>
      </c>
      <c r="S547" s="225">
        <v>0</v>
      </c>
      <c r="T547" s="225">
        <v>0</v>
      </c>
      <c r="U547" s="225">
        <v>0</v>
      </c>
      <c r="V547" s="225">
        <v>0</v>
      </c>
      <c r="W547" s="225">
        <v>0</v>
      </c>
      <c r="X547" s="225">
        <v>0</v>
      </c>
      <c r="Y547" s="225">
        <v>0</v>
      </c>
      <c r="Z547" s="225">
        <v>0</v>
      </c>
      <c r="AA547" s="225">
        <v>0</v>
      </c>
      <c r="AB547" s="225">
        <v>0</v>
      </c>
      <c r="AC547" s="225">
        <v>0</v>
      </c>
      <c r="AD547" s="225">
        <v>0</v>
      </c>
      <c r="AE547" s="225">
        <v>0</v>
      </c>
      <c r="AF547" s="225">
        <v>0</v>
      </c>
      <c r="AG547" s="225">
        <v>0</v>
      </c>
      <c r="AH547" s="225">
        <v>0</v>
      </c>
      <c r="AI547" s="225">
        <v>0</v>
      </c>
      <c r="AJ547" s="225">
        <v>0</v>
      </c>
      <c r="AK547" s="225">
        <v>0</v>
      </c>
      <c r="AL547" s="225">
        <v>0</v>
      </c>
      <c r="AM547" s="225">
        <v>0</v>
      </c>
      <c r="AN547" s="225">
        <v>0</v>
      </c>
      <c r="AO547" s="225">
        <v>0</v>
      </c>
      <c r="AP547" s="225">
        <v>0</v>
      </c>
      <c r="AQ547" s="225">
        <v>0</v>
      </c>
      <c r="AR547" s="225">
        <v>0</v>
      </c>
      <c r="AS547" s="225">
        <v>0</v>
      </c>
      <c r="AT547" s="225">
        <v>0</v>
      </c>
      <c r="AU547" s="225">
        <v>0</v>
      </c>
      <c r="AV547" s="225">
        <v>0</v>
      </c>
      <c r="AW547" s="225">
        <v>0</v>
      </c>
      <c r="AX547" s="225">
        <v>0</v>
      </c>
      <c r="AY547" s="225">
        <v>0</v>
      </c>
      <c r="AZ547" s="225">
        <v>0</v>
      </c>
      <c r="BA547" s="225">
        <v>0</v>
      </c>
      <c r="BB547" s="225">
        <v>0</v>
      </c>
      <c r="BC547" s="225">
        <v>0</v>
      </c>
      <c r="BD547" s="225">
        <v>0</v>
      </c>
      <c r="BE547" s="225">
        <v>0</v>
      </c>
      <c r="BF547" s="225">
        <v>0</v>
      </c>
      <c r="BG547" s="225">
        <v>0</v>
      </c>
      <c r="BH547" s="225">
        <v>0</v>
      </c>
      <c r="BI547" s="225">
        <v>0</v>
      </c>
      <c r="BJ547" s="225">
        <v>0</v>
      </c>
      <c r="BK547" s="225">
        <v>0</v>
      </c>
      <c r="BL547" s="225">
        <v>0</v>
      </c>
      <c r="BM547" s="225">
        <v>0</v>
      </c>
      <c r="BN547" s="225">
        <v>0</v>
      </c>
    </row>
    <row r="548" spans="1:66">
      <c r="A548" s="245" t="s">
        <v>787</v>
      </c>
      <c r="B548" s="225">
        <v>0</v>
      </c>
      <c r="C548" s="225">
        <v>0</v>
      </c>
      <c r="D548" s="225">
        <v>0</v>
      </c>
      <c r="E548" s="225">
        <v>0</v>
      </c>
      <c r="F548" s="225">
        <v>0</v>
      </c>
      <c r="G548" s="225">
        <v>0</v>
      </c>
      <c r="H548" s="225">
        <v>0</v>
      </c>
      <c r="I548" s="225">
        <v>0</v>
      </c>
      <c r="J548" s="225">
        <v>0</v>
      </c>
      <c r="K548" s="225">
        <v>0</v>
      </c>
      <c r="L548" s="225">
        <v>0</v>
      </c>
      <c r="M548" s="225">
        <v>0</v>
      </c>
      <c r="N548" s="225">
        <v>0</v>
      </c>
      <c r="O548" s="225">
        <v>0</v>
      </c>
      <c r="P548" s="225">
        <v>0</v>
      </c>
      <c r="Q548" s="225">
        <v>0</v>
      </c>
      <c r="R548" s="225">
        <v>0</v>
      </c>
      <c r="S548" s="225">
        <v>0</v>
      </c>
      <c r="T548" s="225">
        <v>0</v>
      </c>
      <c r="U548" s="225">
        <v>0</v>
      </c>
      <c r="V548" s="225">
        <v>0</v>
      </c>
      <c r="W548" s="225">
        <v>0</v>
      </c>
      <c r="X548" s="225">
        <v>0</v>
      </c>
      <c r="Y548" s="225">
        <v>0</v>
      </c>
      <c r="Z548" s="225">
        <v>0</v>
      </c>
      <c r="AA548" s="225">
        <v>0</v>
      </c>
      <c r="AB548" s="225">
        <v>0</v>
      </c>
      <c r="AC548" s="225">
        <v>0</v>
      </c>
      <c r="AD548" s="225">
        <v>0</v>
      </c>
      <c r="AE548" s="225">
        <v>0</v>
      </c>
      <c r="AF548" s="225">
        <v>0</v>
      </c>
      <c r="AG548" s="225">
        <v>0</v>
      </c>
      <c r="AH548" s="225">
        <v>0</v>
      </c>
      <c r="AI548" s="225">
        <v>0</v>
      </c>
      <c r="AJ548" s="225">
        <v>0</v>
      </c>
      <c r="AK548" s="225">
        <v>0</v>
      </c>
      <c r="AL548" s="225">
        <v>0</v>
      </c>
      <c r="AM548" s="225">
        <v>0</v>
      </c>
      <c r="AN548" s="225">
        <v>0</v>
      </c>
      <c r="AO548" s="225">
        <v>0</v>
      </c>
      <c r="AP548" s="225">
        <v>0</v>
      </c>
      <c r="AQ548" s="225">
        <v>0</v>
      </c>
      <c r="AR548" s="225">
        <v>0</v>
      </c>
      <c r="AS548" s="225">
        <v>0</v>
      </c>
      <c r="AT548" s="225">
        <v>0</v>
      </c>
      <c r="AU548" s="225">
        <v>0</v>
      </c>
      <c r="AV548" s="225">
        <v>0</v>
      </c>
      <c r="AW548" s="225">
        <v>0</v>
      </c>
      <c r="AX548" s="225">
        <v>0</v>
      </c>
      <c r="AY548" s="225">
        <v>0</v>
      </c>
      <c r="AZ548" s="225">
        <v>0</v>
      </c>
      <c r="BA548" s="225">
        <v>0</v>
      </c>
      <c r="BB548" s="225">
        <v>0</v>
      </c>
      <c r="BC548" s="225">
        <v>0</v>
      </c>
      <c r="BD548" s="225">
        <v>0</v>
      </c>
      <c r="BE548" s="225">
        <v>0</v>
      </c>
      <c r="BF548" s="225">
        <v>0</v>
      </c>
      <c r="BG548" s="225">
        <v>0</v>
      </c>
      <c r="BH548" s="225">
        <v>0</v>
      </c>
      <c r="BI548" s="225">
        <v>0</v>
      </c>
      <c r="BJ548" s="225">
        <v>0</v>
      </c>
      <c r="BK548" s="225">
        <v>0</v>
      </c>
      <c r="BL548" s="225">
        <v>0</v>
      </c>
      <c r="BM548" s="225">
        <v>0</v>
      </c>
      <c r="BN548" s="225">
        <v>0</v>
      </c>
    </row>
    <row r="549" spans="1:66">
      <c r="A549" s="245" t="s">
        <v>788</v>
      </c>
      <c r="B549" s="225">
        <v>426750.02027500002</v>
      </c>
      <c r="C549" s="225">
        <v>412273.15027499897</v>
      </c>
      <c r="D549" s="225">
        <v>381885.560275</v>
      </c>
      <c r="E549" s="225">
        <v>420509.23027499998</v>
      </c>
      <c r="F549" s="225">
        <v>441211.10027499998</v>
      </c>
      <c r="G549" s="225">
        <v>606047.36027499998</v>
      </c>
      <c r="H549" s="225">
        <v>577317.750275</v>
      </c>
      <c r="I549" s="225">
        <v>591970.33027499996</v>
      </c>
      <c r="J549" s="225">
        <v>541334.930274999</v>
      </c>
      <c r="K549" s="225">
        <v>477696.45027500001</v>
      </c>
      <c r="L549" s="225">
        <v>379481.93027499999</v>
      </c>
      <c r="M549" s="225">
        <v>422762.380275</v>
      </c>
      <c r="N549" s="225">
        <v>5679240.1933000004</v>
      </c>
      <c r="O549" s="225">
        <v>340566.04216177802</v>
      </c>
      <c r="P549" s="225">
        <v>326088.96216177801</v>
      </c>
      <c r="Q549" s="225">
        <v>295851.56216177798</v>
      </c>
      <c r="R549" s="225">
        <v>334475.46216177702</v>
      </c>
      <c r="S549" s="225">
        <v>364294.952161778</v>
      </c>
      <c r="T549" s="225">
        <v>511174.50216177799</v>
      </c>
      <c r="U549" s="225">
        <v>491283.49216177798</v>
      </c>
      <c r="V549" s="225">
        <v>505935.99216177798</v>
      </c>
      <c r="W549" s="225">
        <v>455300.62216177798</v>
      </c>
      <c r="X549" s="225">
        <v>391672.36216177797</v>
      </c>
      <c r="Y549" s="225">
        <v>302755.642161778</v>
      </c>
      <c r="Z549" s="225">
        <v>327726.03216177801</v>
      </c>
      <c r="AA549" s="225">
        <v>4647125.6259413296</v>
      </c>
      <c r="AB549" s="225">
        <v>519244.04216177802</v>
      </c>
      <c r="AC549" s="225">
        <v>519244.96216177801</v>
      </c>
      <c r="AD549" s="225">
        <v>523741.56216177798</v>
      </c>
      <c r="AE549" s="225">
        <v>523743.46216177801</v>
      </c>
      <c r="AF549" s="225">
        <v>523066.952161778</v>
      </c>
      <c r="AG549" s="225">
        <v>523741.50216177799</v>
      </c>
      <c r="AH549" s="225">
        <v>523742.49216177798</v>
      </c>
      <c r="AI549" s="225">
        <v>523743.99216177798</v>
      </c>
      <c r="AJ549" s="225">
        <v>513946.62216177798</v>
      </c>
      <c r="AK549" s="225">
        <v>524103.36216177797</v>
      </c>
      <c r="AL549" s="225">
        <v>463403.642161778</v>
      </c>
      <c r="AM549" s="225">
        <v>400259.03216177801</v>
      </c>
      <c r="AN549" s="225">
        <v>6081981.6259413296</v>
      </c>
      <c r="AO549" s="225">
        <v>528843.04216177796</v>
      </c>
      <c r="AP549" s="225">
        <v>528843.96216177801</v>
      </c>
      <c r="AQ549" s="225">
        <v>533340.56216177798</v>
      </c>
      <c r="AR549" s="225">
        <v>533342.46216177801</v>
      </c>
      <c r="AS549" s="225">
        <v>532665.952161778</v>
      </c>
      <c r="AT549" s="225">
        <v>533340.502161777</v>
      </c>
      <c r="AU549" s="225">
        <v>533341.49216177803</v>
      </c>
      <c r="AV549" s="225">
        <v>533342.99216177699</v>
      </c>
      <c r="AW549" s="225">
        <v>523545.62216177798</v>
      </c>
      <c r="AX549" s="225">
        <v>533702.36216177698</v>
      </c>
      <c r="AY549" s="225">
        <v>473002.642161778</v>
      </c>
      <c r="AZ549" s="225">
        <v>409858.03216177801</v>
      </c>
      <c r="BA549" s="225">
        <v>6197169.6259413296</v>
      </c>
      <c r="BB549" s="225">
        <v>537456.24999999895</v>
      </c>
      <c r="BC549" s="225">
        <v>537457.17000000004</v>
      </c>
      <c r="BD549" s="225">
        <v>541953.77</v>
      </c>
      <c r="BE549" s="225">
        <v>541955.66999999899</v>
      </c>
      <c r="BF549" s="225">
        <v>541279.16</v>
      </c>
      <c r="BG549" s="225">
        <v>541953.71</v>
      </c>
      <c r="BH549" s="225">
        <v>541954.69999999902</v>
      </c>
      <c r="BI549" s="225">
        <v>541956.19999999995</v>
      </c>
      <c r="BJ549" s="225">
        <v>532158.82999999996</v>
      </c>
      <c r="BK549" s="225">
        <v>542315.56999999995</v>
      </c>
      <c r="BL549" s="225">
        <v>481615.85</v>
      </c>
      <c r="BM549" s="225">
        <v>418471.24</v>
      </c>
      <c r="BN549" s="225">
        <v>6300528.1200000001</v>
      </c>
    </row>
    <row r="550" spans="1:66">
      <c r="A550" s="247" t="s">
        <v>789</v>
      </c>
    </row>
    <row r="551" spans="1:66">
      <c r="A551" s="247" t="s">
        <v>790</v>
      </c>
    </row>
    <row r="552" spans="1:66">
      <c r="A552" s="245" t="s">
        <v>791</v>
      </c>
      <c r="B552" s="225">
        <v>0</v>
      </c>
      <c r="C552" s="225">
        <v>0</v>
      </c>
      <c r="D552" s="225">
        <v>0</v>
      </c>
      <c r="E552" s="225">
        <v>0</v>
      </c>
      <c r="F552" s="225">
        <v>0</v>
      </c>
      <c r="G552" s="225">
        <v>0</v>
      </c>
      <c r="H552" s="225">
        <v>0</v>
      </c>
      <c r="I552" s="225">
        <v>0</v>
      </c>
      <c r="J552" s="225">
        <v>0</v>
      </c>
      <c r="K552" s="225">
        <v>0</v>
      </c>
      <c r="L552" s="225">
        <v>0</v>
      </c>
      <c r="M552" s="225">
        <v>0</v>
      </c>
      <c r="N552" s="225">
        <v>0</v>
      </c>
      <c r="O552" s="225">
        <v>0</v>
      </c>
      <c r="P552" s="225">
        <v>0</v>
      </c>
      <c r="Q552" s="225">
        <v>0</v>
      </c>
      <c r="R552" s="225">
        <v>0</v>
      </c>
      <c r="S552" s="225">
        <v>0</v>
      </c>
      <c r="T552" s="225">
        <v>0</v>
      </c>
      <c r="U552" s="225">
        <v>0</v>
      </c>
      <c r="V552" s="225">
        <v>0</v>
      </c>
      <c r="W552" s="225">
        <v>0</v>
      </c>
      <c r="X552" s="225">
        <v>0</v>
      </c>
      <c r="Y552" s="225">
        <v>0</v>
      </c>
      <c r="Z552" s="225">
        <v>0</v>
      </c>
      <c r="AA552" s="225">
        <v>0</v>
      </c>
      <c r="AB552" s="225">
        <v>0</v>
      </c>
      <c r="AC552" s="225">
        <v>0</v>
      </c>
      <c r="AD552" s="225">
        <v>0</v>
      </c>
      <c r="AE552" s="225">
        <v>0</v>
      </c>
      <c r="AF552" s="225">
        <v>0</v>
      </c>
      <c r="AG552" s="225">
        <v>0</v>
      </c>
      <c r="AH552" s="225">
        <v>0</v>
      </c>
      <c r="AI552" s="225">
        <v>0</v>
      </c>
      <c r="AJ552" s="225">
        <v>0</v>
      </c>
      <c r="AK552" s="225">
        <v>0</v>
      </c>
      <c r="AL552" s="225">
        <v>0</v>
      </c>
      <c r="AM552" s="225">
        <v>0</v>
      </c>
      <c r="AN552" s="225">
        <v>0</v>
      </c>
      <c r="AO552" s="225">
        <v>0</v>
      </c>
      <c r="AP552" s="225">
        <v>0</v>
      </c>
      <c r="AQ552" s="225">
        <v>0</v>
      </c>
      <c r="AR552" s="225">
        <v>0</v>
      </c>
      <c r="AS552" s="225">
        <v>0</v>
      </c>
      <c r="AT552" s="225">
        <v>0</v>
      </c>
      <c r="AU552" s="225">
        <v>0</v>
      </c>
      <c r="AV552" s="225">
        <v>0</v>
      </c>
      <c r="AW552" s="225">
        <v>0</v>
      </c>
      <c r="AX552" s="225">
        <v>0</v>
      </c>
      <c r="AY552" s="225">
        <v>0</v>
      </c>
      <c r="AZ552" s="225">
        <v>0</v>
      </c>
      <c r="BA552" s="225">
        <v>0</v>
      </c>
      <c r="BB552" s="225">
        <v>0</v>
      </c>
      <c r="BC552" s="225">
        <v>0</v>
      </c>
      <c r="BD552" s="225">
        <v>0</v>
      </c>
      <c r="BE552" s="225">
        <v>0</v>
      </c>
      <c r="BF552" s="225">
        <v>0</v>
      </c>
      <c r="BG552" s="225">
        <v>0</v>
      </c>
      <c r="BH552" s="225">
        <v>0</v>
      </c>
      <c r="BI552" s="225">
        <v>0</v>
      </c>
      <c r="BJ552" s="225">
        <v>0</v>
      </c>
      <c r="BK552" s="225">
        <v>0</v>
      </c>
      <c r="BL552" s="225">
        <v>0</v>
      </c>
      <c r="BM552" s="225">
        <v>0</v>
      </c>
      <c r="BN552" s="225">
        <v>0</v>
      </c>
    </row>
    <row r="553" spans="1:66">
      <c r="A553" s="245" t="s">
        <v>792</v>
      </c>
      <c r="B553" s="225">
        <v>0</v>
      </c>
      <c r="C553" s="225">
        <v>0</v>
      </c>
      <c r="D553" s="225">
        <v>0</v>
      </c>
      <c r="E553" s="225">
        <v>0</v>
      </c>
      <c r="F553" s="225">
        <v>0</v>
      </c>
      <c r="G553" s="225">
        <v>0</v>
      </c>
      <c r="H553" s="225">
        <v>0</v>
      </c>
      <c r="I553" s="225">
        <v>0</v>
      </c>
      <c r="J553" s="225">
        <v>0</v>
      </c>
      <c r="K553" s="225">
        <v>0</v>
      </c>
      <c r="L553" s="225">
        <v>0</v>
      </c>
      <c r="M553" s="225">
        <v>0</v>
      </c>
      <c r="N553" s="225">
        <v>0</v>
      </c>
      <c r="O553" s="225">
        <v>0</v>
      </c>
      <c r="P553" s="225">
        <v>0</v>
      </c>
      <c r="Q553" s="225">
        <v>0</v>
      </c>
      <c r="R553" s="225">
        <v>0</v>
      </c>
      <c r="S553" s="225">
        <v>0</v>
      </c>
      <c r="T553" s="225">
        <v>0</v>
      </c>
      <c r="U553" s="225">
        <v>0</v>
      </c>
      <c r="V553" s="225">
        <v>0</v>
      </c>
      <c r="W553" s="225">
        <v>0</v>
      </c>
      <c r="X553" s="225">
        <v>0</v>
      </c>
      <c r="Y553" s="225">
        <v>0</v>
      </c>
      <c r="Z553" s="225">
        <v>0</v>
      </c>
      <c r="AA553" s="225">
        <v>0</v>
      </c>
      <c r="AB553" s="225">
        <v>0</v>
      </c>
      <c r="AC553" s="225">
        <v>0</v>
      </c>
      <c r="AD553" s="225">
        <v>0</v>
      </c>
      <c r="AE553" s="225">
        <v>0</v>
      </c>
      <c r="AF553" s="225">
        <v>0</v>
      </c>
      <c r="AG553" s="225">
        <v>0</v>
      </c>
      <c r="AH553" s="225">
        <v>0</v>
      </c>
      <c r="AI553" s="225">
        <v>0</v>
      </c>
      <c r="AJ553" s="225">
        <v>0</v>
      </c>
      <c r="AK553" s="225">
        <v>0</v>
      </c>
      <c r="AL553" s="225">
        <v>0</v>
      </c>
      <c r="AM553" s="225">
        <v>0</v>
      </c>
      <c r="AN553" s="225">
        <v>0</v>
      </c>
      <c r="AO553" s="225">
        <v>0</v>
      </c>
      <c r="AP553" s="225">
        <v>0</v>
      </c>
      <c r="AQ553" s="225">
        <v>0</v>
      </c>
      <c r="AR553" s="225">
        <v>0</v>
      </c>
      <c r="AS553" s="225">
        <v>0</v>
      </c>
      <c r="AT553" s="225">
        <v>0</v>
      </c>
      <c r="AU553" s="225">
        <v>0</v>
      </c>
      <c r="AV553" s="225">
        <v>0</v>
      </c>
      <c r="AW553" s="225">
        <v>0</v>
      </c>
      <c r="AX553" s="225">
        <v>0</v>
      </c>
      <c r="AY553" s="225">
        <v>0</v>
      </c>
      <c r="AZ553" s="225">
        <v>0</v>
      </c>
      <c r="BA553" s="225">
        <v>0</v>
      </c>
      <c r="BB553" s="225">
        <v>0</v>
      </c>
      <c r="BC553" s="225">
        <v>0</v>
      </c>
      <c r="BD553" s="225">
        <v>0</v>
      </c>
      <c r="BE553" s="225">
        <v>0</v>
      </c>
      <c r="BF553" s="225">
        <v>0</v>
      </c>
      <c r="BG553" s="225">
        <v>0</v>
      </c>
      <c r="BH553" s="225">
        <v>0</v>
      </c>
      <c r="BI553" s="225">
        <v>0</v>
      </c>
      <c r="BJ553" s="225">
        <v>0</v>
      </c>
      <c r="BK553" s="225">
        <v>0</v>
      </c>
      <c r="BL553" s="225">
        <v>0</v>
      </c>
      <c r="BM553" s="225">
        <v>0</v>
      </c>
      <c r="BN553" s="225">
        <v>0</v>
      </c>
    </row>
    <row r="554" spans="1:66">
      <c r="A554" s="245" t="s">
        <v>793</v>
      </c>
      <c r="B554" s="225">
        <v>269614</v>
      </c>
      <c r="C554" s="225">
        <v>291709</v>
      </c>
      <c r="D554" s="225">
        <v>293411</v>
      </c>
      <c r="E554" s="225">
        <v>296150</v>
      </c>
      <c r="F554" s="225">
        <v>297631</v>
      </c>
      <c r="G554" s="225">
        <v>293544.99999999901</v>
      </c>
      <c r="H554" s="225">
        <v>296908</v>
      </c>
      <c r="I554" s="225">
        <v>295468</v>
      </c>
      <c r="J554" s="225">
        <v>296549</v>
      </c>
      <c r="K554" s="225">
        <v>291678</v>
      </c>
      <c r="L554" s="225">
        <v>291087</v>
      </c>
      <c r="M554" s="225">
        <v>292066</v>
      </c>
      <c r="N554" s="225">
        <v>3505815.9999999902</v>
      </c>
      <c r="O554" s="225">
        <v>152618</v>
      </c>
      <c r="P554" s="225">
        <v>159263</v>
      </c>
      <c r="Q554" s="225">
        <v>207446</v>
      </c>
      <c r="R554" s="225">
        <v>284419</v>
      </c>
      <c r="S554" s="225">
        <v>584649</v>
      </c>
      <c r="T554" s="225">
        <v>444073</v>
      </c>
      <c r="U554" s="225">
        <v>372642</v>
      </c>
      <c r="V554" s="225">
        <v>291732</v>
      </c>
      <c r="W554" s="225">
        <v>294683</v>
      </c>
      <c r="X554" s="225">
        <v>269520</v>
      </c>
      <c r="Y554" s="225">
        <v>203126.99999999901</v>
      </c>
      <c r="Z554" s="225">
        <v>161810</v>
      </c>
      <c r="AA554" s="225">
        <v>3425982</v>
      </c>
      <c r="AB554" s="225">
        <v>287529</v>
      </c>
      <c r="AC554" s="225">
        <v>287529</v>
      </c>
      <c r="AD554" s="225">
        <v>287529</v>
      </c>
      <c r="AE554" s="225">
        <v>287529</v>
      </c>
      <c r="AF554" s="225">
        <v>287529</v>
      </c>
      <c r="AG554" s="225">
        <v>287529</v>
      </c>
      <c r="AH554" s="225">
        <v>287529</v>
      </c>
      <c r="AI554" s="225">
        <v>287529</v>
      </c>
      <c r="AJ554" s="225">
        <v>287529</v>
      </c>
      <c r="AK554" s="225">
        <v>287529</v>
      </c>
      <c r="AL554" s="225">
        <v>287529</v>
      </c>
      <c r="AM554" s="225">
        <v>287529</v>
      </c>
      <c r="AN554" s="225">
        <v>3450348</v>
      </c>
      <c r="AO554" s="225">
        <v>286537</v>
      </c>
      <c r="AP554" s="225">
        <v>286537</v>
      </c>
      <c r="AQ554" s="225">
        <v>286537</v>
      </c>
      <c r="AR554" s="225">
        <v>286537</v>
      </c>
      <c r="AS554" s="225">
        <v>286537</v>
      </c>
      <c r="AT554" s="225">
        <v>286537</v>
      </c>
      <c r="AU554" s="225">
        <v>286537</v>
      </c>
      <c r="AV554" s="225">
        <v>286537</v>
      </c>
      <c r="AW554" s="225">
        <v>286537</v>
      </c>
      <c r="AX554" s="225">
        <v>286537</v>
      </c>
      <c r="AY554" s="225">
        <v>286537</v>
      </c>
      <c r="AZ554" s="225">
        <v>286537</v>
      </c>
      <c r="BA554" s="225">
        <v>3438443.9999999902</v>
      </c>
      <c r="BB554" s="225">
        <v>286537</v>
      </c>
      <c r="BC554" s="225">
        <v>286537</v>
      </c>
      <c r="BD554" s="225">
        <v>286537</v>
      </c>
      <c r="BE554" s="225">
        <v>286537</v>
      </c>
      <c r="BF554" s="225">
        <v>286537</v>
      </c>
      <c r="BG554" s="225">
        <v>286537</v>
      </c>
      <c r="BH554" s="225">
        <v>286537</v>
      </c>
      <c r="BI554" s="225">
        <v>286537</v>
      </c>
      <c r="BJ554" s="225">
        <v>286537</v>
      </c>
      <c r="BK554" s="225">
        <v>286537</v>
      </c>
      <c r="BL554" s="225">
        <v>286537</v>
      </c>
      <c r="BM554" s="225">
        <v>286537</v>
      </c>
      <c r="BN554" s="225">
        <v>3438443.9999999902</v>
      </c>
    </row>
    <row r="555" spans="1:66">
      <c r="A555" s="245" t="s">
        <v>794</v>
      </c>
      <c r="B555" s="225">
        <v>0</v>
      </c>
      <c r="C555" s="225">
        <v>0</v>
      </c>
      <c r="D555" s="225">
        <v>0</v>
      </c>
      <c r="E555" s="225">
        <v>0</v>
      </c>
      <c r="F555" s="225">
        <v>0</v>
      </c>
      <c r="G555" s="225">
        <v>0</v>
      </c>
      <c r="H555" s="225">
        <v>0</v>
      </c>
      <c r="I555" s="225">
        <v>0</v>
      </c>
      <c r="J555" s="225">
        <v>0</v>
      </c>
      <c r="K555" s="225">
        <v>0</v>
      </c>
      <c r="L555" s="225">
        <v>0</v>
      </c>
      <c r="M555" s="225">
        <v>0</v>
      </c>
      <c r="N555" s="225">
        <v>0</v>
      </c>
      <c r="O555" s="225">
        <v>0</v>
      </c>
      <c r="P555" s="225">
        <v>0</v>
      </c>
      <c r="Q555" s="225">
        <v>0</v>
      </c>
      <c r="R555" s="225">
        <v>0</v>
      </c>
      <c r="S555" s="225">
        <v>0</v>
      </c>
      <c r="T555" s="225">
        <v>0</v>
      </c>
      <c r="U555" s="225">
        <v>0</v>
      </c>
      <c r="V555" s="225">
        <v>0</v>
      </c>
      <c r="W555" s="225">
        <v>0</v>
      </c>
      <c r="X555" s="225">
        <v>0</v>
      </c>
      <c r="Y555" s="225">
        <v>0</v>
      </c>
      <c r="Z555" s="225">
        <v>0</v>
      </c>
      <c r="AA555" s="225">
        <v>0</v>
      </c>
      <c r="AB555" s="225">
        <v>0</v>
      </c>
      <c r="AC555" s="225">
        <v>0</v>
      </c>
      <c r="AD555" s="225">
        <v>0</v>
      </c>
      <c r="AE555" s="225">
        <v>0</v>
      </c>
      <c r="AF555" s="225">
        <v>0</v>
      </c>
      <c r="AG555" s="225">
        <v>0</v>
      </c>
      <c r="AH555" s="225">
        <v>0</v>
      </c>
      <c r="AI555" s="225">
        <v>0</v>
      </c>
      <c r="AJ555" s="225">
        <v>0</v>
      </c>
      <c r="AK555" s="225">
        <v>0</v>
      </c>
      <c r="AL555" s="225">
        <v>0</v>
      </c>
      <c r="AM555" s="225">
        <v>0</v>
      </c>
      <c r="AN555" s="225">
        <v>0</v>
      </c>
      <c r="AO555" s="225">
        <v>0</v>
      </c>
      <c r="AP555" s="225">
        <v>0</v>
      </c>
      <c r="AQ555" s="225">
        <v>0</v>
      </c>
      <c r="AR555" s="225">
        <v>0</v>
      </c>
      <c r="AS555" s="225">
        <v>0</v>
      </c>
      <c r="AT555" s="225">
        <v>0</v>
      </c>
      <c r="AU555" s="225">
        <v>0</v>
      </c>
      <c r="AV555" s="225">
        <v>0</v>
      </c>
      <c r="AW555" s="225">
        <v>0</v>
      </c>
      <c r="AX555" s="225">
        <v>0</v>
      </c>
      <c r="AY555" s="225">
        <v>0</v>
      </c>
      <c r="AZ555" s="225">
        <v>0</v>
      </c>
      <c r="BA555" s="225">
        <v>0</v>
      </c>
      <c r="BB555" s="225">
        <v>0</v>
      </c>
      <c r="BC555" s="225">
        <v>0</v>
      </c>
      <c r="BD555" s="225">
        <v>0</v>
      </c>
      <c r="BE555" s="225">
        <v>0</v>
      </c>
      <c r="BF555" s="225">
        <v>0</v>
      </c>
      <c r="BG555" s="225">
        <v>0</v>
      </c>
      <c r="BH555" s="225">
        <v>0</v>
      </c>
      <c r="BI555" s="225">
        <v>0</v>
      </c>
      <c r="BJ555" s="225">
        <v>0</v>
      </c>
      <c r="BK555" s="225">
        <v>0</v>
      </c>
      <c r="BL555" s="225">
        <v>0</v>
      </c>
      <c r="BM555" s="225">
        <v>0</v>
      </c>
      <c r="BN555" s="225">
        <v>0</v>
      </c>
    </row>
    <row r="556" spans="1:66">
      <c r="A556" s="245" t="s">
        <v>795</v>
      </c>
      <c r="B556" s="225">
        <v>0</v>
      </c>
      <c r="C556" s="225">
        <v>0</v>
      </c>
      <c r="D556" s="225">
        <v>0</v>
      </c>
      <c r="E556" s="225">
        <v>0</v>
      </c>
      <c r="F556" s="225">
        <v>0</v>
      </c>
      <c r="G556" s="225">
        <v>0</v>
      </c>
      <c r="H556" s="225">
        <v>0</v>
      </c>
      <c r="I556" s="225">
        <v>0</v>
      </c>
      <c r="J556" s="225">
        <v>0</v>
      </c>
      <c r="K556" s="225">
        <v>0</v>
      </c>
      <c r="L556" s="225">
        <v>0</v>
      </c>
      <c r="M556" s="225">
        <v>0</v>
      </c>
      <c r="N556" s="225">
        <v>0</v>
      </c>
      <c r="O556" s="225">
        <v>0</v>
      </c>
      <c r="P556" s="225">
        <v>0</v>
      </c>
      <c r="Q556" s="225">
        <v>0</v>
      </c>
      <c r="R556" s="225">
        <v>0</v>
      </c>
      <c r="S556" s="225">
        <v>0</v>
      </c>
      <c r="T556" s="225">
        <v>0</v>
      </c>
      <c r="U556" s="225">
        <v>0</v>
      </c>
      <c r="V556" s="225">
        <v>0</v>
      </c>
      <c r="W556" s="225">
        <v>0</v>
      </c>
      <c r="X556" s="225">
        <v>0</v>
      </c>
      <c r="Y556" s="225">
        <v>0</v>
      </c>
      <c r="Z556" s="225">
        <v>0</v>
      </c>
      <c r="AA556" s="225">
        <v>0</v>
      </c>
      <c r="AB556" s="225">
        <v>0</v>
      </c>
      <c r="AC556" s="225">
        <v>0</v>
      </c>
      <c r="AD556" s="225">
        <v>0</v>
      </c>
      <c r="AE556" s="225">
        <v>0</v>
      </c>
      <c r="AF556" s="225">
        <v>0</v>
      </c>
      <c r="AG556" s="225">
        <v>0</v>
      </c>
      <c r="AH556" s="225">
        <v>0</v>
      </c>
      <c r="AI556" s="225">
        <v>0</v>
      </c>
      <c r="AJ556" s="225">
        <v>0</v>
      </c>
      <c r="AK556" s="225">
        <v>0</v>
      </c>
      <c r="AL556" s="225">
        <v>0</v>
      </c>
      <c r="AM556" s="225">
        <v>0</v>
      </c>
      <c r="AN556" s="225">
        <v>0</v>
      </c>
      <c r="AO556" s="225">
        <v>0</v>
      </c>
      <c r="AP556" s="225">
        <v>0</v>
      </c>
      <c r="AQ556" s="225">
        <v>0</v>
      </c>
      <c r="AR556" s="225">
        <v>0</v>
      </c>
      <c r="AS556" s="225">
        <v>0</v>
      </c>
      <c r="AT556" s="225">
        <v>0</v>
      </c>
      <c r="AU556" s="225">
        <v>0</v>
      </c>
      <c r="AV556" s="225">
        <v>0</v>
      </c>
      <c r="AW556" s="225">
        <v>0</v>
      </c>
      <c r="AX556" s="225">
        <v>0</v>
      </c>
      <c r="AY556" s="225">
        <v>0</v>
      </c>
      <c r="AZ556" s="225">
        <v>0</v>
      </c>
      <c r="BA556" s="225">
        <v>0</v>
      </c>
      <c r="BB556" s="225">
        <v>0</v>
      </c>
      <c r="BC556" s="225">
        <v>0</v>
      </c>
      <c r="BD556" s="225">
        <v>0</v>
      </c>
      <c r="BE556" s="225">
        <v>0</v>
      </c>
      <c r="BF556" s="225">
        <v>0</v>
      </c>
      <c r="BG556" s="225">
        <v>0</v>
      </c>
      <c r="BH556" s="225">
        <v>0</v>
      </c>
      <c r="BI556" s="225">
        <v>0</v>
      </c>
      <c r="BJ556" s="225">
        <v>0</v>
      </c>
      <c r="BK556" s="225">
        <v>0</v>
      </c>
      <c r="BL556" s="225">
        <v>0</v>
      </c>
      <c r="BM556" s="225">
        <v>0</v>
      </c>
      <c r="BN556" s="225">
        <v>0</v>
      </c>
    </row>
    <row r="557" spans="1:66">
      <c r="A557" s="245" t="s">
        <v>796</v>
      </c>
      <c r="B557" s="225">
        <v>0</v>
      </c>
      <c r="C557" s="225">
        <v>0</v>
      </c>
      <c r="D557" s="225">
        <v>0</v>
      </c>
      <c r="E557" s="225">
        <v>0</v>
      </c>
      <c r="F557" s="225">
        <v>0</v>
      </c>
      <c r="G557" s="225">
        <v>0</v>
      </c>
      <c r="H557" s="225">
        <v>0</v>
      </c>
      <c r="I557" s="225">
        <v>0</v>
      </c>
      <c r="J557" s="225">
        <v>0</v>
      </c>
      <c r="K557" s="225">
        <v>0</v>
      </c>
      <c r="L557" s="225">
        <v>0</v>
      </c>
      <c r="M557" s="225">
        <v>0</v>
      </c>
      <c r="N557" s="225">
        <v>0</v>
      </c>
      <c r="O557" s="225">
        <v>0</v>
      </c>
      <c r="P557" s="225">
        <v>0</v>
      </c>
      <c r="Q557" s="225">
        <v>0</v>
      </c>
      <c r="R557" s="225">
        <v>0</v>
      </c>
      <c r="S557" s="225">
        <v>0</v>
      </c>
      <c r="T557" s="225">
        <v>0</v>
      </c>
      <c r="U557" s="225">
        <v>0</v>
      </c>
      <c r="V557" s="225">
        <v>0</v>
      </c>
      <c r="W557" s="225">
        <v>0</v>
      </c>
      <c r="X557" s="225">
        <v>0</v>
      </c>
      <c r="Y557" s="225">
        <v>0</v>
      </c>
      <c r="Z557" s="225">
        <v>0</v>
      </c>
      <c r="AA557" s="225">
        <v>0</v>
      </c>
      <c r="AB557" s="225">
        <v>0</v>
      </c>
      <c r="AC557" s="225">
        <v>0</v>
      </c>
      <c r="AD557" s="225">
        <v>0</v>
      </c>
      <c r="AE557" s="225">
        <v>0</v>
      </c>
      <c r="AF557" s="225">
        <v>0</v>
      </c>
      <c r="AG557" s="225">
        <v>0</v>
      </c>
      <c r="AH557" s="225">
        <v>0</v>
      </c>
      <c r="AI557" s="225">
        <v>0</v>
      </c>
      <c r="AJ557" s="225">
        <v>0</v>
      </c>
      <c r="AK557" s="225">
        <v>0</v>
      </c>
      <c r="AL557" s="225">
        <v>0</v>
      </c>
      <c r="AM557" s="225">
        <v>0</v>
      </c>
      <c r="AN557" s="225">
        <v>0</v>
      </c>
      <c r="AO557" s="225">
        <v>0</v>
      </c>
      <c r="AP557" s="225">
        <v>0</v>
      </c>
      <c r="AQ557" s="225">
        <v>0</v>
      </c>
      <c r="AR557" s="225">
        <v>0</v>
      </c>
      <c r="AS557" s="225">
        <v>0</v>
      </c>
      <c r="AT557" s="225">
        <v>0</v>
      </c>
      <c r="AU557" s="225">
        <v>0</v>
      </c>
      <c r="AV557" s="225">
        <v>0</v>
      </c>
      <c r="AW557" s="225">
        <v>0</v>
      </c>
      <c r="AX557" s="225">
        <v>0</v>
      </c>
      <c r="AY557" s="225">
        <v>0</v>
      </c>
      <c r="AZ557" s="225">
        <v>0</v>
      </c>
      <c r="BA557" s="225">
        <v>0</v>
      </c>
      <c r="BB557" s="225">
        <v>0</v>
      </c>
      <c r="BC557" s="225">
        <v>0</v>
      </c>
      <c r="BD557" s="225">
        <v>0</v>
      </c>
      <c r="BE557" s="225">
        <v>0</v>
      </c>
      <c r="BF557" s="225">
        <v>0</v>
      </c>
      <c r="BG557" s="225">
        <v>0</v>
      </c>
      <c r="BH557" s="225">
        <v>0</v>
      </c>
      <c r="BI557" s="225">
        <v>0</v>
      </c>
      <c r="BJ557" s="225">
        <v>0</v>
      </c>
      <c r="BK557" s="225">
        <v>0</v>
      </c>
      <c r="BL557" s="225">
        <v>0</v>
      </c>
      <c r="BM557" s="225">
        <v>0</v>
      </c>
      <c r="BN557" s="225">
        <v>0</v>
      </c>
    </row>
    <row r="558" spans="1:66">
      <c r="A558" s="245" t="s">
        <v>797</v>
      </c>
      <c r="B558" s="225">
        <v>0</v>
      </c>
      <c r="C558" s="225">
        <v>0</v>
      </c>
      <c r="D558" s="225">
        <v>0</v>
      </c>
      <c r="E558" s="225">
        <v>0</v>
      </c>
      <c r="F558" s="225">
        <v>0</v>
      </c>
      <c r="G558" s="225">
        <v>0</v>
      </c>
      <c r="H558" s="225">
        <v>0</v>
      </c>
      <c r="I558" s="225">
        <v>0</v>
      </c>
      <c r="J558" s="225">
        <v>0</v>
      </c>
      <c r="K558" s="225">
        <v>0</v>
      </c>
      <c r="L558" s="225">
        <v>0</v>
      </c>
      <c r="M558" s="225">
        <v>0</v>
      </c>
      <c r="N558" s="225">
        <v>0</v>
      </c>
      <c r="O558" s="225">
        <v>0</v>
      </c>
      <c r="P558" s="225">
        <v>0</v>
      </c>
      <c r="Q558" s="225">
        <v>0</v>
      </c>
      <c r="R558" s="225">
        <v>0</v>
      </c>
      <c r="S558" s="225">
        <v>0</v>
      </c>
      <c r="T558" s="225">
        <v>0</v>
      </c>
      <c r="U558" s="225">
        <v>0</v>
      </c>
      <c r="V558" s="225">
        <v>0</v>
      </c>
      <c r="W558" s="225">
        <v>0</v>
      </c>
      <c r="X558" s="225">
        <v>0</v>
      </c>
      <c r="Y558" s="225">
        <v>0</v>
      </c>
      <c r="Z558" s="225">
        <v>0</v>
      </c>
      <c r="AA558" s="225">
        <v>0</v>
      </c>
      <c r="AB558" s="225">
        <v>0</v>
      </c>
      <c r="AC558" s="225">
        <v>0</v>
      </c>
      <c r="AD558" s="225">
        <v>0</v>
      </c>
      <c r="AE558" s="225">
        <v>0</v>
      </c>
      <c r="AF558" s="225">
        <v>0</v>
      </c>
      <c r="AG558" s="225">
        <v>0</v>
      </c>
      <c r="AH558" s="225">
        <v>0</v>
      </c>
      <c r="AI558" s="225">
        <v>0</v>
      </c>
      <c r="AJ558" s="225">
        <v>0</v>
      </c>
      <c r="AK558" s="225">
        <v>0</v>
      </c>
      <c r="AL558" s="225">
        <v>0</v>
      </c>
      <c r="AM558" s="225">
        <v>0</v>
      </c>
      <c r="AN558" s="225">
        <v>0</v>
      </c>
      <c r="AO558" s="225">
        <v>0</v>
      </c>
      <c r="AP558" s="225">
        <v>0</v>
      </c>
      <c r="AQ558" s="225">
        <v>0</v>
      </c>
      <c r="AR558" s="225">
        <v>0</v>
      </c>
      <c r="AS558" s="225">
        <v>0</v>
      </c>
      <c r="AT558" s="225">
        <v>0</v>
      </c>
      <c r="AU558" s="225">
        <v>0</v>
      </c>
      <c r="AV558" s="225">
        <v>0</v>
      </c>
      <c r="AW558" s="225">
        <v>0</v>
      </c>
      <c r="AX558" s="225">
        <v>0</v>
      </c>
      <c r="AY558" s="225">
        <v>0</v>
      </c>
      <c r="AZ558" s="225">
        <v>0</v>
      </c>
      <c r="BA558" s="225">
        <v>0</v>
      </c>
      <c r="BB558" s="225">
        <v>0</v>
      </c>
      <c r="BC558" s="225">
        <v>0</v>
      </c>
      <c r="BD558" s="225">
        <v>0</v>
      </c>
      <c r="BE558" s="225">
        <v>0</v>
      </c>
      <c r="BF558" s="225">
        <v>0</v>
      </c>
      <c r="BG558" s="225">
        <v>0</v>
      </c>
      <c r="BH558" s="225">
        <v>0</v>
      </c>
      <c r="BI558" s="225">
        <v>0</v>
      </c>
      <c r="BJ558" s="225">
        <v>0</v>
      </c>
      <c r="BK558" s="225">
        <v>0</v>
      </c>
      <c r="BL558" s="225">
        <v>0</v>
      </c>
      <c r="BM558" s="225">
        <v>0</v>
      </c>
      <c r="BN558" s="225">
        <v>0</v>
      </c>
    </row>
    <row r="559" spans="1:66">
      <c r="A559" s="245" t="s">
        <v>798</v>
      </c>
      <c r="B559" s="225">
        <v>0</v>
      </c>
      <c r="C559" s="225">
        <v>0</v>
      </c>
      <c r="D559" s="225">
        <v>0</v>
      </c>
      <c r="E559" s="225">
        <v>0</v>
      </c>
      <c r="F559" s="225">
        <v>0</v>
      </c>
      <c r="G559" s="225">
        <v>0</v>
      </c>
      <c r="H559" s="225">
        <v>0</v>
      </c>
      <c r="I559" s="225">
        <v>0</v>
      </c>
      <c r="J559" s="225">
        <v>0</v>
      </c>
      <c r="K559" s="225">
        <v>0</v>
      </c>
      <c r="L559" s="225">
        <v>0</v>
      </c>
      <c r="M559" s="225">
        <v>0</v>
      </c>
      <c r="N559" s="225">
        <v>0</v>
      </c>
      <c r="O559" s="225">
        <v>0</v>
      </c>
      <c r="P559" s="225">
        <v>0</v>
      </c>
      <c r="Q559" s="225">
        <v>0</v>
      </c>
      <c r="R559" s="225">
        <v>0</v>
      </c>
      <c r="S559" s="225">
        <v>0</v>
      </c>
      <c r="T559" s="225">
        <v>0</v>
      </c>
      <c r="U559" s="225">
        <v>0</v>
      </c>
      <c r="V559" s="225">
        <v>0</v>
      </c>
      <c r="W559" s="225">
        <v>0</v>
      </c>
      <c r="X559" s="225">
        <v>0</v>
      </c>
      <c r="Y559" s="225">
        <v>0</v>
      </c>
      <c r="Z559" s="225">
        <v>0</v>
      </c>
      <c r="AA559" s="225">
        <v>0</v>
      </c>
      <c r="AB559" s="225">
        <v>0</v>
      </c>
      <c r="AC559" s="225">
        <v>0</v>
      </c>
      <c r="AD559" s="225">
        <v>0</v>
      </c>
      <c r="AE559" s="225">
        <v>0</v>
      </c>
      <c r="AF559" s="225">
        <v>0</v>
      </c>
      <c r="AG559" s="225">
        <v>0</v>
      </c>
      <c r="AH559" s="225">
        <v>0</v>
      </c>
      <c r="AI559" s="225">
        <v>0</v>
      </c>
      <c r="AJ559" s="225">
        <v>0</v>
      </c>
      <c r="AK559" s="225">
        <v>0</v>
      </c>
      <c r="AL559" s="225">
        <v>0</v>
      </c>
      <c r="AM559" s="225">
        <v>0</v>
      </c>
      <c r="AN559" s="225">
        <v>0</v>
      </c>
      <c r="AO559" s="225">
        <v>0</v>
      </c>
      <c r="AP559" s="225">
        <v>0</v>
      </c>
      <c r="AQ559" s="225">
        <v>0</v>
      </c>
      <c r="AR559" s="225">
        <v>0</v>
      </c>
      <c r="AS559" s="225">
        <v>0</v>
      </c>
      <c r="AT559" s="225">
        <v>0</v>
      </c>
      <c r="AU559" s="225">
        <v>0</v>
      </c>
      <c r="AV559" s="225">
        <v>0</v>
      </c>
      <c r="AW559" s="225">
        <v>0</v>
      </c>
      <c r="AX559" s="225">
        <v>0</v>
      </c>
      <c r="AY559" s="225">
        <v>0</v>
      </c>
      <c r="AZ559" s="225">
        <v>0</v>
      </c>
      <c r="BA559" s="225">
        <v>0</v>
      </c>
      <c r="BB559" s="225">
        <v>0</v>
      </c>
      <c r="BC559" s="225">
        <v>0</v>
      </c>
      <c r="BD559" s="225">
        <v>0</v>
      </c>
      <c r="BE559" s="225">
        <v>0</v>
      </c>
      <c r="BF559" s="225">
        <v>0</v>
      </c>
      <c r="BG559" s="225">
        <v>0</v>
      </c>
      <c r="BH559" s="225">
        <v>0</v>
      </c>
      <c r="BI559" s="225">
        <v>0</v>
      </c>
      <c r="BJ559" s="225">
        <v>0</v>
      </c>
      <c r="BK559" s="225">
        <v>0</v>
      </c>
      <c r="BL559" s="225">
        <v>0</v>
      </c>
      <c r="BM559" s="225">
        <v>0</v>
      </c>
      <c r="BN559" s="225">
        <v>0</v>
      </c>
    </row>
    <row r="560" spans="1:66">
      <c r="A560" s="245" t="s">
        <v>799</v>
      </c>
      <c r="B560" s="225">
        <v>668636</v>
      </c>
      <c r="C560" s="225">
        <v>723097</v>
      </c>
      <c r="D560" s="225">
        <v>785121</v>
      </c>
      <c r="E560" s="225">
        <v>880121</v>
      </c>
      <c r="F560" s="225">
        <v>1165121</v>
      </c>
      <c r="G560" s="225">
        <v>1255121</v>
      </c>
      <c r="H560" s="225">
        <v>1214023</v>
      </c>
      <c r="I560" s="225">
        <v>1243478</v>
      </c>
      <c r="J560" s="225">
        <v>1243478</v>
      </c>
      <c r="K560" s="225">
        <v>1097932</v>
      </c>
      <c r="L560" s="225">
        <v>823478</v>
      </c>
      <c r="M560" s="225">
        <v>527609</v>
      </c>
      <c r="N560" s="225">
        <v>11627215</v>
      </c>
      <c r="O560" s="225">
        <v>822645</v>
      </c>
      <c r="P560" s="225">
        <v>893078</v>
      </c>
      <c r="Q560" s="225">
        <v>912768</v>
      </c>
      <c r="R560" s="225">
        <v>935200</v>
      </c>
      <c r="S560" s="225">
        <v>1000420</v>
      </c>
      <c r="T560" s="225">
        <v>1200323</v>
      </c>
      <c r="U560" s="225">
        <v>1252697</v>
      </c>
      <c r="V560" s="225">
        <v>1279480</v>
      </c>
      <c r="W560" s="225">
        <v>1283161</v>
      </c>
      <c r="X560" s="225">
        <v>1161347</v>
      </c>
      <c r="Y560" s="225">
        <v>1122711</v>
      </c>
      <c r="Z560" s="225">
        <v>1028589</v>
      </c>
      <c r="AA560" s="225">
        <v>12892419</v>
      </c>
      <c r="AB560" s="225">
        <v>1018189</v>
      </c>
      <c r="AC560" s="225">
        <v>1018189</v>
      </c>
      <c r="AD560" s="225">
        <v>1018189</v>
      </c>
      <c r="AE560" s="225">
        <v>1018189</v>
      </c>
      <c r="AF560" s="225">
        <v>1018189</v>
      </c>
      <c r="AG560" s="225">
        <v>1018189</v>
      </c>
      <c r="AH560" s="225">
        <v>1018189</v>
      </c>
      <c r="AI560" s="225">
        <v>1018189</v>
      </c>
      <c r="AJ560" s="225">
        <v>1018189</v>
      </c>
      <c r="AK560" s="225">
        <v>1018189</v>
      </c>
      <c r="AL560" s="225">
        <v>1018189</v>
      </c>
      <c r="AM560" s="225">
        <v>1018189</v>
      </c>
      <c r="AN560" s="225">
        <v>12218268</v>
      </c>
      <c r="AO560" s="225">
        <v>1020900</v>
      </c>
      <c r="AP560" s="225">
        <v>1020900</v>
      </c>
      <c r="AQ560" s="225">
        <v>1020900</v>
      </c>
      <c r="AR560" s="225">
        <v>1020900</v>
      </c>
      <c r="AS560" s="225">
        <v>1020900</v>
      </c>
      <c r="AT560" s="225">
        <v>1020900</v>
      </c>
      <c r="AU560" s="225">
        <v>1020900</v>
      </c>
      <c r="AV560" s="225">
        <v>1020900</v>
      </c>
      <c r="AW560" s="225">
        <v>1020900</v>
      </c>
      <c r="AX560" s="225">
        <v>1020900</v>
      </c>
      <c r="AY560" s="225">
        <v>1020900</v>
      </c>
      <c r="AZ560" s="225">
        <v>1020900</v>
      </c>
      <c r="BA560" s="225">
        <v>12250799.999999899</v>
      </c>
      <c r="BB560" s="225">
        <v>971992</v>
      </c>
      <c r="BC560" s="225">
        <v>971992</v>
      </c>
      <c r="BD560" s="225">
        <v>971992</v>
      </c>
      <c r="BE560" s="225">
        <v>971992</v>
      </c>
      <c r="BF560" s="225">
        <v>971992</v>
      </c>
      <c r="BG560" s="225">
        <v>971992</v>
      </c>
      <c r="BH560" s="225">
        <v>971992</v>
      </c>
      <c r="BI560" s="225">
        <v>971992</v>
      </c>
      <c r="BJ560" s="225">
        <v>971992</v>
      </c>
      <c r="BK560" s="225">
        <v>971992</v>
      </c>
      <c r="BL560" s="225">
        <v>971992</v>
      </c>
      <c r="BM560" s="225">
        <v>971992</v>
      </c>
      <c r="BN560" s="225">
        <v>11663904</v>
      </c>
    </row>
    <row r="561" spans="1:66">
      <c r="A561" s="245" t="s">
        <v>800</v>
      </c>
      <c r="B561" s="225">
        <v>0</v>
      </c>
      <c r="C561" s="225">
        <v>0</v>
      </c>
      <c r="D561" s="225">
        <v>0</v>
      </c>
      <c r="E561" s="225">
        <v>0</v>
      </c>
      <c r="F561" s="225">
        <v>0</v>
      </c>
      <c r="G561" s="225">
        <v>0</v>
      </c>
      <c r="H561" s="225">
        <v>0</v>
      </c>
      <c r="I561" s="225">
        <v>0</v>
      </c>
      <c r="J561" s="225">
        <v>0</v>
      </c>
      <c r="K561" s="225">
        <v>0</v>
      </c>
      <c r="L561" s="225">
        <v>0</v>
      </c>
      <c r="M561" s="225">
        <v>0</v>
      </c>
      <c r="N561" s="225">
        <v>0</v>
      </c>
      <c r="O561" s="225">
        <v>0</v>
      </c>
      <c r="P561" s="225">
        <v>0</v>
      </c>
      <c r="Q561" s="225">
        <v>0</v>
      </c>
      <c r="R561" s="225">
        <v>0</v>
      </c>
      <c r="S561" s="225">
        <v>0</v>
      </c>
      <c r="T561" s="225">
        <v>0</v>
      </c>
      <c r="U561" s="225">
        <v>0</v>
      </c>
      <c r="V561" s="225">
        <v>0</v>
      </c>
      <c r="W561" s="225">
        <v>0</v>
      </c>
      <c r="X561" s="225">
        <v>0</v>
      </c>
      <c r="Y561" s="225">
        <v>0</v>
      </c>
      <c r="Z561" s="225">
        <v>0</v>
      </c>
      <c r="AA561" s="225">
        <v>0</v>
      </c>
      <c r="AB561" s="225">
        <v>0</v>
      </c>
      <c r="AC561" s="225">
        <v>0</v>
      </c>
      <c r="AD561" s="225">
        <v>0</v>
      </c>
      <c r="AE561" s="225">
        <v>0</v>
      </c>
      <c r="AF561" s="225">
        <v>0</v>
      </c>
      <c r="AG561" s="225">
        <v>0</v>
      </c>
      <c r="AH561" s="225">
        <v>0</v>
      </c>
      <c r="AI561" s="225">
        <v>0</v>
      </c>
      <c r="AJ561" s="225">
        <v>0</v>
      </c>
      <c r="AK561" s="225">
        <v>0</v>
      </c>
      <c r="AL561" s="225">
        <v>0</v>
      </c>
      <c r="AM561" s="225">
        <v>0</v>
      </c>
      <c r="AN561" s="225">
        <v>0</v>
      </c>
      <c r="AO561" s="225">
        <v>0</v>
      </c>
      <c r="AP561" s="225">
        <v>0</v>
      </c>
      <c r="AQ561" s="225">
        <v>0</v>
      </c>
      <c r="AR561" s="225">
        <v>0</v>
      </c>
      <c r="AS561" s="225">
        <v>0</v>
      </c>
      <c r="AT561" s="225">
        <v>0</v>
      </c>
      <c r="AU561" s="225">
        <v>0</v>
      </c>
      <c r="AV561" s="225">
        <v>0</v>
      </c>
      <c r="AW561" s="225">
        <v>0</v>
      </c>
      <c r="AX561" s="225">
        <v>0</v>
      </c>
      <c r="AY561" s="225">
        <v>0</v>
      </c>
      <c r="AZ561" s="225">
        <v>0</v>
      </c>
      <c r="BA561" s="225">
        <v>0</v>
      </c>
      <c r="BB561" s="225">
        <v>0</v>
      </c>
      <c r="BC561" s="225">
        <v>0</v>
      </c>
      <c r="BD561" s="225">
        <v>0</v>
      </c>
      <c r="BE561" s="225">
        <v>0</v>
      </c>
      <c r="BF561" s="225">
        <v>0</v>
      </c>
      <c r="BG561" s="225">
        <v>0</v>
      </c>
      <c r="BH561" s="225">
        <v>0</v>
      </c>
      <c r="BI561" s="225">
        <v>0</v>
      </c>
      <c r="BJ561" s="225">
        <v>0</v>
      </c>
      <c r="BK561" s="225">
        <v>0</v>
      </c>
      <c r="BL561" s="225">
        <v>0</v>
      </c>
      <c r="BM561" s="225">
        <v>0</v>
      </c>
      <c r="BN561" s="225">
        <v>0</v>
      </c>
    </row>
    <row r="562" spans="1:66">
      <c r="A562" s="245" t="s">
        <v>801</v>
      </c>
      <c r="B562" s="225">
        <v>0</v>
      </c>
      <c r="C562" s="225">
        <v>0</v>
      </c>
      <c r="D562" s="225">
        <v>0</v>
      </c>
      <c r="E562" s="225">
        <v>0</v>
      </c>
      <c r="F562" s="225">
        <v>0</v>
      </c>
      <c r="G562" s="225">
        <v>0</v>
      </c>
      <c r="H562" s="225">
        <v>0</v>
      </c>
      <c r="I562" s="225">
        <v>0</v>
      </c>
      <c r="J562" s="225">
        <v>0</v>
      </c>
      <c r="K562" s="225">
        <v>0</v>
      </c>
      <c r="L562" s="225">
        <v>0</v>
      </c>
      <c r="M562" s="225">
        <v>0</v>
      </c>
      <c r="N562" s="225">
        <v>0</v>
      </c>
      <c r="O562" s="225">
        <v>0</v>
      </c>
      <c r="P562" s="225">
        <v>0</v>
      </c>
      <c r="Q562" s="225">
        <v>0</v>
      </c>
      <c r="R562" s="225">
        <v>0</v>
      </c>
      <c r="S562" s="225">
        <v>0</v>
      </c>
      <c r="T562" s="225">
        <v>0</v>
      </c>
      <c r="U562" s="225">
        <v>0</v>
      </c>
      <c r="V562" s="225">
        <v>0</v>
      </c>
      <c r="W562" s="225">
        <v>0</v>
      </c>
      <c r="X562" s="225">
        <v>0</v>
      </c>
      <c r="Y562" s="225">
        <v>0</v>
      </c>
      <c r="Z562" s="225">
        <v>0</v>
      </c>
      <c r="AA562" s="225">
        <v>0</v>
      </c>
      <c r="AB562" s="225">
        <v>0</v>
      </c>
      <c r="AC562" s="225">
        <v>0</v>
      </c>
      <c r="AD562" s="225">
        <v>0</v>
      </c>
      <c r="AE562" s="225">
        <v>0</v>
      </c>
      <c r="AF562" s="225">
        <v>0</v>
      </c>
      <c r="AG562" s="225">
        <v>0</v>
      </c>
      <c r="AH562" s="225">
        <v>0</v>
      </c>
      <c r="AI562" s="225">
        <v>0</v>
      </c>
      <c r="AJ562" s="225">
        <v>0</v>
      </c>
      <c r="AK562" s="225">
        <v>0</v>
      </c>
      <c r="AL562" s="225">
        <v>0</v>
      </c>
      <c r="AM562" s="225">
        <v>0</v>
      </c>
      <c r="AN562" s="225">
        <v>0</v>
      </c>
      <c r="AO562" s="225">
        <v>0</v>
      </c>
      <c r="AP562" s="225">
        <v>0</v>
      </c>
      <c r="AQ562" s="225">
        <v>0</v>
      </c>
      <c r="AR562" s="225">
        <v>0</v>
      </c>
      <c r="AS562" s="225">
        <v>0</v>
      </c>
      <c r="AT562" s="225">
        <v>0</v>
      </c>
      <c r="AU562" s="225">
        <v>0</v>
      </c>
      <c r="AV562" s="225">
        <v>0</v>
      </c>
      <c r="AW562" s="225">
        <v>0</v>
      </c>
      <c r="AX562" s="225">
        <v>0</v>
      </c>
      <c r="AY562" s="225">
        <v>0</v>
      </c>
      <c r="AZ562" s="225">
        <v>0</v>
      </c>
      <c r="BA562" s="225">
        <v>0</v>
      </c>
      <c r="BB562" s="225">
        <v>0</v>
      </c>
      <c r="BC562" s="225">
        <v>0</v>
      </c>
      <c r="BD562" s="225">
        <v>0</v>
      </c>
      <c r="BE562" s="225">
        <v>0</v>
      </c>
      <c r="BF562" s="225">
        <v>0</v>
      </c>
      <c r="BG562" s="225">
        <v>0</v>
      </c>
      <c r="BH562" s="225">
        <v>0</v>
      </c>
      <c r="BI562" s="225">
        <v>0</v>
      </c>
      <c r="BJ562" s="225">
        <v>0</v>
      </c>
      <c r="BK562" s="225">
        <v>0</v>
      </c>
      <c r="BL562" s="225">
        <v>0</v>
      </c>
      <c r="BM562" s="225">
        <v>0</v>
      </c>
      <c r="BN562" s="225">
        <v>0</v>
      </c>
    </row>
    <row r="563" spans="1:66">
      <c r="A563" s="245" t="s">
        <v>802</v>
      </c>
      <c r="B563" s="225">
        <v>0</v>
      </c>
      <c r="C563" s="225">
        <v>0</v>
      </c>
      <c r="D563" s="225">
        <v>0</v>
      </c>
      <c r="E563" s="225">
        <v>0</v>
      </c>
      <c r="F563" s="225">
        <v>0</v>
      </c>
      <c r="G563" s="225">
        <v>0</v>
      </c>
      <c r="H563" s="225">
        <v>0</v>
      </c>
      <c r="I563" s="225">
        <v>0</v>
      </c>
      <c r="J563" s="225">
        <v>0</v>
      </c>
      <c r="K563" s="225">
        <v>0</v>
      </c>
      <c r="L563" s="225">
        <v>0</v>
      </c>
      <c r="M563" s="225">
        <v>0</v>
      </c>
      <c r="N563" s="225">
        <v>0</v>
      </c>
      <c r="O563" s="225">
        <v>0</v>
      </c>
      <c r="P563" s="225">
        <v>0</v>
      </c>
      <c r="Q563" s="225">
        <v>0</v>
      </c>
      <c r="R563" s="225">
        <v>0</v>
      </c>
      <c r="S563" s="225">
        <v>0</v>
      </c>
      <c r="T563" s="225">
        <v>0</v>
      </c>
      <c r="U563" s="225">
        <v>0</v>
      </c>
      <c r="V563" s="225">
        <v>0</v>
      </c>
      <c r="W563" s="225">
        <v>0</v>
      </c>
      <c r="X563" s="225">
        <v>0</v>
      </c>
      <c r="Y563" s="225">
        <v>0</v>
      </c>
      <c r="Z563" s="225">
        <v>0</v>
      </c>
      <c r="AA563" s="225">
        <v>0</v>
      </c>
      <c r="AB563" s="225">
        <v>0</v>
      </c>
      <c r="AC563" s="225">
        <v>0</v>
      </c>
      <c r="AD563" s="225">
        <v>0</v>
      </c>
      <c r="AE563" s="225">
        <v>0</v>
      </c>
      <c r="AF563" s="225">
        <v>0</v>
      </c>
      <c r="AG563" s="225">
        <v>0</v>
      </c>
      <c r="AH563" s="225">
        <v>0</v>
      </c>
      <c r="AI563" s="225">
        <v>0</v>
      </c>
      <c r="AJ563" s="225">
        <v>0</v>
      </c>
      <c r="AK563" s="225">
        <v>0</v>
      </c>
      <c r="AL563" s="225">
        <v>0</v>
      </c>
      <c r="AM563" s="225">
        <v>0</v>
      </c>
      <c r="AN563" s="225">
        <v>0</v>
      </c>
      <c r="AO563" s="225">
        <v>0</v>
      </c>
      <c r="AP563" s="225">
        <v>0</v>
      </c>
      <c r="AQ563" s="225">
        <v>0</v>
      </c>
      <c r="AR563" s="225">
        <v>0</v>
      </c>
      <c r="AS563" s="225">
        <v>0</v>
      </c>
      <c r="AT563" s="225">
        <v>0</v>
      </c>
      <c r="AU563" s="225">
        <v>0</v>
      </c>
      <c r="AV563" s="225">
        <v>0</v>
      </c>
      <c r="AW563" s="225">
        <v>0</v>
      </c>
      <c r="AX563" s="225">
        <v>0</v>
      </c>
      <c r="AY563" s="225">
        <v>0</v>
      </c>
      <c r="AZ563" s="225">
        <v>0</v>
      </c>
      <c r="BA563" s="225">
        <v>0</v>
      </c>
      <c r="BB563" s="225">
        <v>0</v>
      </c>
      <c r="BC563" s="225">
        <v>0</v>
      </c>
      <c r="BD563" s="225">
        <v>0</v>
      </c>
      <c r="BE563" s="225">
        <v>0</v>
      </c>
      <c r="BF563" s="225">
        <v>0</v>
      </c>
      <c r="BG563" s="225">
        <v>0</v>
      </c>
      <c r="BH563" s="225">
        <v>0</v>
      </c>
      <c r="BI563" s="225">
        <v>0</v>
      </c>
      <c r="BJ563" s="225">
        <v>0</v>
      </c>
      <c r="BK563" s="225">
        <v>0</v>
      </c>
      <c r="BL563" s="225">
        <v>0</v>
      </c>
      <c r="BM563" s="225">
        <v>0</v>
      </c>
      <c r="BN563" s="225">
        <v>0</v>
      </c>
    </row>
    <row r="564" spans="1:66">
      <c r="A564" s="245" t="s">
        <v>803</v>
      </c>
      <c r="B564" s="225">
        <v>938250</v>
      </c>
      <c r="C564" s="225">
        <v>1014806</v>
      </c>
      <c r="D564" s="225">
        <v>1078532</v>
      </c>
      <c r="E564" s="225">
        <v>1176271</v>
      </c>
      <c r="F564" s="225">
        <v>1462752</v>
      </c>
      <c r="G564" s="225">
        <v>1548666</v>
      </c>
      <c r="H564" s="225">
        <v>1510931</v>
      </c>
      <c r="I564" s="225">
        <v>1538946</v>
      </c>
      <c r="J564" s="225">
        <v>1540027</v>
      </c>
      <c r="K564" s="225">
        <v>1389610</v>
      </c>
      <c r="L564" s="225">
        <v>1114565</v>
      </c>
      <c r="M564" s="225">
        <v>819675</v>
      </c>
      <c r="N564" s="225">
        <v>15133030.999999899</v>
      </c>
      <c r="O564" s="225">
        <v>975263</v>
      </c>
      <c r="P564" s="225">
        <v>1052341</v>
      </c>
      <c r="Q564" s="225">
        <v>1120214</v>
      </c>
      <c r="R564" s="225">
        <v>1219619</v>
      </c>
      <c r="S564" s="225">
        <v>1585069</v>
      </c>
      <c r="T564" s="225">
        <v>1644396</v>
      </c>
      <c r="U564" s="225">
        <v>1625339</v>
      </c>
      <c r="V564" s="225">
        <v>1571212</v>
      </c>
      <c r="W564" s="225">
        <v>1577844</v>
      </c>
      <c r="X564" s="225">
        <v>1430867</v>
      </c>
      <c r="Y564" s="225">
        <v>1325838</v>
      </c>
      <c r="Z564" s="225">
        <v>1190399</v>
      </c>
      <c r="AA564" s="225">
        <v>16318400.999999899</v>
      </c>
      <c r="AB564" s="225">
        <v>1305717.99999999</v>
      </c>
      <c r="AC564" s="225">
        <v>1305717.99999999</v>
      </c>
      <c r="AD564" s="225">
        <v>1305717.99999999</v>
      </c>
      <c r="AE564" s="225">
        <v>1305717.99999999</v>
      </c>
      <c r="AF564" s="225">
        <v>1305717.99999999</v>
      </c>
      <c r="AG564" s="225">
        <v>1305717.99999999</v>
      </c>
      <c r="AH564" s="225">
        <v>1305717.99999999</v>
      </c>
      <c r="AI564" s="225">
        <v>1305717.99999999</v>
      </c>
      <c r="AJ564" s="225">
        <v>1305717.99999999</v>
      </c>
      <c r="AK564" s="225">
        <v>1305717.99999999</v>
      </c>
      <c r="AL564" s="225">
        <v>1305717.99999999</v>
      </c>
      <c r="AM564" s="225">
        <v>1305717.99999999</v>
      </c>
      <c r="AN564" s="225">
        <v>15668616</v>
      </c>
      <c r="AO564" s="225">
        <v>1307437</v>
      </c>
      <c r="AP564" s="225">
        <v>1307437</v>
      </c>
      <c r="AQ564" s="225">
        <v>1307437</v>
      </c>
      <c r="AR564" s="225">
        <v>1307437</v>
      </c>
      <c r="AS564" s="225">
        <v>1307437</v>
      </c>
      <c r="AT564" s="225">
        <v>1307437</v>
      </c>
      <c r="AU564" s="225">
        <v>1307437</v>
      </c>
      <c r="AV564" s="225">
        <v>1307437</v>
      </c>
      <c r="AW564" s="225">
        <v>1307437</v>
      </c>
      <c r="AX564" s="225">
        <v>1307437</v>
      </c>
      <c r="AY564" s="225">
        <v>1307437</v>
      </c>
      <c r="AZ564" s="225">
        <v>1307437</v>
      </c>
      <c r="BA564" s="225">
        <v>15689243.999999899</v>
      </c>
      <c r="BB564" s="225">
        <v>1258529</v>
      </c>
      <c r="BC564" s="225">
        <v>1258529</v>
      </c>
      <c r="BD564" s="225">
        <v>1258529</v>
      </c>
      <c r="BE564" s="225">
        <v>1258529</v>
      </c>
      <c r="BF564" s="225">
        <v>1258529</v>
      </c>
      <c r="BG564" s="225">
        <v>1258529</v>
      </c>
      <c r="BH564" s="225">
        <v>1258529</v>
      </c>
      <c r="BI564" s="225">
        <v>1258529</v>
      </c>
      <c r="BJ564" s="225">
        <v>1258529</v>
      </c>
      <c r="BK564" s="225">
        <v>1258529</v>
      </c>
      <c r="BL564" s="225">
        <v>1258529</v>
      </c>
      <c r="BM564" s="225">
        <v>1258529</v>
      </c>
      <c r="BN564" s="225">
        <v>15102348</v>
      </c>
    </row>
    <row r="565" spans="1:66">
      <c r="A565" s="247" t="s">
        <v>804</v>
      </c>
    </row>
    <row r="566" spans="1:66">
      <c r="A566" s="245" t="s">
        <v>805</v>
      </c>
      <c r="B566" s="225">
        <v>0</v>
      </c>
      <c r="C566" s="225">
        <v>0</v>
      </c>
      <c r="D566" s="225">
        <v>0</v>
      </c>
      <c r="E566" s="225">
        <v>0</v>
      </c>
      <c r="F566" s="225">
        <v>0</v>
      </c>
      <c r="G566" s="225">
        <v>0</v>
      </c>
      <c r="H566" s="225">
        <v>0</v>
      </c>
      <c r="I566" s="225">
        <v>0</v>
      </c>
      <c r="J566" s="225">
        <v>0</v>
      </c>
      <c r="K566" s="225">
        <v>0</v>
      </c>
      <c r="L566" s="225">
        <v>0</v>
      </c>
      <c r="M566" s="225">
        <v>0</v>
      </c>
      <c r="N566" s="225">
        <v>0</v>
      </c>
      <c r="O566" s="225">
        <v>0</v>
      </c>
      <c r="P566" s="225">
        <v>0</v>
      </c>
      <c r="Q566" s="225">
        <v>0</v>
      </c>
      <c r="R566" s="225">
        <v>0</v>
      </c>
      <c r="S566" s="225">
        <v>0</v>
      </c>
      <c r="T566" s="225">
        <v>0</v>
      </c>
      <c r="U566" s="225">
        <v>0</v>
      </c>
      <c r="V566" s="225">
        <v>0</v>
      </c>
      <c r="W566" s="225">
        <v>0</v>
      </c>
      <c r="X566" s="225">
        <v>0</v>
      </c>
      <c r="Y566" s="225">
        <v>0</v>
      </c>
      <c r="Z566" s="225">
        <v>0</v>
      </c>
      <c r="AA566" s="225">
        <v>0</v>
      </c>
      <c r="AB566" s="225">
        <v>0</v>
      </c>
      <c r="AC566" s="225">
        <v>0</v>
      </c>
      <c r="AD566" s="225">
        <v>0</v>
      </c>
      <c r="AE566" s="225">
        <v>0</v>
      </c>
      <c r="AF566" s="225">
        <v>0</v>
      </c>
      <c r="AG566" s="225">
        <v>0</v>
      </c>
      <c r="AH566" s="225">
        <v>0</v>
      </c>
      <c r="AI566" s="225">
        <v>0</v>
      </c>
      <c r="AJ566" s="225">
        <v>0</v>
      </c>
      <c r="AK566" s="225">
        <v>0</v>
      </c>
      <c r="AL566" s="225">
        <v>0</v>
      </c>
      <c r="AM566" s="225">
        <v>0</v>
      </c>
      <c r="AN566" s="225">
        <v>0</v>
      </c>
      <c r="AO566" s="225">
        <v>0</v>
      </c>
      <c r="AP566" s="225">
        <v>0</v>
      </c>
      <c r="AQ566" s="225">
        <v>0</v>
      </c>
      <c r="AR566" s="225">
        <v>0</v>
      </c>
      <c r="AS566" s="225">
        <v>0</v>
      </c>
      <c r="AT566" s="225">
        <v>0</v>
      </c>
      <c r="AU566" s="225">
        <v>0</v>
      </c>
      <c r="AV566" s="225">
        <v>0</v>
      </c>
      <c r="AW566" s="225">
        <v>0</v>
      </c>
      <c r="AX566" s="225">
        <v>0</v>
      </c>
      <c r="AY566" s="225">
        <v>0</v>
      </c>
      <c r="AZ566" s="225">
        <v>0</v>
      </c>
      <c r="BA566" s="225">
        <v>0</v>
      </c>
      <c r="BB566" s="225">
        <v>0</v>
      </c>
      <c r="BC566" s="225">
        <v>0</v>
      </c>
      <c r="BD566" s="225">
        <v>0</v>
      </c>
      <c r="BE566" s="225">
        <v>0</v>
      </c>
      <c r="BF566" s="225">
        <v>0</v>
      </c>
      <c r="BG566" s="225">
        <v>0</v>
      </c>
      <c r="BH566" s="225">
        <v>0</v>
      </c>
      <c r="BI566" s="225">
        <v>0</v>
      </c>
      <c r="BJ566" s="225">
        <v>0</v>
      </c>
      <c r="BK566" s="225">
        <v>0</v>
      </c>
      <c r="BL566" s="225">
        <v>0</v>
      </c>
      <c r="BM566" s="225">
        <v>0</v>
      </c>
      <c r="BN566" s="225">
        <v>0</v>
      </c>
    </row>
    <row r="567" spans="1:66">
      <c r="A567" s="245" t="s">
        <v>806</v>
      </c>
      <c r="B567" s="225">
        <v>0</v>
      </c>
      <c r="C567" s="225">
        <v>0</v>
      </c>
      <c r="D567" s="225">
        <v>0</v>
      </c>
      <c r="E567" s="225">
        <v>0</v>
      </c>
      <c r="F567" s="225">
        <v>0</v>
      </c>
      <c r="G567" s="225">
        <v>0</v>
      </c>
      <c r="H567" s="225">
        <v>0</v>
      </c>
      <c r="I567" s="225">
        <v>0</v>
      </c>
      <c r="J567" s="225">
        <v>0</v>
      </c>
      <c r="K567" s="225">
        <v>0</v>
      </c>
      <c r="L567" s="225">
        <v>0</v>
      </c>
      <c r="M567" s="225">
        <v>0</v>
      </c>
      <c r="N567" s="225">
        <v>0</v>
      </c>
      <c r="O567" s="225">
        <v>0</v>
      </c>
      <c r="P567" s="225">
        <v>0</v>
      </c>
      <c r="Q567" s="225">
        <v>0</v>
      </c>
      <c r="R567" s="225">
        <v>0</v>
      </c>
      <c r="S567" s="225">
        <v>0</v>
      </c>
      <c r="T567" s="225">
        <v>0</v>
      </c>
      <c r="U567" s="225">
        <v>0</v>
      </c>
      <c r="V567" s="225">
        <v>0</v>
      </c>
      <c r="W567" s="225">
        <v>0</v>
      </c>
      <c r="X567" s="225">
        <v>0</v>
      </c>
      <c r="Y567" s="225">
        <v>0</v>
      </c>
      <c r="Z567" s="225">
        <v>0</v>
      </c>
      <c r="AA567" s="225">
        <v>0</v>
      </c>
      <c r="AB567" s="225">
        <v>0</v>
      </c>
      <c r="AC567" s="225">
        <v>0</v>
      </c>
      <c r="AD567" s="225">
        <v>0</v>
      </c>
      <c r="AE567" s="225">
        <v>0</v>
      </c>
      <c r="AF567" s="225">
        <v>0</v>
      </c>
      <c r="AG567" s="225">
        <v>0</v>
      </c>
      <c r="AH567" s="225">
        <v>0</v>
      </c>
      <c r="AI567" s="225">
        <v>0</v>
      </c>
      <c r="AJ567" s="225">
        <v>0</v>
      </c>
      <c r="AK567" s="225">
        <v>0</v>
      </c>
      <c r="AL567" s="225">
        <v>0</v>
      </c>
      <c r="AM567" s="225">
        <v>0</v>
      </c>
      <c r="AN567" s="225">
        <v>0</v>
      </c>
      <c r="AO567" s="225">
        <v>0</v>
      </c>
      <c r="AP567" s="225">
        <v>0</v>
      </c>
      <c r="AQ567" s="225">
        <v>0</v>
      </c>
      <c r="AR567" s="225">
        <v>0</v>
      </c>
      <c r="AS567" s="225">
        <v>0</v>
      </c>
      <c r="AT567" s="225">
        <v>0</v>
      </c>
      <c r="AU567" s="225">
        <v>0</v>
      </c>
      <c r="AV567" s="225">
        <v>0</v>
      </c>
      <c r="AW567" s="225">
        <v>0</v>
      </c>
      <c r="AX567" s="225">
        <v>0</v>
      </c>
      <c r="AY567" s="225">
        <v>0</v>
      </c>
      <c r="AZ567" s="225">
        <v>0</v>
      </c>
      <c r="BA567" s="225">
        <v>0</v>
      </c>
      <c r="BB567" s="225">
        <v>0</v>
      </c>
      <c r="BC567" s="225">
        <v>0</v>
      </c>
      <c r="BD567" s="225">
        <v>0</v>
      </c>
      <c r="BE567" s="225">
        <v>0</v>
      </c>
      <c r="BF567" s="225">
        <v>0</v>
      </c>
      <c r="BG567" s="225">
        <v>0</v>
      </c>
      <c r="BH567" s="225">
        <v>0</v>
      </c>
      <c r="BI567" s="225">
        <v>0</v>
      </c>
      <c r="BJ567" s="225">
        <v>0</v>
      </c>
      <c r="BK567" s="225">
        <v>0</v>
      </c>
      <c r="BL567" s="225">
        <v>0</v>
      </c>
      <c r="BM567" s="225">
        <v>0</v>
      </c>
      <c r="BN567" s="225">
        <v>0</v>
      </c>
    </row>
    <row r="568" spans="1:66">
      <c r="A568" s="245" t="s">
        <v>807</v>
      </c>
      <c r="B568" s="225">
        <v>0</v>
      </c>
      <c r="C568" s="225">
        <v>0</v>
      </c>
      <c r="D568" s="225">
        <v>0</v>
      </c>
      <c r="E568" s="225">
        <v>0</v>
      </c>
      <c r="F568" s="225">
        <v>0</v>
      </c>
      <c r="G568" s="225">
        <v>0</v>
      </c>
      <c r="H568" s="225">
        <v>0</v>
      </c>
      <c r="I568" s="225">
        <v>0</v>
      </c>
      <c r="J568" s="225">
        <v>0</v>
      </c>
      <c r="K568" s="225">
        <v>0</v>
      </c>
      <c r="L568" s="225">
        <v>0</v>
      </c>
      <c r="M568" s="225">
        <v>0</v>
      </c>
      <c r="N568" s="225">
        <v>0</v>
      </c>
      <c r="O568" s="225">
        <v>0</v>
      </c>
      <c r="P568" s="225">
        <v>0</v>
      </c>
      <c r="Q568" s="225">
        <v>0</v>
      </c>
      <c r="R568" s="225">
        <v>0</v>
      </c>
      <c r="S568" s="225">
        <v>0</v>
      </c>
      <c r="T568" s="225">
        <v>0</v>
      </c>
      <c r="U568" s="225">
        <v>0</v>
      </c>
      <c r="V568" s="225">
        <v>0</v>
      </c>
      <c r="W568" s="225">
        <v>0</v>
      </c>
      <c r="X568" s="225">
        <v>0</v>
      </c>
      <c r="Y568" s="225">
        <v>0</v>
      </c>
      <c r="Z568" s="225">
        <v>0</v>
      </c>
      <c r="AA568" s="225">
        <v>0</v>
      </c>
      <c r="AB568" s="225">
        <v>0</v>
      </c>
      <c r="AC568" s="225">
        <v>0</v>
      </c>
      <c r="AD568" s="225">
        <v>0</v>
      </c>
      <c r="AE568" s="225">
        <v>0</v>
      </c>
      <c r="AF568" s="225">
        <v>0</v>
      </c>
      <c r="AG568" s="225">
        <v>0</v>
      </c>
      <c r="AH568" s="225">
        <v>0</v>
      </c>
      <c r="AI568" s="225">
        <v>0</v>
      </c>
      <c r="AJ568" s="225">
        <v>0</v>
      </c>
      <c r="AK568" s="225">
        <v>0</v>
      </c>
      <c r="AL568" s="225">
        <v>0</v>
      </c>
      <c r="AM568" s="225">
        <v>0</v>
      </c>
      <c r="AN568" s="225">
        <v>0</v>
      </c>
      <c r="AO568" s="225">
        <v>0</v>
      </c>
      <c r="AP568" s="225">
        <v>0</v>
      </c>
      <c r="AQ568" s="225">
        <v>0</v>
      </c>
      <c r="AR568" s="225">
        <v>0</v>
      </c>
      <c r="AS568" s="225">
        <v>0</v>
      </c>
      <c r="AT568" s="225">
        <v>0</v>
      </c>
      <c r="AU568" s="225">
        <v>0</v>
      </c>
      <c r="AV568" s="225">
        <v>0</v>
      </c>
      <c r="AW568" s="225">
        <v>0</v>
      </c>
      <c r="AX568" s="225">
        <v>0</v>
      </c>
      <c r="AY568" s="225">
        <v>0</v>
      </c>
      <c r="AZ568" s="225">
        <v>0</v>
      </c>
      <c r="BA568" s="225">
        <v>0</v>
      </c>
      <c r="BB568" s="225">
        <v>0</v>
      </c>
      <c r="BC568" s="225">
        <v>0</v>
      </c>
      <c r="BD568" s="225">
        <v>0</v>
      </c>
      <c r="BE568" s="225">
        <v>0</v>
      </c>
      <c r="BF568" s="225">
        <v>0</v>
      </c>
      <c r="BG568" s="225">
        <v>0</v>
      </c>
      <c r="BH568" s="225">
        <v>0</v>
      </c>
      <c r="BI568" s="225">
        <v>0</v>
      </c>
      <c r="BJ568" s="225">
        <v>0</v>
      </c>
      <c r="BK568" s="225">
        <v>0</v>
      </c>
      <c r="BL568" s="225">
        <v>0</v>
      </c>
      <c r="BM568" s="225">
        <v>0</v>
      </c>
      <c r="BN568" s="225">
        <v>0</v>
      </c>
    </row>
    <row r="569" spans="1:66">
      <c r="A569" s="245" t="s">
        <v>808</v>
      </c>
      <c r="B569" s="225">
        <v>1070919</v>
      </c>
      <c r="C569" s="225">
        <v>1063622.99999999</v>
      </c>
      <c r="D569" s="225">
        <v>1056987.99999999</v>
      </c>
      <c r="E569" s="225">
        <v>1050703</v>
      </c>
      <c r="F569" s="225">
        <v>1052964</v>
      </c>
      <c r="G569" s="225">
        <v>1044635</v>
      </c>
      <c r="H569" s="225">
        <v>1048111</v>
      </c>
      <c r="I569" s="225">
        <v>1056831.99999999</v>
      </c>
      <c r="J569" s="225">
        <v>1055546</v>
      </c>
      <c r="K569" s="225">
        <v>1058811</v>
      </c>
      <c r="L569" s="225">
        <v>1067195</v>
      </c>
      <c r="M569" s="225">
        <v>1058070</v>
      </c>
      <c r="N569" s="225">
        <v>12684396.999999899</v>
      </c>
      <c r="O569" s="225">
        <v>1246676</v>
      </c>
      <c r="P569" s="225">
        <v>1240257</v>
      </c>
      <c r="Q569" s="225">
        <v>1237449.99999999</v>
      </c>
      <c r="R569" s="225">
        <v>1232607</v>
      </c>
      <c r="S569" s="225">
        <v>1237140</v>
      </c>
      <c r="T569" s="225">
        <v>1227849</v>
      </c>
      <c r="U569" s="225">
        <v>1231650</v>
      </c>
      <c r="V569" s="225">
        <v>1239095</v>
      </c>
      <c r="W569" s="225">
        <v>1235276</v>
      </c>
      <c r="X569" s="225">
        <v>1237568</v>
      </c>
      <c r="Y569" s="225">
        <v>1246205</v>
      </c>
      <c r="Z569" s="225">
        <v>1233235.99999999</v>
      </c>
      <c r="AA569" s="225">
        <v>14845008.999999899</v>
      </c>
      <c r="AB569" s="225">
        <v>1290088</v>
      </c>
      <c r="AC569" s="225">
        <v>1290088</v>
      </c>
      <c r="AD569" s="225">
        <v>1290088</v>
      </c>
      <c r="AE569" s="225">
        <v>1290088</v>
      </c>
      <c r="AF569" s="225">
        <v>1290088</v>
      </c>
      <c r="AG569" s="225">
        <v>1290088</v>
      </c>
      <c r="AH569" s="225">
        <v>1290088</v>
      </c>
      <c r="AI569" s="225">
        <v>1290088</v>
      </c>
      <c r="AJ569" s="225">
        <v>1290088</v>
      </c>
      <c r="AK569" s="225">
        <v>1290088</v>
      </c>
      <c r="AL569" s="225">
        <v>1290088</v>
      </c>
      <c r="AM569" s="225">
        <v>1290088</v>
      </c>
      <c r="AN569" s="225">
        <v>15481055.999999899</v>
      </c>
      <c r="AO569" s="225">
        <v>1084286</v>
      </c>
      <c r="AP569" s="225">
        <v>1084286</v>
      </c>
      <c r="AQ569" s="225">
        <v>1084286</v>
      </c>
      <c r="AR569" s="225">
        <v>1084286</v>
      </c>
      <c r="AS569" s="225">
        <v>1084286</v>
      </c>
      <c r="AT569" s="225">
        <v>1084286</v>
      </c>
      <c r="AU569" s="225">
        <v>1084286</v>
      </c>
      <c r="AV569" s="225">
        <v>1084286</v>
      </c>
      <c r="AW569" s="225">
        <v>1084286</v>
      </c>
      <c r="AX569" s="225">
        <v>1084286</v>
      </c>
      <c r="AY569" s="225">
        <v>1084286</v>
      </c>
      <c r="AZ569" s="225">
        <v>1084286</v>
      </c>
      <c r="BA569" s="225">
        <v>13011432</v>
      </c>
      <c r="BB569" s="225">
        <v>1084286</v>
      </c>
      <c r="BC569" s="225">
        <v>1084286</v>
      </c>
      <c r="BD569" s="225">
        <v>1084286</v>
      </c>
      <c r="BE569" s="225">
        <v>1084286</v>
      </c>
      <c r="BF569" s="225">
        <v>1084286</v>
      </c>
      <c r="BG569" s="225">
        <v>1084286</v>
      </c>
      <c r="BH569" s="225">
        <v>1084286</v>
      </c>
      <c r="BI569" s="225">
        <v>1084286</v>
      </c>
      <c r="BJ569" s="225">
        <v>1084286</v>
      </c>
      <c r="BK569" s="225">
        <v>1084286</v>
      </c>
      <c r="BL569" s="225">
        <v>1084286</v>
      </c>
      <c r="BM569" s="225">
        <v>1084286</v>
      </c>
      <c r="BN569" s="225">
        <v>13011432</v>
      </c>
    </row>
    <row r="570" spans="1:66">
      <c r="A570" s="245" t="s">
        <v>809</v>
      </c>
      <c r="B570" s="225">
        <v>0</v>
      </c>
      <c r="C570" s="225">
        <v>0</v>
      </c>
      <c r="D570" s="225">
        <v>0</v>
      </c>
      <c r="E570" s="225">
        <v>0</v>
      </c>
      <c r="F570" s="225">
        <v>0</v>
      </c>
      <c r="G570" s="225">
        <v>0</v>
      </c>
      <c r="H570" s="225">
        <v>0</v>
      </c>
      <c r="I570" s="225">
        <v>0</v>
      </c>
      <c r="J570" s="225">
        <v>0</v>
      </c>
      <c r="K570" s="225">
        <v>0</v>
      </c>
      <c r="L570" s="225">
        <v>0</v>
      </c>
      <c r="M570" s="225">
        <v>0</v>
      </c>
      <c r="N570" s="225">
        <v>0</v>
      </c>
      <c r="O570" s="225">
        <v>0</v>
      </c>
      <c r="P570" s="225">
        <v>0</v>
      </c>
      <c r="Q570" s="225">
        <v>0</v>
      </c>
      <c r="R570" s="225">
        <v>0</v>
      </c>
      <c r="S570" s="225">
        <v>0</v>
      </c>
      <c r="T570" s="225">
        <v>0</v>
      </c>
      <c r="U570" s="225">
        <v>0</v>
      </c>
      <c r="V570" s="225">
        <v>0</v>
      </c>
      <c r="W570" s="225">
        <v>0</v>
      </c>
      <c r="X570" s="225">
        <v>0</v>
      </c>
      <c r="Y570" s="225">
        <v>0</v>
      </c>
      <c r="Z570" s="225">
        <v>0</v>
      </c>
      <c r="AA570" s="225">
        <v>0</v>
      </c>
      <c r="AB570" s="225">
        <v>0</v>
      </c>
      <c r="AC570" s="225">
        <v>0</v>
      </c>
      <c r="AD570" s="225">
        <v>0</v>
      </c>
      <c r="AE570" s="225">
        <v>0</v>
      </c>
      <c r="AF570" s="225">
        <v>0</v>
      </c>
      <c r="AG570" s="225">
        <v>0</v>
      </c>
      <c r="AH570" s="225">
        <v>0</v>
      </c>
      <c r="AI570" s="225">
        <v>0</v>
      </c>
      <c r="AJ570" s="225">
        <v>0</v>
      </c>
      <c r="AK570" s="225">
        <v>0</v>
      </c>
      <c r="AL570" s="225">
        <v>0</v>
      </c>
      <c r="AM570" s="225">
        <v>0</v>
      </c>
      <c r="AN570" s="225">
        <v>0</v>
      </c>
      <c r="AO570" s="225">
        <v>0</v>
      </c>
      <c r="AP570" s="225">
        <v>0</v>
      </c>
      <c r="AQ570" s="225">
        <v>0</v>
      </c>
      <c r="AR570" s="225">
        <v>0</v>
      </c>
      <c r="AS570" s="225">
        <v>0</v>
      </c>
      <c r="AT570" s="225">
        <v>0</v>
      </c>
      <c r="AU570" s="225">
        <v>0</v>
      </c>
      <c r="AV570" s="225">
        <v>0</v>
      </c>
      <c r="AW570" s="225">
        <v>0</v>
      </c>
      <c r="AX570" s="225">
        <v>0</v>
      </c>
      <c r="AY570" s="225">
        <v>0</v>
      </c>
      <c r="AZ570" s="225">
        <v>0</v>
      </c>
      <c r="BA570" s="225">
        <v>0</v>
      </c>
      <c r="BB570" s="225">
        <v>0</v>
      </c>
      <c r="BC570" s="225">
        <v>0</v>
      </c>
      <c r="BD570" s="225">
        <v>0</v>
      </c>
      <c r="BE570" s="225">
        <v>0</v>
      </c>
      <c r="BF570" s="225">
        <v>0</v>
      </c>
      <c r="BG570" s="225">
        <v>0</v>
      </c>
      <c r="BH570" s="225">
        <v>0</v>
      </c>
      <c r="BI570" s="225">
        <v>0</v>
      </c>
      <c r="BJ570" s="225">
        <v>0</v>
      </c>
      <c r="BK570" s="225">
        <v>0</v>
      </c>
      <c r="BL570" s="225">
        <v>0</v>
      </c>
      <c r="BM570" s="225">
        <v>0</v>
      </c>
      <c r="BN570" s="225">
        <v>0</v>
      </c>
    </row>
    <row r="571" spans="1:66">
      <c r="A571" s="245" t="s">
        <v>810</v>
      </c>
      <c r="B571" s="225">
        <v>0</v>
      </c>
      <c r="C571" s="225">
        <v>0</v>
      </c>
      <c r="D571" s="225">
        <v>0</v>
      </c>
      <c r="E571" s="225">
        <v>0</v>
      </c>
      <c r="F571" s="225">
        <v>0</v>
      </c>
      <c r="G571" s="225">
        <v>0</v>
      </c>
      <c r="H571" s="225">
        <v>0</v>
      </c>
      <c r="I571" s="225">
        <v>0</v>
      </c>
      <c r="J571" s="225">
        <v>0</v>
      </c>
      <c r="K571" s="225">
        <v>0</v>
      </c>
      <c r="L571" s="225">
        <v>0</v>
      </c>
      <c r="M571" s="225">
        <v>0</v>
      </c>
      <c r="N571" s="225">
        <v>0</v>
      </c>
      <c r="O571" s="225">
        <v>0</v>
      </c>
      <c r="P571" s="225">
        <v>0</v>
      </c>
      <c r="Q571" s="225">
        <v>0</v>
      </c>
      <c r="R571" s="225">
        <v>0</v>
      </c>
      <c r="S571" s="225">
        <v>0</v>
      </c>
      <c r="T571" s="225">
        <v>0</v>
      </c>
      <c r="U571" s="225">
        <v>0</v>
      </c>
      <c r="V571" s="225">
        <v>0</v>
      </c>
      <c r="W571" s="225">
        <v>0</v>
      </c>
      <c r="X571" s="225">
        <v>0</v>
      </c>
      <c r="Y571" s="225">
        <v>0</v>
      </c>
      <c r="Z571" s="225">
        <v>0</v>
      </c>
      <c r="AA571" s="225">
        <v>0</v>
      </c>
      <c r="AB571" s="225">
        <v>0</v>
      </c>
      <c r="AC571" s="225">
        <v>0</v>
      </c>
      <c r="AD571" s="225">
        <v>0</v>
      </c>
      <c r="AE571" s="225">
        <v>0</v>
      </c>
      <c r="AF571" s="225">
        <v>0</v>
      </c>
      <c r="AG571" s="225">
        <v>0</v>
      </c>
      <c r="AH571" s="225">
        <v>0</v>
      </c>
      <c r="AI571" s="225">
        <v>0</v>
      </c>
      <c r="AJ571" s="225">
        <v>0</v>
      </c>
      <c r="AK571" s="225">
        <v>0</v>
      </c>
      <c r="AL571" s="225">
        <v>0</v>
      </c>
      <c r="AM571" s="225">
        <v>0</v>
      </c>
      <c r="AN571" s="225">
        <v>0</v>
      </c>
      <c r="AO571" s="225">
        <v>0</v>
      </c>
      <c r="AP571" s="225">
        <v>0</v>
      </c>
      <c r="AQ571" s="225">
        <v>0</v>
      </c>
      <c r="AR571" s="225">
        <v>0</v>
      </c>
      <c r="AS571" s="225">
        <v>0</v>
      </c>
      <c r="AT571" s="225">
        <v>0</v>
      </c>
      <c r="AU571" s="225">
        <v>0</v>
      </c>
      <c r="AV571" s="225">
        <v>0</v>
      </c>
      <c r="AW571" s="225">
        <v>0</v>
      </c>
      <c r="AX571" s="225">
        <v>0</v>
      </c>
      <c r="AY571" s="225">
        <v>0</v>
      </c>
      <c r="AZ571" s="225">
        <v>0</v>
      </c>
      <c r="BA571" s="225">
        <v>0</v>
      </c>
      <c r="BB571" s="225">
        <v>0</v>
      </c>
      <c r="BC571" s="225">
        <v>0</v>
      </c>
      <c r="BD571" s="225">
        <v>0</v>
      </c>
      <c r="BE571" s="225">
        <v>0</v>
      </c>
      <c r="BF571" s="225">
        <v>0</v>
      </c>
      <c r="BG571" s="225">
        <v>0</v>
      </c>
      <c r="BH571" s="225">
        <v>0</v>
      </c>
      <c r="BI571" s="225">
        <v>0</v>
      </c>
      <c r="BJ571" s="225">
        <v>0</v>
      </c>
      <c r="BK571" s="225">
        <v>0</v>
      </c>
      <c r="BL571" s="225">
        <v>0</v>
      </c>
      <c r="BM571" s="225">
        <v>0</v>
      </c>
      <c r="BN571" s="225">
        <v>0</v>
      </c>
    </row>
    <row r="572" spans="1:66">
      <c r="A572" s="245" t="s">
        <v>811</v>
      </c>
      <c r="B572" s="225">
        <v>0</v>
      </c>
      <c r="C572" s="225">
        <v>0</v>
      </c>
      <c r="D572" s="225">
        <v>0</v>
      </c>
      <c r="E572" s="225">
        <v>0</v>
      </c>
      <c r="F572" s="225">
        <v>0</v>
      </c>
      <c r="G572" s="225">
        <v>0</v>
      </c>
      <c r="H572" s="225">
        <v>0</v>
      </c>
      <c r="I572" s="225">
        <v>0</v>
      </c>
      <c r="J572" s="225">
        <v>0</v>
      </c>
      <c r="K572" s="225">
        <v>0</v>
      </c>
      <c r="L572" s="225">
        <v>0</v>
      </c>
      <c r="M572" s="225">
        <v>0</v>
      </c>
      <c r="N572" s="225">
        <v>0</v>
      </c>
      <c r="O572" s="225">
        <v>0</v>
      </c>
      <c r="P572" s="225">
        <v>0</v>
      </c>
      <c r="Q572" s="225">
        <v>0</v>
      </c>
      <c r="R572" s="225">
        <v>0</v>
      </c>
      <c r="S572" s="225">
        <v>0</v>
      </c>
      <c r="T572" s="225">
        <v>0</v>
      </c>
      <c r="U572" s="225">
        <v>0</v>
      </c>
      <c r="V572" s="225">
        <v>0</v>
      </c>
      <c r="W572" s="225">
        <v>0</v>
      </c>
      <c r="X572" s="225">
        <v>0</v>
      </c>
      <c r="Y572" s="225">
        <v>0</v>
      </c>
      <c r="Z572" s="225">
        <v>0</v>
      </c>
      <c r="AA572" s="225">
        <v>0</v>
      </c>
      <c r="AB572" s="225">
        <v>0</v>
      </c>
      <c r="AC572" s="225">
        <v>0</v>
      </c>
      <c r="AD572" s="225">
        <v>0</v>
      </c>
      <c r="AE572" s="225">
        <v>0</v>
      </c>
      <c r="AF572" s="225">
        <v>0</v>
      </c>
      <c r="AG572" s="225">
        <v>0</v>
      </c>
      <c r="AH572" s="225">
        <v>0</v>
      </c>
      <c r="AI572" s="225">
        <v>0</v>
      </c>
      <c r="AJ572" s="225">
        <v>0</v>
      </c>
      <c r="AK572" s="225">
        <v>0</v>
      </c>
      <c r="AL572" s="225">
        <v>0</v>
      </c>
      <c r="AM572" s="225">
        <v>0</v>
      </c>
      <c r="AN572" s="225">
        <v>0</v>
      </c>
      <c r="AO572" s="225">
        <v>0</v>
      </c>
      <c r="AP572" s="225">
        <v>0</v>
      </c>
      <c r="AQ572" s="225">
        <v>0</v>
      </c>
      <c r="AR572" s="225">
        <v>0</v>
      </c>
      <c r="AS572" s="225">
        <v>0</v>
      </c>
      <c r="AT572" s="225">
        <v>0</v>
      </c>
      <c r="AU572" s="225">
        <v>0</v>
      </c>
      <c r="AV572" s="225">
        <v>0</v>
      </c>
      <c r="AW572" s="225">
        <v>0</v>
      </c>
      <c r="AX572" s="225">
        <v>0</v>
      </c>
      <c r="AY572" s="225">
        <v>0</v>
      </c>
      <c r="AZ572" s="225">
        <v>0</v>
      </c>
      <c r="BA572" s="225">
        <v>0</v>
      </c>
      <c r="BB572" s="225">
        <v>0</v>
      </c>
      <c r="BC572" s="225">
        <v>0</v>
      </c>
      <c r="BD572" s="225">
        <v>0</v>
      </c>
      <c r="BE572" s="225">
        <v>0</v>
      </c>
      <c r="BF572" s="225">
        <v>0</v>
      </c>
      <c r="BG572" s="225">
        <v>0</v>
      </c>
      <c r="BH572" s="225">
        <v>0</v>
      </c>
      <c r="BI572" s="225">
        <v>0</v>
      </c>
      <c r="BJ572" s="225">
        <v>0</v>
      </c>
      <c r="BK572" s="225">
        <v>0</v>
      </c>
      <c r="BL572" s="225">
        <v>0</v>
      </c>
      <c r="BM572" s="225">
        <v>0</v>
      </c>
      <c r="BN572" s="225">
        <v>0</v>
      </c>
    </row>
    <row r="573" spans="1:66">
      <c r="A573" s="245" t="s">
        <v>812</v>
      </c>
      <c r="B573" s="225">
        <v>3475255</v>
      </c>
      <c r="C573" s="225">
        <v>3475255</v>
      </c>
      <c r="D573" s="225">
        <v>4304012</v>
      </c>
      <c r="E573" s="225">
        <v>3691199</v>
      </c>
      <c r="F573" s="225">
        <v>4533132</v>
      </c>
      <c r="G573" s="225">
        <v>3595952</v>
      </c>
      <c r="H573" s="225">
        <v>3595351</v>
      </c>
      <c r="I573" s="225">
        <v>4446869</v>
      </c>
      <c r="J573" s="225">
        <v>3595351</v>
      </c>
      <c r="K573" s="225">
        <v>3595351</v>
      </c>
      <c r="L573" s="225">
        <v>4446869</v>
      </c>
      <c r="M573" s="225">
        <v>2658720</v>
      </c>
      <c r="N573" s="225">
        <v>45413316</v>
      </c>
      <c r="O573" s="225">
        <v>4426610</v>
      </c>
      <c r="P573" s="225">
        <v>3579283</v>
      </c>
      <c r="Q573" s="225">
        <v>3585321</v>
      </c>
      <c r="R573" s="225">
        <v>3799175</v>
      </c>
      <c r="S573" s="225">
        <v>4665745</v>
      </c>
      <c r="T573" s="225">
        <v>3699607</v>
      </c>
      <c r="U573" s="225">
        <v>4575506</v>
      </c>
      <c r="V573" s="225">
        <v>3699607</v>
      </c>
      <c r="W573" s="225">
        <v>3699607</v>
      </c>
      <c r="X573" s="225">
        <v>4575506</v>
      </c>
      <c r="Y573" s="225">
        <v>3700235</v>
      </c>
      <c r="Z573" s="225">
        <v>2737994</v>
      </c>
      <c r="AA573" s="225">
        <v>46744196</v>
      </c>
      <c r="AB573" s="225">
        <v>3983833</v>
      </c>
      <c r="AC573" s="225">
        <v>3983833</v>
      </c>
      <c r="AD573" s="225">
        <v>3983833</v>
      </c>
      <c r="AE573" s="225">
        <v>3983833</v>
      </c>
      <c r="AF573" s="225">
        <v>3983833</v>
      </c>
      <c r="AG573" s="225">
        <v>3983833</v>
      </c>
      <c r="AH573" s="225">
        <v>3983833</v>
      </c>
      <c r="AI573" s="225">
        <v>3983833</v>
      </c>
      <c r="AJ573" s="225">
        <v>3983833</v>
      </c>
      <c r="AK573" s="225">
        <v>3983833</v>
      </c>
      <c r="AL573" s="225">
        <v>3983833</v>
      </c>
      <c r="AM573" s="225">
        <v>3983833</v>
      </c>
      <c r="AN573" s="225">
        <v>47805995.999999903</v>
      </c>
      <c r="AO573" s="225">
        <v>3983833</v>
      </c>
      <c r="AP573" s="225">
        <v>3983833</v>
      </c>
      <c r="AQ573" s="225">
        <v>3983833</v>
      </c>
      <c r="AR573" s="225">
        <v>3983833</v>
      </c>
      <c r="AS573" s="225">
        <v>3983833</v>
      </c>
      <c r="AT573" s="225">
        <v>3983833</v>
      </c>
      <c r="AU573" s="225">
        <v>3983833</v>
      </c>
      <c r="AV573" s="225">
        <v>3983833</v>
      </c>
      <c r="AW573" s="225">
        <v>3983833</v>
      </c>
      <c r="AX573" s="225">
        <v>3983833</v>
      </c>
      <c r="AY573" s="225">
        <v>3983833</v>
      </c>
      <c r="AZ573" s="225">
        <v>3983833</v>
      </c>
      <c r="BA573" s="225">
        <v>47805995.999999903</v>
      </c>
      <c r="BB573" s="225">
        <v>3983833</v>
      </c>
      <c r="BC573" s="225">
        <v>3983833</v>
      </c>
      <c r="BD573" s="225">
        <v>3983833</v>
      </c>
      <c r="BE573" s="225">
        <v>3983833</v>
      </c>
      <c r="BF573" s="225">
        <v>3983833</v>
      </c>
      <c r="BG573" s="225">
        <v>3983833</v>
      </c>
      <c r="BH573" s="225">
        <v>3983833</v>
      </c>
      <c r="BI573" s="225">
        <v>3983833</v>
      </c>
      <c r="BJ573" s="225">
        <v>3983833</v>
      </c>
      <c r="BK573" s="225">
        <v>3983833</v>
      </c>
      <c r="BL573" s="225">
        <v>3983833</v>
      </c>
      <c r="BM573" s="225">
        <v>3983833</v>
      </c>
      <c r="BN573" s="225">
        <v>47805995.999999903</v>
      </c>
    </row>
    <row r="574" spans="1:66">
      <c r="A574" s="245" t="s">
        <v>813</v>
      </c>
      <c r="B574" s="225">
        <v>0</v>
      </c>
      <c r="C574" s="225">
        <v>0</v>
      </c>
      <c r="D574" s="225">
        <v>0</v>
      </c>
      <c r="E574" s="225">
        <v>0</v>
      </c>
      <c r="F574" s="225">
        <v>0</v>
      </c>
      <c r="G574" s="225">
        <v>0</v>
      </c>
      <c r="H574" s="225">
        <v>0</v>
      </c>
      <c r="I574" s="225">
        <v>0</v>
      </c>
      <c r="J574" s="225">
        <v>0</v>
      </c>
      <c r="K574" s="225">
        <v>0</v>
      </c>
      <c r="L574" s="225">
        <v>0</v>
      </c>
      <c r="M574" s="225">
        <v>0</v>
      </c>
      <c r="N574" s="225">
        <v>0</v>
      </c>
      <c r="O574" s="225">
        <v>0</v>
      </c>
      <c r="P574" s="225">
        <v>0</v>
      </c>
      <c r="Q574" s="225">
        <v>0</v>
      </c>
      <c r="R574" s="225">
        <v>0</v>
      </c>
      <c r="S574" s="225">
        <v>0</v>
      </c>
      <c r="T574" s="225">
        <v>0</v>
      </c>
      <c r="U574" s="225">
        <v>0</v>
      </c>
      <c r="V574" s="225">
        <v>0</v>
      </c>
      <c r="W574" s="225">
        <v>0</v>
      </c>
      <c r="X574" s="225">
        <v>0</v>
      </c>
      <c r="Y574" s="225">
        <v>0</v>
      </c>
      <c r="Z574" s="225">
        <v>0</v>
      </c>
      <c r="AA574" s="225">
        <v>0</v>
      </c>
      <c r="AB574" s="225">
        <v>0</v>
      </c>
      <c r="AC574" s="225">
        <v>0</v>
      </c>
      <c r="AD574" s="225">
        <v>0</v>
      </c>
      <c r="AE574" s="225">
        <v>0</v>
      </c>
      <c r="AF574" s="225">
        <v>0</v>
      </c>
      <c r="AG574" s="225">
        <v>0</v>
      </c>
      <c r="AH574" s="225">
        <v>0</v>
      </c>
      <c r="AI574" s="225">
        <v>0</v>
      </c>
      <c r="AJ574" s="225">
        <v>0</v>
      </c>
      <c r="AK574" s="225">
        <v>0</v>
      </c>
      <c r="AL574" s="225">
        <v>0</v>
      </c>
      <c r="AM574" s="225">
        <v>0</v>
      </c>
      <c r="AN574" s="225">
        <v>0</v>
      </c>
      <c r="AO574" s="225">
        <v>0</v>
      </c>
      <c r="AP574" s="225">
        <v>0</v>
      </c>
      <c r="AQ574" s="225">
        <v>0</v>
      </c>
      <c r="AR574" s="225">
        <v>0</v>
      </c>
      <c r="AS574" s="225">
        <v>0</v>
      </c>
      <c r="AT574" s="225">
        <v>0</v>
      </c>
      <c r="AU574" s="225">
        <v>0</v>
      </c>
      <c r="AV574" s="225">
        <v>0</v>
      </c>
      <c r="AW574" s="225">
        <v>0</v>
      </c>
      <c r="AX574" s="225">
        <v>0</v>
      </c>
      <c r="AY574" s="225">
        <v>0</v>
      </c>
      <c r="AZ574" s="225">
        <v>0</v>
      </c>
      <c r="BA574" s="225">
        <v>0</v>
      </c>
      <c r="BB574" s="225">
        <v>0</v>
      </c>
      <c r="BC574" s="225">
        <v>0</v>
      </c>
      <c r="BD574" s="225">
        <v>0</v>
      </c>
      <c r="BE574" s="225">
        <v>0</v>
      </c>
      <c r="BF574" s="225">
        <v>0</v>
      </c>
      <c r="BG574" s="225">
        <v>0</v>
      </c>
      <c r="BH574" s="225">
        <v>0</v>
      </c>
      <c r="BI574" s="225">
        <v>0</v>
      </c>
      <c r="BJ574" s="225">
        <v>0</v>
      </c>
      <c r="BK574" s="225">
        <v>0</v>
      </c>
      <c r="BL574" s="225">
        <v>0</v>
      </c>
      <c r="BM574" s="225">
        <v>0</v>
      </c>
      <c r="BN574" s="225">
        <v>0</v>
      </c>
    </row>
    <row r="575" spans="1:66">
      <c r="A575" s="245" t="s">
        <v>814</v>
      </c>
      <c r="B575" s="225">
        <v>0</v>
      </c>
      <c r="C575" s="225">
        <v>0</v>
      </c>
      <c r="D575" s="225">
        <v>0</v>
      </c>
      <c r="E575" s="225">
        <v>0</v>
      </c>
      <c r="F575" s="225">
        <v>0</v>
      </c>
      <c r="G575" s="225">
        <v>0</v>
      </c>
      <c r="H575" s="225">
        <v>0</v>
      </c>
      <c r="I575" s="225">
        <v>0</v>
      </c>
      <c r="J575" s="225">
        <v>0</v>
      </c>
      <c r="K575" s="225">
        <v>0</v>
      </c>
      <c r="L575" s="225">
        <v>0</v>
      </c>
      <c r="M575" s="225">
        <v>0</v>
      </c>
      <c r="N575" s="225">
        <v>0</v>
      </c>
      <c r="O575" s="225">
        <v>0</v>
      </c>
      <c r="P575" s="225">
        <v>0</v>
      </c>
      <c r="Q575" s="225">
        <v>0</v>
      </c>
      <c r="R575" s="225">
        <v>0</v>
      </c>
      <c r="S575" s="225">
        <v>0</v>
      </c>
      <c r="T575" s="225">
        <v>0</v>
      </c>
      <c r="U575" s="225">
        <v>0</v>
      </c>
      <c r="V575" s="225">
        <v>0</v>
      </c>
      <c r="W575" s="225">
        <v>0</v>
      </c>
      <c r="X575" s="225">
        <v>0</v>
      </c>
      <c r="Y575" s="225">
        <v>0</v>
      </c>
      <c r="Z575" s="225">
        <v>0</v>
      </c>
      <c r="AA575" s="225">
        <v>0</v>
      </c>
      <c r="AB575" s="225">
        <v>0</v>
      </c>
      <c r="AC575" s="225">
        <v>0</v>
      </c>
      <c r="AD575" s="225">
        <v>0</v>
      </c>
      <c r="AE575" s="225">
        <v>0</v>
      </c>
      <c r="AF575" s="225">
        <v>0</v>
      </c>
      <c r="AG575" s="225">
        <v>0</v>
      </c>
      <c r="AH575" s="225">
        <v>0</v>
      </c>
      <c r="AI575" s="225">
        <v>0</v>
      </c>
      <c r="AJ575" s="225">
        <v>0</v>
      </c>
      <c r="AK575" s="225">
        <v>0</v>
      </c>
      <c r="AL575" s="225">
        <v>0</v>
      </c>
      <c r="AM575" s="225">
        <v>0</v>
      </c>
      <c r="AN575" s="225">
        <v>0</v>
      </c>
      <c r="AO575" s="225">
        <v>0</v>
      </c>
      <c r="AP575" s="225">
        <v>0</v>
      </c>
      <c r="AQ575" s="225">
        <v>0</v>
      </c>
      <c r="AR575" s="225">
        <v>0</v>
      </c>
      <c r="AS575" s="225">
        <v>0</v>
      </c>
      <c r="AT575" s="225">
        <v>0</v>
      </c>
      <c r="AU575" s="225">
        <v>0</v>
      </c>
      <c r="AV575" s="225">
        <v>0</v>
      </c>
      <c r="AW575" s="225">
        <v>0</v>
      </c>
      <c r="AX575" s="225">
        <v>0</v>
      </c>
      <c r="AY575" s="225">
        <v>0</v>
      </c>
      <c r="AZ575" s="225">
        <v>0</v>
      </c>
      <c r="BA575" s="225">
        <v>0</v>
      </c>
      <c r="BB575" s="225">
        <v>0</v>
      </c>
      <c r="BC575" s="225">
        <v>0</v>
      </c>
      <c r="BD575" s="225">
        <v>0</v>
      </c>
      <c r="BE575" s="225">
        <v>0</v>
      </c>
      <c r="BF575" s="225">
        <v>0</v>
      </c>
      <c r="BG575" s="225">
        <v>0</v>
      </c>
      <c r="BH575" s="225">
        <v>0</v>
      </c>
      <c r="BI575" s="225">
        <v>0</v>
      </c>
      <c r="BJ575" s="225">
        <v>0</v>
      </c>
      <c r="BK575" s="225">
        <v>0</v>
      </c>
      <c r="BL575" s="225">
        <v>0</v>
      </c>
      <c r="BM575" s="225">
        <v>0</v>
      </c>
      <c r="BN575" s="225">
        <v>0</v>
      </c>
    </row>
    <row r="576" spans="1:66">
      <c r="A576" s="245" t="s">
        <v>815</v>
      </c>
      <c r="B576" s="225">
        <v>4546174</v>
      </c>
      <c r="C576" s="225">
        <v>4538878</v>
      </c>
      <c r="D576" s="225">
        <v>5361000</v>
      </c>
      <c r="E576" s="225">
        <v>4741902</v>
      </c>
      <c r="F576" s="225">
        <v>5586096</v>
      </c>
      <c r="G576" s="225">
        <v>4640587</v>
      </c>
      <c r="H576" s="225">
        <v>4643462</v>
      </c>
      <c r="I576" s="225">
        <v>5503700.9999999898</v>
      </c>
      <c r="J576" s="225">
        <v>4650897</v>
      </c>
      <c r="K576" s="225">
        <v>4654162</v>
      </c>
      <c r="L576" s="225">
        <v>5514063.9999999898</v>
      </c>
      <c r="M576" s="225">
        <v>3716790</v>
      </c>
      <c r="N576" s="225">
        <v>58097712.999999903</v>
      </c>
      <c r="O576" s="225">
        <v>5673286</v>
      </c>
      <c r="P576" s="225">
        <v>4819540</v>
      </c>
      <c r="Q576" s="225">
        <v>4822771</v>
      </c>
      <c r="R576" s="225">
        <v>5031782</v>
      </c>
      <c r="S576" s="225">
        <v>5902885</v>
      </c>
      <c r="T576" s="225">
        <v>4927456</v>
      </c>
      <c r="U576" s="225">
        <v>5807156</v>
      </c>
      <c r="V576" s="225">
        <v>4938702</v>
      </c>
      <c r="W576" s="225">
        <v>4934883</v>
      </c>
      <c r="X576" s="225">
        <v>5813074</v>
      </c>
      <c r="Y576" s="225">
        <v>4946440</v>
      </c>
      <c r="Z576" s="225">
        <v>3971230</v>
      </c>
      <c r="AA576" s="225">
        <v>61589205</v>
      </c>
      <c r="AB576" s="225">
        <v>5273921</v>
      </c>
      <c r="AC576" s="225">
        <v>5273921</v>
      </c>
      <c r="AD576" s="225">
        <v>5273921</v>
      </c>
      <c r="AE576" s="225">
        <v>5273921</v>
      </c>
      <c r="AF576" s="225">
        <v>5273921</v>
      </c>
      <c r="AG576" s="225">
        <v>5273921</v>
      </c>
      <c r="AH576" s="225">
        <v>5273921</v>
      </c>
      <c r="AI576" s="225">
        <v>5273921</v>
      </c>
      <c r="AJ576" s="225">
        <v>5273921</v>
      </c>
      <c r="AK576" s="225">
        <v>5273921</v>
      </c>
      <c r="AL576" s="225">
        <v>5273921</v>
      </c>
      <c r="AM576" s="225">
        <v>5273921</v>
      </c>
      <c r="AN576" s="225">
        <v>63287052</v>
      </c>
      <c r="AO576" s="225">
        <v>5068119</v>
      </c>
      <c r="AP576" s="225">
        <v>5068119</v>
      </c>
      <c r="AQ576" s="225">
        <v>5068119</v>
      </c>
      <c r="AR576" s="225">
        <v>5068119</v>
      </c>
      <c r="AS576" s="225">
        <v>5068119</v>
      </c>
      <c r="AT576" s="225">
        <v>5068119</v>
      </c>
      <c r="AU576" s="225">
        <v>5068119</v>
      </c>
      <c r="AV576" s="225">
        <v>5068119</v>
      </c>
      <c r="AW576" s="225">
        <v>5068119</v>
      </c>
      <c r="AX576" s="225">
        <v>5068119</v>
      </c>
      <c r="AY576" s="225">
        <v>5068119</v>
      </c>
      <c r="AZ576" s="225">
        <v>5068119</v>
      </c>
      <c r="BA576" s="225">
        <v>60817427.999999903</v>
      </c>
      <c r="BB576" s="225">
        <v>5068119</v>
      </c>
      <c r="BC576" s="225">
        <v>5068119</v>
      </c>
      <c r="BD576" s="225">
        <v>5068119</v>
      </c>
      <c r="BE576" s="225">
        <v>5068119</v>
      </c>
      <c r="BF576" s="225">
        <v>5068119</v>
      </c>
      <c r="BG576" s="225">
        <v>5068119</v>
      </c>
      <c r="BH576" s="225">
        <v>5068119</v>
      </c>
      <c r="BI576" s="225">
        <v>5068119</v>
      </c>
      <c r="BJ576" s="225">
        <v>5068119</v>
      </c>
      <c r="BK576" s="225">
        <v>5068119</v>
      </c>
      <c r="BL576" s="225">
        <v>5068119</v>
      </c>
      <c r="BM576" s="225">
        <v>5068119</v>
      </c>
      <c r="BN576" s="225">
        <v>60817427.999999903</v>
      </c>
    </row>
    <row r="577" spans="1:66">
      <c r="A577" s="245" t="s">
        <v>816</v>
      </c>
      <c r="B577" s="225">
        <v>5484424</v>
      </c>
      <c r="C577" s="225">
        <v>5553684</v>
      </c>
      <c r="D577" s="225">
        <v>6439531.9999999898</v>
      </c>
      <c r="E577" s="225">
        <v>5918173</v>
      </c>
      <c r="F577" s="225">
        <v>7048848</v>
      </c>
      <c r="G577" s="225">
        <v>6189253</v>
      </c>
      <c r="H577" s="225">
        <v>6154393</v>
      </c>
      <c r="I577" s="225">
        <v>7042647</v>
      </c>
      <c r="J577" s="225">
        <v>6190924</v>
      </c>
      <c r="K577" s="225">
        <v>6043772</v>
      </c>
      <c r="L577" s="225">
        <v>6628629</v>
      </c>
      <c r="M577" s="225">
        <v>4536465</v>
      </c>
      <c r="N577" s="225">
        <v>73230743.999999896</v>
      </c>
      <c r="O577" s="225">
        <v>6648548.9999999898</v>
      </c>
      <c r="P577" s="225">
        <v>5871880.9999999898</v>
      </c>
      <c r="Q577" s="225">
        <v>5942985</v>
      </c>
      <c r="R577" s="225">
        <v>6251401</v>
      </c>
      <c r="S577" s="225">
        <v>7487954</v>
      </c>
      <c r="T577" s="225">
        <v>6571852</v>
      </c>
      <c r="U577" s="225">
        <v>7432495</v>
      </c>
      <c r="V577" s="225">
        <v>6509914</v>
      </c>
      <c r="W577" s="225">
        <v>6512727</v>
      </c>
      <c r="X577" s="225">
        <v>7243941</v>
      </c>
      <c r="Y577" s="225">
        <v>6272278</v>
      </c>
      <c r="Z577" s="225">
        <v>5161629</v>
      </c>
      <c r="AA577" s="225">
        <v>77907606</v>
      </c>
      <c r="AB577" s="225">
        <v>6579638.9999999898</v>
      </c>
      <c r="AC577" s="225">
        <v>6579638.9999999898</v>
      </c>
      <c r="AD577" s="225">
        <v>6579638.9999999898</v>
      </c>
      <c r="AE577" s="225">
        <v>6579638.9999999898</v>
      </c>
      <c r="AF577" s="225">
        <v>6579638.9999999898</v>
      </c>
      <c r="AG577" s="225">
        <v>6579638.9999999898</v>
      </c>
      <c r="AH577" s="225">
        <v>6579638.9999999898</v>
      </c>
      <c r="AI577" s="225">
        <v>6579638.9999999898</v>
      </c>
      <c r="AJ577" s="225">
        <v>6579638.9999999898</v>
      </c>
      <c r="AK577" s="225">
        <v>6579638.9999999898</v>
      </c>
      <c r="AL577" s="225">
        <v>6579638.9999999898</v>
      </c>
      <c r="AM577" s="225">
        <v>6579638.9999999898</v>
      </c>
      <c r="AN577" s="225">
        <v>78955667.999999896</v>
      </c>
      <c r="AO577" s="225">
        <v>6375556</v>
      </c>
      <c r="AP577" s="225">
        <v>6375556</v>
      </c>
      <c r="AQ577" s="225">
        <v>6375556</v>
      </c>
      <c r="AR577" s="225">
        <v>6375556</v>
      </c>
      <c r="AS577" s="225">
        <v>6375556</v>
      </c>
      <c r="AT577" s="225">
        <v>6375556</v>
      </c>
      <c r="AU577" s="225">
        <v>6375556</v>
      </c>
      <c r="AV577" s="225">
        <v>6375556</v>
      </c>
      <c r="AW577" s="225">
        <v>6375556</v>
      </c>
      <c r="AX577" s="225">
        <v>6375556</v>
      </c>
      <c r="AY577" s="225">
        <v>6375556</v>
      </c>
      <c r="AZ577" s="225">
        <v>6375556</v>
      </c>
      <c r="BA577" s="225">
        <v>76506671.999999896</v>
      </c>
      <c r="BB577" s="225">
        <v>6326648</v>
      </c>
      <c r="BC577" s="225">
        <v>6326648</v>
      </c>
      <c r="BD577" s="225">
        <v>6326648</v>
      </c>
      <c r="BE577" s="225">
        <v>6326648</v>
      </c>
      <c r="BF577" s="225">
        <v>6326648</v>
      </c>
      <c r="BG577" s="225">
        <v>6326648</v>
      </c>
      <c r="BH577" s="225">
        <v>6326648</v>
      </c>
      <c r="BI577" s="225">
        <v>6326648</v>
      </c>
      <c r="BJ577" s="225">
        <v>6326648</v>
      </c>
      <c r="BK577" s="225">
        <v>6326648</v>
      </c>
      <c r="BL577" s="225">
        <v>6326648</v>
      </c>
      <c r="BM577" s="225">
        <v>6326648</v>
      </c>
      <c r="BN577" s="225">
        <v>75919776</v>
      </c>
    </row>
    <row r="578" spans="1:66">
      <c r="A578" s="247" t="s">
        <v>817</v>
      </c>
    </row>
    <row r="579" spans="1:66">
      <c r="A579" s="245" t="s">
        <v>818</v>
      </c>
      <c r="B579" s="225">
        <v>-770478.27166666603</v>
      </c>
      <c r="C579" s="225">
        <v>-770478.27166666603</v>
      </c>
      <c r="D579" s="225">
        <v>-770478.27166666603</v>
      </c>
      <c r="E579" s="225">
        <v>-770478.27166666603</v>
      </c>
      <c r="F579" s="225">
        <v>-770478.27166666603</v>
      </c>
      <c r="G579" s="225">
        <v>-770478.27166666603</v>
      </c>
      <c r="H579" s="225">
        <v>-770478.27166666603</v>
      </c>
      <c r="I579" s="225">
        <v>-770478.27166666603</v>
      </c>
      <c r="J579" s="225">
        <v>-770478.27166666603</v>
      </c>
      <c r="K579" s="225">
        <v>-770478.27166666603</v>
      </c>
      <c r="L579" s="225">
        <v>-770478.27166666603</v>
      </c>
      <c r="M579" s="225">
        <v>-770478.27166666603</v>
      </c>
      <c r="N579" s="225">
        <v>-9245739.2599999998</v>
      </c>
      <c r="O579" s="225">
        <v>-6.8306841664404301E-9</v>
      </c>
      <c r="P579" s="225">
        <v>-6.8306841664404301E-9</v>
      </c>
      <c r="Q579" s="225">
        <v>-6.8306841664404301E-9</v>
      </c>
      <c r="R579" s="225">
        <v>-6.8306841664404301E-9</v>
      </c>
      <c r="S579" s="225">
        <v>-6.8306841664404301E-9</v>
      </c>
      <c r="T579" s="225">
        <v>-6.8306841664404301E-9</v>
      </c>
      <c r="U579" s="225">
        <v>-6.8306841664404301E-9</v>
      </c>
      <c r="V579" s="225">
        <v>-6.8306841664404301E-9</v>
      </c>
      <c r="W579" s="225">
        <v>-6.8306841664404301E-9</v>
      </c>
      <c r="X579" s="225">
        <v>-6.8306841664404301E-9</v>
      </c>
      <c r="Y579" s="225">
        <v>-6.8306841664404301E-9</v>
      </c>
      <c r="Z579" s="225">
        <v>-6.8306841664404301E-9</v>
      </c>
      <c r="AA579" s="225">
        <v>-8.1968209997285105E-8</v>
      </c>
      <c r="AB579" s="225">
        <v>-4.9635357552486098E-9</v>
      </c>
      <c r="AC579" s="225">
        <v>-4.9635357552486098E-9</v>
      </c>
      <c r="AD579" s="225">
        <v>-4.9635357552486098E-9</v>
      </c>
      <c r="AE579" s="225">
        <v>-4.9635357552486098E-9</v>
      </c>
      <c r="AF579" s="225">
        <v>-4.9635357552486098E-9</v>
      </c>
      <c r="AG579" s="225">
        <v>-4.9635357552486098E-9</v>
      </c>
      <c r="AH579" s="225">
        <v>-4.9635357552486098E-9</v>
      </c>
      <c r="AI579" s="225">
        <v>-4.9635357552486098E-9</v>
      </c>
      <c r="AJ579" s="225">
        <v>-4.9635357552486098E-9</v>
      </c>
      <c r="AK579" s="225">
        <v>-4.9635357552486098E-9</v>
      </c>
      <c r="AL579" s="225">
        <v>-4.9635357552486098E-9</v>
      </c>
      <c r="AM579" s="225">
        <v>-4.9635357552486098E-9</v>
      </c>
      <c r="AN579" s="225">
        <v>-5.9562429062983301E-8</v>
      </c>
      <c r="AO579" s="225">
        <v>6.4100165504728298E-10</v>
      </c>
      <c r="AP579" s="225">
        <v>6.4100165504728298E-10</v>
      </c>
      <c r="AQ579" s="225">
        <v>6.4100165504728298E-10</v>
      </c>
      <c r="AR579" s="225">
        <v>6.4100165504728298E-10</v>
      </c>
      <c r="AS579" s="225">
        <v>6.4100165504728298E-10</v>
      </c>
      <c r="AT579" s="225">
        <v>6.4100165504728298E-10</v>
      </c>
      <c r="AU579" s="225">
        <v>6.4100165504728298E-10</v>
      </c>
      <c r="AV579" s="225">
        <v>6.4100165504728298E-10</v>
      </c>
      <c r="AW579" s="225">
        <v>6.4100165504728298E-10</v>
      </c>
      <c r="AX579" s="225">
        <v>6.4100165504728298E-10</v>
      </c>
      <c r="AY579" s="225">
        <v>6.4100165504728298E-10</v>
      </c>
      <c r="AZ579" s="225">
        <v>6.4100165504728298E-10</v>
      </c>
      <c r="BA579" s="225">
        <v>7.6920198605673903E-9</v>
      </c>
      <c r="BB579" s="225">
        <v>-1.05523271876347E-10</v>
      </c>
      <c r="BC579" s="225">
        <v>-1.05523271876347E-10</v>
      </c>
      <c r="BD579" s="225">
        <v>-1.05523271876347E-10</v>
      </c>
      <c r="BE579" s="225">
        <v>-1.05523271876347E-10</v>
      </c>
      <c r="BF579" s="225">
        <v>-1.05523271876347E-10</v>
      </c>
      <c r="BG579" s="225">
        <v>-1.05523271876347E-10</v>
      </c>
      <c r="BH579" s="225">
        <v>-1.05523271876347E-10</v>
      </c>
      <c r="BI579" s="225">
        <v>-1.05523271876347E-10</v>
      </c>
      <c r="BJ579" s="225">
        <v>-1.05523271876347E-10</v>
      </c>
      <c r="BK579" s="225">
        <v>-1.05523271876347E-10</v>
      </c>
      <c r="BL579" s="225">
        <v>-1.05523271876347E-10</v>
      </c>
      <c r="BM579" s="225">
        <v>-1.05523271876347E-10</v>
      </c>
      <c r="BN579" s="225">
        <v>-1.26627926251617E-9</v>
      </c>
    </row>
    <row r="580" spans="1:66">
      <c r="A580" s="245" t="s">
        <v>819</v>
      </c>
      <c r="B580" s="225">
        <v>7060735.6276335102</v>
      </c>
      <c r="C580" s="225">
        <v>-8869988.2712789699</v>
      </c>
      <c r="D580" s="225">
        <v>-5254543.6426555999</v>
      </c>
      <c r="E580" s="225">
        <v>-2368516.2172534899</v>
      </c>
      <c r="F580" s="225">
        <v>2686811.4328566501</v>
      </c>
      <c r="G580" s="225">
        <v>317256.337506885</v>
      </c>
      <c r="H580" s="225">
        <v>2368473.1048851102</v>
      </c>
      <c r="I580" s="225">
        <v>12971952.615078099</v>
      </c>
      <c r="J580" s="225">
        <v>4241417.3931915397</v>
      </c>
      <c r="K580" s="225">
        <v>111226.13232753699</v>
      </c>
      <c r="L580" s="225">
        <v>-6861264.6479175696</v>
      </c>
      <c r="M580" s="225">
        <v>-6403559.8643736802</v>
      </c>
      <c r="N580" s="225">
        <v>8.3673512563109398E-8</v>
      </c>
      <c r="O580" s="225">
        <v>403458.84609849198</v>
      </c>
      <c r="P580" s="225">
        <v>-10876798.9060208</v>
      </c>
      <c r="Q580" s="225">
        <v>-8347428.9156879196</v>
      </c>
      <c r="R580" s="225">
        <v>-6209091.6548966998</v>
      </c>
      <c r="S580" s="225">
        <v>-789711.02042523399</v>
      </c>
      <c r="T580" s="225">
        <v>-1739932.07583537</v>
      </c>
      <c r="U580" s="225">
        <v>-220927.21410128</v>
      </c>
      <c r="V580" s="225">
        <v>7487906.6481142603</v>
      </c>
      <c r="W580" s="225">
        <v>10072477.8446155</v>
      </c>
      <c r="X580" s="225">
        <v>6745536.3198598996</v>
      </c>
      <c r="Y580" s="225">
        <v>1481072.6712208099</v>
      </c>
      <c r="Z580" s="225">
        <v>1993437.45705848</v>
      </c>
      <c r="AA580" s="225">
        <v>6.1845639720559094E-8</v>
      </c>
      <c r="AB580" s="225">
        <v>2366385.9213756602</v>
      </c>
      <c r="AC580" s="225">
        <v>-2750831.9010022799</v>
      </c>
      <c r="AD580" s="225">
        <v>-1198407.37585127</v>
      </c>
      <c r="AE580" s="225">
        <v>-318600.92175601103</v>
      </c>
      <c r="AF580" s="225">
        <v>1083367.9565687899</v>
      </c>
      <c r="AG580" s="225">
        <v>-907199.33942682797</v>
      </c>
      <c r="AH580" s="225">
        <v>-196950.25364793901</v>
      </c>
      <c r="AI580" s="225">
        <v>3117499.6880433802</v>
      </c>
      <c r="AJ580" s="225">
        <v>1740781.3358247101</v>
      </c>
      <c r="AK580" s="225">
        <v>602937.72149391205</v>
      </c>
      <c r="AL580" s="225">
        <v>-1658484.0054058901</v>
      </c>
      <c r="AM580" s="225">
        <v>-1880498.8262162399</v>
      </c>
      <c r="AN580" s="225">
        <v>-7.2759576141834201E-9</v>
      </c>
      <c r="AO580" s="225">
        <v>1116572.1868135501</v>
      </c>
      <c r="AP580" s="225">
        <v>-704927.91495505394</v>
      </c>
      <c r="AQ580" s="225">
        <v>327726.787325827</v>
      </c>
      <c r="AR580" s="225">
        <v>628841.21547723596</v>
      </c>
      <c r="AS580" s="225">
        <v>669155.07786061405</v>
      </c>
      <c r="AT580" s="225">
        <v>-1832201.25956421</v>
      </c>
      <c r="AU580" s="225">
        <v>-1574860.59962296</v>
      </c>
      <c r="AV580" s="225">
        <v>-369610.502006475</v>
      </c>
      <c r="AW580" s="225">
        <v>972059.38808851503</v>
      </c>
      <c r="AX580" s="225">
        <v>1017495.84821511</v>
      </c>
      <c r="AY580" s="225">
        <v>163097.511211531</v>
      </c>
      <c r="AZ580" s="225">
        <v>-413347.73884367099</v>
      </c>
      <c r="BA580" s="225">
        <v>9.0949470177292803E-10</v>
      </c>
      <c r="BB580" s="225">
        <v>-1366014.64176414</v>
      </c>
      <c r="BC580" s="225">
        <v>-2244766.3620118299</v>
      </c>
      <c r="BD580" s="225">
        <v>-1334631.6077107301</v>
      </c>
      <c r="BE580" s="225">
        <v>-1200796.9349573101</v>
      </c>
      <c r="BF580" s="225">
        <v>-1565238.8220239901</v>
      </c>
      <c r="BG580" s="225">
        <v>1229040.4109309099</v>
      </c>
      <c r="BH580" s="225">
        <v>1341480.1174660199</v>
      </c>
      <c r="BI580" s="225">
        <v>1894303.67677914</v>
      </c>
      <c r="BJ580" s="225">
        <v>1202564.1737740501</v>
      </c>
      <c r="BK580" s="225">
        <v>901203.53692559805</v>
      </c>
      <c r="BL580" s="225">
        <v>516755.73659794498</v>
      </c>
      <c r="BM580" s="225">
        <v>626100.71599433594</v>
      </c>
      <c r="BN580" s="225">
        <v>-2.2737367544323202E-9</v>
      </c>
    </row>
    <row r="581" spans="1:66">
      <c r="A581" s="245" t="s">
        <v>820</v>
      </c>
      <c r="B581" s="225">
        <v>-1146882.5597796401</v>
      </c>
      <c r="C581" s="225">
        <v>-722865.800462496</v>
      </c>
      <c r="D581" s="225">
        <v>-784126.88458710897</v>
      </c>
      <c r="E581" s="225">
        <v>-860357.86625632097</v>
      </c>
      <c r="F581" s="225">
        <v>-1027930.46849624</v>
      </c>
      <c r="G581" s="225">
        <v>-1090102.96081228</v>
      </c>
      <c r="H581" s="225">
        <v>-1144424.9295462801</v>
      </c>
      <c r="I581" s="225">
        <v>-1425721.4760970999</v>
      </c>
      <c r="J581" s="225">
        <v>-1064614.5418209401</v>
      </c>
      <c r="K581" s="225">
        <v>-924770.77023946098</v>
      </c>
      <c r="L581" s="225">
        <v>-739947.846671229</v>
      </c>
      <c r="M581" s="225">
        <v>-786611.12173092598</v>
      </c>
      <c r="N581" s="225">
        <v>-11718357.226500001</v>
      </c>
      <c r="O581" s="225">
        <v>0</v>
      </c>
      <c r="P581" s="225">
        <v>0</v>
      </c>
      <c r="Q581" s="225">
        <v>0</v>
      </c>
      <c r="R581" s="225">
        <v>0</v>
      </c>
      <c r="S581" s="225">
        <v>0</v>
      </c>
      <c r="T581" s="225">
        <v>0</v>
      </c>
      <c r="U581" s="225">
        <v>0</v>
      </c>
      <c r="V581" s="225">
        <v>0</v>
      </c>
      <c r="W581" s="225">
        <v>0</v>
      </c>
      <c r="X581" s="225">
        <v>0</v>
      </c>
      <c r="Y581" s="225">
        <v>0</v>
      </c>
      <c r="Z581" s="225">
        <v>0</v>
      </c>
      <c r="AA581" s="225">
        <v>0</v>
      </c>
      <c r="AB581" s="225">
        <v>0</v>
      </c>
      <c r="AC581" s="225">
        <v>0</v>
      </c>
      <c r="AD581" s="225">
        <v>0</v>
      </c>
      <c r="AE581" s="225">
        <v>0</v>
      </c>
      <c r="AF581" s="225">
        <v>0</v>
      </c>
      <c r="AG581" s="225">
        <v>0</v>
      </c>
      <c r="AH581" s="225">
        <v>0</v>
      </c>
      <c r="AI581" s="225">
        <v>0</v>
      </c>
      <c r="AJ581" s="225">
        <v>0</v>
      </c>
      <c r="AK581" s="225">
        <v>0</v>
      </c>
      <c r="AL581" s="225">
        <v>0</v>
      </c>
      <c r="AM581" s="225">
        <v>0</v>
      </c>
      <c r="AN581" s="225">
        <v>0</v>
      </c>
      <c r="AO581" s="225">
        <v>0</v>
      </c>
      <c r="AP581" s="225">
        <v>0</v>
      </c>
      <c r="AQ581" s="225">
        <v>0</v>
      </c>
      <c r="AR581" s="225">
        <v>0</v>
      </c>
      <c r="AS581" s="225">
        <v>0</v>
      </c>
      <c r="AT581" s="225">
        <v>0</v>
      </c>
      <c r="AU581" s="225">
        <v>0</v>
      </c>
      <c r="AV581" s="225">
        <v>0</v>
      </c>
      <c r="AW581" s="225">
        <v>0</v>
      </c>
      <c r="AX581" s="225">
        <v>0</v>
      </c>
      <c r="AY581" s="225">
        <v>0</v>
      </c>
      <c r="AZ581" s="225">
        <v>0</v>
      </c>
      <c r="BA581" s="225">
        <v>0</v>
      </c>
      <c r="BB581" s="225">
        <v>0</v>
      </c>
      <c r="BC581" s="225">
        <v>0</v>
      </c>
      <c r="BD581" s="225">
        <v>0</v>
      </c>
      <c r="BE581" s="225">
        <v>0</v>
      </c>
      <c r="BF581" s="225">
        <v>0</v>
      </c>
      <c r="BG581" s="225">
        <v>0</v>
      </c>
      <c r="BH581" s="225">
        <v>0</v>
      </c>
      <c r="BI581" s="225">
        <v>0</v>
      </c>
      <c r="BJ581" s="225">
        <v>0</v>
      </c>
      <c r="BK581" s="225">
        <v>0</v>
      </c>
      <c r="BL581" s="225">
        <v>0</v>
      </c>
      <c r="BM581" s="225">
        <v>0</v>
      </c>
      <c r="BN581" s="225">
        <v>0</v>
      </c>
    </row>
    <row r="582" spans="1:66">
      <c r="A582" s="245" t="s">
        <v>821</v>
      </c>
      <c r="B582" s="225">
        <v>5143374.7961871997</v>
      </c>
      <c r="C582" s="225">
        <v>-10363332.3434081</v>
      </c>
      <c r="D582" s="225">
        <v>-6809148.7989093801</v>
      </c>
      <c r="E582" s="225">
        <v>-3999352.35517648</v>
      </c>
      <c r="F582" s="225">
        <v>888402.69269374397</v>
      </c>
      <c r="G582" s="225">
        <v>-1543324.8949720601</v>
      </c>
      <c r="H582" s="225">
        <v>453569.90367217001</v>
      </c>
      <c r="I582" s="225">
        <v>10775752.8673144</v>
      </c>
      <c r="J582" s="225">
        <v>2406324.5797039298</v>
      </c>
      <c r="K582" s="225">
        <v>-1584022.90957859</v>
      </c>
      <c r="L582" s="225">
        <v>-8371690.76625547</v>
      </c>
      <c r="M582" s="225">
        <v>-7960649.2577712703</v>
      </c>
      <c r="N582" s="225">
        <v>-20964096.486499902</v>
      </c>
      <c r="O582" s="225">
        <v>403458.846098485</v>
      </c>
      <c r="P582" s="225">
        <v>-10876798.9060208</v>
      </c>
      <c r="Q582" s="225">
        <v>-8347428.9156879196</v>
      </c>
      <c r="R582" s="225">
        <v>-6209091.6548967101</v>
      </c>
      <c r="S582" s="225">
        <v>-789711.02042524097</v>
      </c>
      <c r="T582" s="225">
        <v>-1739932.07583538</v>
      </c>
      <c r="U582" s="225">
        <v>-220927.21410128701</v>
      </c>
      <c r="V582" s="225">
        <v>7487906.64811425</v>
      </c>
      <c r="W582" s="225">
        <v>10072477.8446154</v>
      </c>
      <c r="X582" s="225">
        <v>6745536.3198598903</v>
      </c>
      <c r="Y582" s="225">
        <v>1481072.6712208099</v>
      </c>
      <c r="Z582" s="225">
        <v>1993437.45705847</v>
      </c>
      <c r="AA582" s="225">
        <v>-2.4556356947869E-8</v>
      </c>
      <c r="AB582" s="225">
        <v>2366385.92137565</v>
      </c>
      <c r="AC582" s="225">
        <v>-2750831.9010022799</v>
      </c>
      <c r="AD582" s="225">
        <v>-1198407.37585127</v>
      </c>
      <c r="AE582" s="225">
        <v>-318600.92175601597</v>
      </c>
      <c r="AF582" s="225">
        <v>1083367.9565687799</v>
      </c>
      <c r="AG582" s="225">
        <v>-907199.33942683297</v>
      </c>
      <c r="AH582" s="225">
        <v>-196950.25364794399</v>
      </c>
      <c r="AI582" s="225">
        <v>3117499.6880433699</v>
      </c>
      <c r="AJ582" s="225">
        <v>1740781.3358247001</v>
      </c>
      <c r="AK582" s="225">
        <v>602937.72149390704</v>
      </c>
      <c r="AL582" s="225">
        <v>-1658484.0054059001</v>
      </c>
      <c r="AM582" s="225">
        <v>-1880498.8262162399</v>
      </c>
      <c r="AN582" s="225">
        <v>-6.7302607931196597E-8</v>
      </c>
      <c r="AO582" s="225">
        <v>1116572.1868135501</v>
      </c>
      <c r="AP582" s="225">
        <v>-704927.91495505301</v>
      </c>
      <c r="AQ582" s="225">
        <v>327726.78732582799</v>
      </c>
      <c r="AR582" s="225">
        <v>628841.21547723701</v>
      </c>
      <c r="AS582" s="225">
        <v>669155.07786061498</v>
      </c>
      <c r="AT582" s="225">
        <v>-1832201.25956421</v>
      </c>
      <c r="AU582" s="225">
        <v>-1574860.59962296</v>
      </c>
      <c r="AV582" s="225">
        <v>-369610.50200647401</v>
      </c>
      <c r="AW582" s="225">
        <v>972059.38808851596</v>
      </c>
      <c r="AX582" s="225">
        <v>1017495.84821511</v>
      </c>
      <c r="AY582" s="225">
        <v>163097.511211531</v>
      </c>
      <c r="AZ582" s="225">
        <v>-413347.73884367099</v>
      </c>
      <c r="BA582" s="225">
        <v>9.0381035988684694E-9</v>
      </c>
      <c r="BB582" s="225">
        <v>-1366014.64176414</v>
      </c>
      <c r="BC582" s="225">
        <v>-2244766.3620118299</v>
      </c>
      <c r="BD582" s="225">
        <v>-1334631.6077107301</v>
      </c>
      <c r="BE582" s="225">
        <v>-1200796.9349573101</v>
      </c>
      <c r="BF582" s="225">
        <v>-1565238.8220239901</v>
      </c>
      <c r="BG582" s="225">
        <v>1229040.4109309099</v>
      </c>
      <c r="BH582" s="225">
        <v>1341480.1174660199</v>
      </c>
      <c r="BI582" s="225">
        <v>1894303.67677914</v>
      </c>
      <c r="BJ582" s="225">
        <v>1202564.1737740501</v>
      </c>
      <c r="BK582" s="225">
        <v>901203.53692559805</v>
      </c>
      <c r="BL582" s="225">
        <v>516755.73659794498</v>
      </c>
      <c r="BM582" s="225">
        <v>626100.71599433501</v>
      </c>
      <c r="BN582" s="225">
        <v>-2.7284841053187802E-9</v>
      </c>
    </row>
    <row r="583" spans="1:66">
      <c r="A583" s="245" t="s">
        <v>822</v>
      </c>
      <c r="B583" s="225">
        <v>36683460.93</v>
      </c>
      <c r="C583" s="225">
        <v>36699571.57</v>
      </c>
      <c r="D583" s="225">
        <v>35317142.280000001</v>
      </c>
      <c r="E583" s="225">
        <v>35251962.530000001</v>
      </c>
      <c r="F583" s="225">
        <v>36543877.240000002</v>
      </c>
      <c r="G583" s="225">
        <v>41487287.850000001</v>
      </c>
      <c r="H583" s="225">
        <v>41470026.450000003</v>
      </c>
      <c r="I583" s="225">
        <v>41423995.969999999</v>
      </c>
      <c r="J583" s="225">
        <v>36378365.530000001</v>
      </c>
      <c r="K583" s="225">
        <v>35211685.850000001</v>
      </c>
      <c r="L583" s="225">
        <v>35257716.329999998</v>
      </c>
      <c r="M583" s="225">
        <v>36699571.57</v>
      </c>
      <c r="N583" s="225">
        <v>448424664.10000002</v>
      </c>
      <c r="O583" s="225">
        <v>31189872.98</v>
      </c>
      <c r="P583" s="225">
        <v>31205983.6199999</v>
      </c>
      <c r="Q583" s="225">
        <v>29823554.329999998</v>
      </c>
      <c r="R583" s="225">
        <v>29758374.579999998</v>
      </c>
      <c r="S583" s="225">
        <v>29131802.249999899</v>
      </c>
      <c r="T583" s="225">
        <v>32093479.009999901</v>
      </c>
      <c r="U583" s="225">
        <v>32076217.609999999</v>
      </c>
      <c r="V583" s="225">
        <v>32030187.129999999</v>
      </c>
      <c r="W583" s="225">
        <v>19198506.260000002</v>
      </c>
      <c r="X583" s="225">
        <v>18481581.780000001</v>
      </c>
      <c r="Y583" s="225">
        <v>18527612.260000002</v>
      </c>
      <c r="Z583" s="225">
        <v>19362297.98</v>
      </c>
      <c r="AA583" s="225">
        <v>322879469.79000002</v>
      </c>
      <c r="AB583" s="225">
        <v>10414443.699999999</v>
      </c>
      <c r="AC583" s="225">
        <v>10430554.34</v>
      </c>
      <c r="AD583" s="225">
        <v>9613130.0199999996</v>
      </c>
      <c r="AE583" s="225">
        <v>9590114.8200000003</v>
      </c>
      <c r="AF583" s="225">
        <v>10333890.380000001</v>
      </c>
      <c r="AG583" s="225">
        <v>13295567.1399999</v>
      </c>
      <c r="AH583" s="225">
        <v>13278305.74</v>
      </c>
      <c r="AI583" s="225">
        <v>13232275.26</v>
      </c>
      <c r="AJ583" s="225">
        <v>10266762.619999999</v>
      </c>
      <c r="AK583" s="225">
        <v>9549838.1400000006</v>
      </c>
      <c r="AL583" s="225">
        <v>9595868.6199999992</v>
      </c>
      <c r="AM583" s="225">
        <v>10430554.34</v>
      </c>
      <c r="AN583" s="225">
        <v>130031305.12</v>
      </c>
      <c r="AO583" s="225">
        <v>2867329.44</v>
      </c>
      <c r="AP583" s="225">
        <v>2883440.08</v>
      </c>
      <c r="AQ583" s="225">
        <v>2066015.75999999</v>
      </c>
      <c r="AR583" s="225">
        <v>2043000.56</v>
      </c>
      <c r="AS583" s="225">
        <v>2786776.12</v>
      </c>
      <c r="AT583" s="225">
        <v>5748452.8799999999</v>
      </c>
      <c r="AU583" s="225">
        <v>5731191.4800000004</v>
      </c>
      <c r="AV583" s="225">
        <v>5685161</v>
      </c>
      <c r="AW583" s="225">
        <v>2719648.36</v>
      </c>
      <c r="AX583" s="225">
        <v>2002723.88</v>
      </c>
      <c r="AY583" s="225">
        <v>2048754.3599999901</v>
      </c>
      <c r="AZ583" s="225">
        <v>2883440.08</v>
      </c>
      <c r="BA583" s="225">
        <v>39465934</v>
      </c>
      <c r="BB583" s="225">
        <v>2858237.48</v>
      </c>
      <c r="BC583" s="225">
        <v>2874695.64</v>
      </c>
      <c r="BD583" s="225">
        <v>2039638.88</v>
      </c>
      <c r="BE583" s="225">
        <v>2016127.2</v>
      </c>
      <c r="BF583" s="225">
        <v>2775946.56</v>
      </c>
      <c r="BG583" s="225">
        <v>0</v>
      </c>
      <c r="BH583" s="225">
        <v>0</v>
      </c>
      <c r="BI583" s="225">
        <v>0</v>
      </c>
      <c r="BJ583" s="225">
        <v>0</v>
      </c>
      <c r="BK583" s="225">
        <v>0</v>
      </c>
      <c r="BL583" s="225">
        <v>0</v>
      </c>
      <c r="BM583" s="225">
        <v>0</v>
      </c>
      <c r="BN583" s="225">
        <v>12564645.76</v>
      </c>
    </row>
    <row r="584" spans="1:66">
      <c r="A584" s="245" t="s">
        <v>823</v>
      </c>
      <c r="B584" s="225">
        <v>0</v>
      </c>
      <c r="C584" s="225">
        <v>0</v>
      </c>
      <c r="D584" s="225">
        <v>0</v>
      </c>
      <c r="E584" s="225">
        <v>0</v>
      </c>
      <c r="F584" s="225">
        <v>0</v>
      </c>
      <c r="G584" s="225">
        <v>0</v>
      </c>
      <c r="H584" s="225">
        <v>0</v>
      </c>
      <c r="I584" s="225">
        <v>0</v>
      </c>
      <c r="J584" s="225">
        <v>0</v>
      </c>
      <c r="K584" s="225">
        <v>0</v>
      </c>
      <c r="L584" s="225">
        <v>0</v>
      </c>
      <c r="M584" s="225">
        <v>0</v>
      </c>
      <c r="N584" s="225">
        <v>0</v>
      </c>
      <c r="O584" s="225">
        <v>0</v>
      </c>
      <c r="P584" s="225">
        <v>0</v>
      </c>
      <c r="Q584" s="225">
        <v>0</v>
      </c>
      <c r="R584" s="225">
        <v>0</v>
      </c>
      <c r="S584" s="225">
        <v>0</v>
      </c>
      <c r="T584" s="225">
        <v>0</v>
      </c>
      <c r="U584" s="225">
        <v>0</v>
      </c>
      <c r="V584" s="225">
        <v>0</v>
      </c>
      <c r="W584" s="225">
        <v>0</v>
      </c>
      <c r="X584" s="225">
        <v>0</v>
      </c>
      <c r="Y584" s="225">
        <v>0</v>
      </c>
      <c r="Z584" s="225">
        <v>0</v>
      </c>
      <c r="AA584" s="225">
        <v>0</v>
      </c>
      <c r="AB584" s="225">
        <v>0</v>
      </c>
      <c r="AC584" s="225">
        <v>0</v>
      </c>
      <c r="AD584" s="225">
        <v>0</v>
      </c>
      <c r="AE584" s="225">
        <v>0</v>
      </c>
      <c r="AF584" s="225">
        <v>0</v>
      </c>
      <c r="AG584" s="225">
        <v>0</v>
      </c>
      <c r="AH584" s="225">
        <v>0</v>
      </c>
      <c r="AI584" s="225">
        <v>0</v>
      </c>
      <c r="AJ584" s="225">
        <v>0</v>
      </c>
      <c r="AK584" s="225">
        <v>0</v>
      </c>
      <c r="AL584" s="225">
        <v>0</v>
      </c>
      <c r="AM584" s="225">
        <v>0</v>
      </c>
      <c r="AN584" s="225">
        <v>0</v>
      </c>
      <c r="AO584" s="225">
        <v>0</v>
      </c>
      <c r="AP584" s="225">
        <v>0</v>
      </c>
      <c r="AQ584" s="225">
        <v>0</v>
      </c>
      <c r="AR584" s="225">
        <v>0</v>
      </c>
      <c r="AS584" s="225">
        <v>0</v>
      </c>
      <c r="AT584" s="225">
        <v>0</v>
      </c>
      <c r="AU584" s="225">
        <v>0</v>
      </c>
      <c r="AV584" s="225">
        <v>0</v>
      </c>
      <c r="AW584" s="225">
        <v>0</v>
      </c>
      <c r="AX584" s="225">
        <v>0</v>
      </c>
      <c r="AY584" s="225">
        <v>0</v>
      </c>
      <c r="AZ584" s="225">
        <v>0</v>
      </c>
      <c r="BA584" s="225">
        <v>0</v>
      </c>
      <c r="BB584" s="225">
        <v>0</v>
      </c>
      <c r="BC584" s="225">
        <v>0</v>
      </c>
      <c r="BD584" s="225">
        <v>0</v>
      </c>
      <c r="BE584" s="225">
        <v>0</v>
      </c>
      <c r="BF584" s="225">
        <v>0</v>
      </c>
      <c r="BG584" s="225">
        <v>0</v>
      </c>
      <c r="BH584" s="225">
        <v>0</v>
      </c>
      <c r="BI584" s="225">
        <v>0</v>
      </c>
      <c r="BJ584" s="225">
        <v>0</v>
      </c>
      <c r="BK584" s="225">
        <v>0</v>
      </c>
      <c r="BL584" s="225">
        <v>0</v>
      </c>
      <c r="BM584" s="225">
        <v>0</v>
      </c>
      <c r="BN584" s="225">
        <v>0</v>
      </c>
    </row>
    <row r="585" spans="1:66">
      <c r="A585" s="245" t="s">
        <v>824</v>
      </c>
      <c r="B585" s="225">
        <v>36683460.93</v>
      </c>
      <c r="C585" s="225">
        <v>36699571.57</v>
      </c>
      <c r="D585" s="225">
        <v>35317142.280000001</v>
      </c>
      <c r="E585" s="225">
        <v>35251962.530000001</v>
      </c>
      <c r="F585" s="225">
        <v>36543877.240000002</v>
      </c>
      <c r="G585" s="225">
        <v>41487287.850000001</v>
      </c>
      <c r="H585" s="225">
        <v>41470026.450000003</v>
      </c>
      <c r="I585" s="225">
        <v>41423995.969999999</v>
      </c>
      <c r="J585" s="225">
        <v>36378365.530000001</v>
      </c>
      <c r="K585" s="225">
        <v>35211685.850000001</v>
      </c>
      <c r="L585" s="225">
        <v>35257716.329999998</v>
      </c>
      <c r="M585" s="225">
        <v>36699571.57</v>
      </c>
      <c r="N585" s="225">
        <v>448424664.10000002</v>
      </c>
      <c r="O585" s="225">
        <v>31189872.98</v>
      </c>
      <c r="P585" s="225">
        <v>31205983.6199999</v>
      </c>
      <c r="Q585" s="225">
        <v>29823554.329999998</v>
      </c>
      <c r="R585" s="225">
        <v>29758374.579999998</v>
      </c>
      <c r="S585" s="225">
        <v>29131802.249999899</v>
      </c>
      <c r="T585" s="225">
        <v>32093479.009999901</v>
      </c>
      <c r="U585" s="225">
        <v>32076217.609999999</v>
      </c>
      <c r="V585" s="225">
        <v>32030187.129999999</v>
      </c>
      <c r="W585" s="225">
        <v>19198506.260000002</v>
      </c>
      <c r="X585" s="225">
        <v>18481581.780000001</v>
      </c>
      <c r="Y585" s="225">
        <v>18527612.260000002</v>
      </c>
      <c r="Z585" s="225">
        <v>19362297.98</v>
      </c>
      <c r="AA585" s="225">
        <v>322879469.79000002</v>
      </c>
      <c r="AB585" s="225">
        <v>10414443.699999999</v>
      </c>
      <c r="AC585" s="225">
        <v>10430554.34</v>
      </c>
      <c r="AD585" s="225">
        <v>9613130.0199999996</v>
      </c>
      <c r="AE585" s="225">
        <v>9590114.8200000003</v>
      </c>
      <c r="AF585" s="225">
        <v>10333890.380000001</v>
      </c>
      <c r="AG585" s="225">
        <v>13295567.1399999</v>
      </c>
      <c r="AH585" s="225">
        <v>13278305.74</v>
      </c>
      <c r="AI585" s="225">
        <v>13232275.26</v>
      </c>
      <c r="AJ585" s="225">
        <v>10266762.619999999</v>
      </c>
      <c r="AK585" s="225">
        <v>9549838.1400000006</v>
      </c>
      <c r="AL585" s="225">
        <v>9595868.6199999992</v>
      </c>
      <c r="AM585" s="225">
        <v>10430554.34</v>
      </c>
      <c r="AN585" s="225">
        <v>130031305.12</v>
      </c>
      <c r="AO585" s="225">
        <v>2867329.44</v>
      </c>
      <c r="AP585" s="225">
        <v>2883440.08</v>
      </c>
      <c r="AQ585" s="225">
        <v>2066015.75999999</v>
      </c>
      <c r="AR585" s="225">
        <v>2043000.56</v>
      </c>
      <c r="AS585" s="225">
        <v>2786776.12</v>
      </c>
      <c r="AT585" s="225">
        <v>5748452.8799999999</v>
      </c>
      <c r="AU585" s="225">
        <v>5731191.4800000004</v>
      </c>
      <c r="AV585" s="225">
        <v>5685161</v>
      </c>
      <c r="AW585" s="225">
        <v>2719648.36</v>
      </c>
      <c r="AX585" s="225">
        <v>2002723.88</v>
      </c>
      <c r="AY585" s="225">
        <v>2048754.3599999901</v>
      </c>
      <c r="AZ585" s="225">
        <v>2883440.08</v>
      </c>
      <c r="BA585" s="225">
        <v>39465934</v>
      </c>
      <c r="BB585" s="225">
        <v>2858237.48</v>
      </c>
      <c r="BC585" s="225">
        <v>2874695.64</v>
      </c>
      <c r="BD585" s="225">
        <v>2039638.88</v>
      </c>
      <c r="BE585" s="225">
        <v>2016127.2</v>
      </c>
      <c r="BF585" s="225">
        <v>2775946.56</v>
      </c>
      <c r="BG585" s="225">
        <v>0</v>
      </c>
      <c r="BH585" s="225">
        <v>0</v>
      </c>
      <c r="BI585" s="225">
        <v>0</v>
      </c>
      <c r="BJ585" s="225">
        <v>0</v>
      </c>
      <c r="BK585" s="225">
        <v>0</v>
      </c>
      <c r="BL585" s="225">
        <v>0</v>
      </c>
      <c r="BM585" s="225">
        <v>0</v>
      </c>
      <c r="BN585" s="225">
        <v>12564645.76</v>
      </c>
    </row>
    <row r="586" spans="1:66">
      <c r="A586" s="245" t="s">
        <v>825</v>
      </c>
      <c r="B586" s="225">
        <v>0</v>
      </c>
      <c r="C586" s="225">
        <v>0</v>
      </c>
      <c r="D586" s="225">
        <v>0</v>
      </c>
      <c r="E586" s="225">
        <v>0</v>
      </c>
      <c r="F586" s="225">
        <v>0</v>
      </c>
      <c r="G586" s="225">
        <v>0</v>
      </c>
      <c r="H586" s="225">
        <v>0</v>
      </c>
      <c r="I586" s="225">
        <v>0</v>
      </c>
      <c r="J586" s="225">
        <v>0</v>
      </c>
      <c r="K586" s="225">
        <v>0</v>
      </c>
      <c r="L586" s="225">
        <v>0</v>
      </c>
      <c r="M586" s="225">
        <v>0</v>
      </c>
      <c r="N586" s="225">
        <v>0</v>
      </c>
      <c r="O586" s="225">
        <v>0</v>
      </c>
      <c r="P586" s="225">
        <v>0</v>
      </c>
      <c r="Q586" s="225">
        <v>0</v>
      </c>
      <c r="R586" s="225">
        <v>0</v>
      </c>
      <c r="S586" s="225">
        <v>0</v>
      </c>
      <c r="T586" s="225">
        <v>0</v>
      </c>
      <c r="U586" s="225">
        <v>0</v>
      </c>
      <c r="V586" s="225">
        <v>0</v>
      </c>
      <c r="W586" s="225">
        <v>0</v>
      </c>
      <c r="X586" s="225">
        <v>0</v>
      </c>
      <c r="Y586" s="225">
        <v>0</v>
      </c>
      <c r="Z586" s="225">
        <v>0</v>
      </c>
      <c r="AA586" s="225">
        <v>0</v>
      </c>
      <c r="AB586" s="225">
        <v>0</v>
      </c>
      <c r="AC586" s="225">
        <v>0</v>
      </c>
      <c r="AD586" s="225">
        <v>0</v>
      </c>
      <c r="AE586" s="225">
        <v>0</v>
      </c>
      <c r="AF586" s="225">
        <v>0</v>
      </c>
      <c r="AG586" s="225">
        <v>0</v>
      </c>
      <c r="AH586" s="225">
        <v>0</v>
      </c>
      <c r="AI586" s="225">
        <v>0</v>
      </c>
      <c r="AJ586" s="225">
        <v>0</v>
      </c>
      <c r="AK586" s="225">
        <v>0</v>
      </c>
      <c r="AL586" s="225">
        <v>0</v>
      </c>
      <c r="AM586" s="225">
        <v>0</v>
      </c>
      <c r="AN586" s="225">
        <v>0</v>
      </c>
      <c r="AO586" s="225">
        <v>0</v>
      </c>
      <c r="AP586" s="225">
        <v>0</v>
      </c>
      <c r="AQ586" s="225">
        <v>0</v>
      </c>
      <c r="AR586" s="225">
        <v>0</v>
      </c>
      <c r="AS586" s="225">
        <v>0</v>
      </c>
      <c r="AT586" s="225">
        <v>0</v>
      </c>
      <c r="AU586" s="225">
        <v>0</v>
      </c>
      <c r="AV586" s="225">
        <v>0</v>
      </c>
      <c r="AW586" s="225">
        <v>0</v>
      </c>
      <c r="AX586" s="225">
        <v>0</v>
      </c>
      <c r="AY586" s="225">
        <v>0</v>
      </c>
      <c r="AZ586" s="225">
        <v>0</v>
      </c>
      <c r="BA586" s="225">
        <v>0</v>
      </c>
      <c r="BB586" s="225">
        <v>0</v>
      </c>
      <c r="BC586" s="225">
        <v>0</v>
      </c>
      <c r="BD586" s="225">
        <v>0</v>
      </c>
      <c r="BE586" s="225">
        <v>0</v>
      </c>
      <c r="BF586" s="225">
        <v>0</v>
      </c>
      <c r="BG586" s="225">
        <v>0</v>
      </c>
      <c r="BH586" s="225">
        <v>0</v>
      </c>
      <c r="BI586" s="225">
        <v>0</v>
      </c>
      <c r="BJ586" s="225">
        <v>0</v>
      </c>
      <c r="BK586" s="225">
        <v>0</v>
      </c>
      <c r="BL586" s="225">
        <v>0</v>
      </c>
      <c r="BM586" s="225">
        <v>0</v>
      </c>
      <c r="BN586" s="225">
        <v>0</v>
      </c>
    </row>
    <row r="587" spans="1:66">
      <c r="A587" s="247" t="s">
        <v>826</v>
      </c>
    </row>
    <row r="588" spans="1:66">
      <c r="A588" s="245" t="s">
        <v>827</v>
      </c>
      <c r="B588" s="225">
        <v>0</v>
      </c>
      <c r="C588" s="225">
        <v>0</v>
      </c>
      <c r="D588" s="225">
        <v>0</v>
      </c>
      <c r="E588" s="225">
        <v>0</v>
      </c>
      <c r="F588" s="225">
        <v>0</v>
      </c>
      <c r="G588" s="225">
        <v>0</v>
      </c>
      <c r="H588" s="225">
        <v>0</v>
      </c>
      <c r="I588" s="225">
        <v>0</v>
      </c>
      <c r="J588" s="225">
        <v>0</v>
      </c>
      <c r="K588" s="225">
        <v>0</v>
      </c>
      <c r="L588" s="225">
        <v>0</v>
      </c>
      <c r="M588" s="225">
        <v>0</v>
      </c>
      <c r="N588" s="225">
        <v>0</v>
      </c>
      <c r="O588" s="225">
        <v>0</v>
      </c>
      <c r="P588" s="225">
        <v>0</v>
      </c>
      <c r="Q588" s="225">
        <v>0</v>
      </c>
      <c r="R588" s="225">
        <v>0</v>
      </c>
      <c r="S588" s="225">
        <v>0</v>
      </c>
      <c r="T588" s="225">
        <v>0</v>
      </c>
      <c r="U588" s="225">
        <v>0</v>
      </c>
      <c r="V588" s="225">
        <v>0</v>
      </c>
      <c r="W588" s="225">
        <v>0</v>
      </c>
      <c r="X588" s="225">
        <v>0</v>
      </c>
      <c r="Y588" s="225">
        <v>0</v>
      </c>
      <c r="Z588" s="225">
        <v>0</v>
      </c>
      <c r="AA588" s="225">
        <v>0</v>
      </c>
      <c r="AB588" s="225">
        <v>0</v>
      </c>
      <c r="AC588" s="225">
        <v>0</v>
      </c>
      <c r="AD588" s="225">
        <v>0</v>
      </c>
      <c r="AE588" s="225">
        <v>0</v>
      </c>
      <c r="AF588" s="225">
        <v>0</v>
      </c>
      <c r="AG588" s="225">
        <v>0</v>
      </c>
      <c r="AH588" s="225">
        <v>0</v>
      </c>
      <c r="AI588" s="225">
        <v>0</v>
      </c>
      <c r="AJ588" s="225">
        <v>0</v>
      </c>
      <c r="AK588" s="225">
        <v>0</v>
      </c>
      <c r="AL588" s="225">
        <v>0</v>
      </c>
      <c r="AM588" s="225">
        <v>0</v>
      </c>
      <c r="AN588" s="225">
        <v>0</v>
      </c>
      <c r="AO588" s="225">
        <v>0</v>
      </c>
      <c r="AP588" s="225">
        <v>0</v>
      </c>
      <c r="AQ588" s="225">
        <v>0</v>
      </c>
      <c r="AR588" s="225">
        <v>0</v>
      </c>
      <c r="AS588" s="225">
        <v>0</v>
      </c>
      <c r="AT588" s="225">
        <v>0</v>
      </c>
      <c r="AU588" s="225">
        <v>0</v>
      </c>
      <c r="AV588" s="225">
        <v>0</v>
      </c>
      <c r="AW588" s="225">
        <v>0</v>
      </c>
      <c r="AX588" s="225">
        <v>0</v>
      </c>
      <c r="AY588" s="225">
        <v>0</v>
      </c>
      <c r="AZ588" s="225">
        <v>0</v>
      </c>
      <c r="BA588" s="225">
        <v>0</v>
      </c>
      <c r="BB588" s="225">
        <v>0</v>
      </c>
      <c r="BC588" s="225">
        <v>0</v>
      </c>
      <c r="BD588" s="225">
        <v>0</v>
      </c>
      <c r="BE588" s="225">
        <v>0</v>
      </c>
      <c r="BF588" s="225">
        <v>0</v>
      </c>
      <c r="BG588" s="225">
        <v>0</v>
      </c>
      <c r="BH588" s="225">
        <v>0</v>
      </c>
      <c r="BI588" s="225">
        <v>0</v>
      </c>
      <c r="BJ588" s="225">
        <v>0</v>
      </c>
      <c r="BK588" s="225">
        <v>0</v>
      </c>
      <c r="BL588" s="225">
        <v>0</v>
      </c>
      <c r="BM588" s="225">
        <v>0</v>
      </c>
      <c r="BN588" s="225">
        <v>0</v>
      </c>
    </row>
    <row r="589" spans="1:66">
      <c r="A589" s="245" t="s">
        <v>828</v>
      </c>
      <c r="B589" s="225">
        <v>0</v>
      </c>
      <c r="C589" s="225">
        <v>0</v>
      </c>
      <c r="D589" s="225">
        <v>0</v>
      </c>
      <c r="E589" s="225">
        <v>0</v>
      </c>
      <c r="F589" s="225">
        <v>0</v>
      </c>
      <c r="G589" s="225">
        <v>0</v>
      </c>
      <c r="H589" s="225">
        <v>0</v>
      </c>
      <c r="I589" s="225">
        <v>0</v>
      </c>
      <c r="J589" s="225">
        <v>0</v>
      </c>
      <c r="K589" s="225">
        <v>0</v>
      </c>
      <c r="L589" s="225">
        <v>0</v>
      </c>
      <c r="M589" s="225">
        <v>0</v>
      </c>
      <c r="N589" s="225">
        <v>0</v>
      </c>
      <c r="O589" s="225">
        <v>0</v>
      </c>
      <c r="P589" s="225">
        <v>0</v>
      </c>
      <c r="Q589" s="225">
        <v>0</v>
      </c>
      <c r="R589" s="225">
        <v>0</v>
      </c>
      <c r="S589" s="225">
        <v>0</v>
      </c>
      <c r="T589" s="225">
        <v>0</v>
      </c>
      <c r="U589" s="225">
        <v>0</v>
      </c>
      <c r="V589" s="225">
        <v>0</v>
      </c>
      <c r="W589" s="225">
        <v>0</v>
      </c>
      <c r="X589" s="225">
        <v>0</v>
      </c>
      <c r="Y589" s="225">
        <v>0</v>
      </c>
      <c r="Z589" s="225">
        <v>0</v>
      </c>
      <c r="AA589" s="225">
        <v>0</v>
      </c>
      <c r="AB589" s="225">
        <v>0</v>
      </c>
      <c r="AC589" s="225">
        <v>0</v>
      </c>
      <c r="AD589" s="225">
        <v>0</v>
      </c>
      <c r="AE589" s="225">
        <v>0</v>
      </c>
      <c r="AF589" s="225">
        <v>0</v>
      </c>
      <c r="AG589" s="225">
        <v>0</v>
      </c>
      <c r="AH589" s="225">
        <v>0</v>
      </c>
      <c r="AI589" s="225">
        <v>0</v>
      </c>
      <c r="AJ589" s="225">
        <v>0</v>
      </c>
      <c r="AK589" s="225">
        <v>0</v>
      </c>
      <c r="AL589" s="225">
        <v>0</v>
      </c>
      <c r="AM589" s="225">
        <v>0</v>
      </c>
      <c r="AN589" s="225">
        <v>0</v>
      </c>
      <c r="AO589" s="225">
        <v>0</v>
      </c>
      <c r="AP589" s="225">
        <v>0</v>
      </c>
      <c r="AQ589" s="225">
        <v>0</v>
      </c>
      <c r="AR589" s="225">
        <v>0</v>
      </c>
      <c r="AS589" s="225">
        <v>0</v>
      </c>
      <c r="AT589" s="225">
        <v>0</v>
      </c>
      <c r="AU589" s="225">
        <v>0</v>
      </c>
      <c r="AV589" s="225">
        <v>0</v>
      </c>
      <c r="AW589" s="225">
        <v>0</v>
      </c>
      <c r="AX589" s="225">
        <v>0</v>
      </c>
      <c r="AY589" s="225">
        <v>0</v>
      </c>
      <c r="AZ589" s="225">
        <v>0</v>
      </c>
      <c r="BA589" s="225">
        <v>0</v>
      </c>
      <c r="BB589" s="225">
        <v>0</v>
      </c>
      <c r="BC589" s="225">
        <v>0</v>
      </c>
      <c r="BD589" s="225">
        <v>0</v>
      </c>
      <c r="BE589" s="225">
        <v>0</v>
      </c>
      <c r="BF589" s="225">
        <v>0</v>
      </c>
      <c r="BG589" s="225">
        <v>0</v>
      </c>
      <c r="BH589" s="225">
        <v>0</v>
      </c>
      <c r="BI589" s="225">
        <v>0</v>
      </c>
      <c r="BJ589" s="225">
        <v>0</v>
      </c>
      <c r="BK589" s="225">
        <v>0</v>
      </c>
      <c r="BL589" s="225">
        <v>0</v>
      </c>
      <c r="BM589" s="225">
        <v>0</v>
      </c>
      <c r="BN589" s="225">
        <v>0</v>
      </c>
    </row>
    <row r="590" spans="1:66">
      <c r="A590" s="245" t="s">
        <v>829</v>
      </c>
      <c r="B590" s="225">
        <v>0</v>
      </c>
      <c r="C590" s="225">
        <v>0</v>
      </c>
      <c r="D590" s="225">
        <v>0</v>
      </c>
      <c r="E590" s="225">
        <v>0</v>
      </c>
      <c r="F590" s="225">
        <v>0</v>
      </c>
      <c r="G590" s="225">
        <v>0</v>
      </c>
      <c r="H590" s="225">
        <v>0</v>
      </c>
      <c r="I590" s="225">
        <v>0</v>
      </c>
      <c r="J590" s="225">
        <v>0</v>
      </c>
      <c r="K590" s="225">
        <v>0</v>
      </c>
      <c r="L590" s="225">
        <v>0</v>
      </c>
      <c r="M590" s="225">
        <v>0</v>
      </c>
      <c r="N590" s="225">
        <v>0</v>
      </c>
      <c r="O590" s="225">
        <v>0</v>
      </c>
      <c r="P590" s="225">
        <v>0</v>
      </c>
      <c r="Q590" s="225">
        <v>0</v>
      </c>
      <c r="R590" s="225">
        <v>0</v>
      </c>
      <c r="S590" s="225">
        <v>0</v>
      </c>
      <c r="T590" s="225">
        <v>0</v>
      </c>
      <c r="U590" s="225">
        <v>0</v>
      </c>
      <c r="V590" s="225">
        <v>0</v>
      </c>
      <c r="W590" s="225">
        <v>0</v>
      </c>
      <c r="X590" s="225">
        <v>0</v>
      </c>
      <c r="Y590" s="225">
        <v>0</v>
      </c>
      <c r="Z590" s="225">
        <v>0</v>
      </c>
      <c r="AA590" s="225">
        <v>0</v>
      </c>
      <c r="AB590" s="225">
        <v>0</v>
      </c>
      <c r="AC590" s="225">
        <v>0</v>
      </c>
      <c r="AD590" s="225">
        <v>0</v>
      </c>
      <c r="AE590" s="225">
        <v>0</v>
      </c>
      <c r="AF590" s="225">
        <v>0</v>
      </c>
      <c r="AG590" s="225">
        <v>0</v>
      </c>
      <c r="AH590" s="225">
        <v>0</v>
      </c>
      <c r="AI590" s="225">
        <v>0</v>
      </c>
      <c r="AJ590" s="225">
        <v>0</v>
      </c>
      <c r="AK590" s="225">
        <v>0</v>
      </c>
      <c r="AL590" s="225">
        <v>0</v>
      </c>
      <c r="AM590" s="225">
        <v>0</v>
      </c>
      <c r="AN590" s="225">
        <v>0</v>
      </c>
      <c r="AO590" s="225">
        <v>0</v>
      </c>
      <c r="AP590" s="225">
        <v>0</v>
      </c>
      <c r="AQ590" s="225">
        <v>0</v>
      </c>
      <c r="AR590" s="225">
        <v>0</v>
      </c>
      <c r="AS590" s="225">
        <v>0</v>
      </c>
      <c r="AT590" s="225">
        <v>0</v>
      </c>
      <c r="AU590" s="225">
        <v>0</v>
      </c>
      <c r="AV590" s="225">
        <v>0</v>
      </c>
      <c r="AW590" s="225">
        <v>0</v>
      </c>
      <c r="AX590" s="225">
        <v>0</v>
      </c>
      <c r="AY590" s="225">
        <v>0</v>
      </c>
      <c r="AZ590" s="225">
        <v>0</v>
      </c>
      <c r="BA590" s="225">
        <v>0</v>
      </c>
      <c r="BB590" s="225">
        <v>0</v>
      </c>
      <c r="BC590" s="225">
        <v>0</v>
      </c>
      <c r="BD590" s="225">
        <v>0</v>
      </c>
      <c r="BE590" s="225">
        <v>0</v>
      </c>
      <c r="BF590" s="225">
        <v>0</v>
      </c>
      <c r="BG590" s="225">
        <v>0</v>
      </c>
      <c r="BH590" s="225">
        <v>0</v>
      </c>
      <c r="BI590" s="225">
        <v>0</v>
      </c>
      <c r="BJ590" s="225">
        <v>0</v>
      </c>
      <c r="BK590" s="225">
        <v>0</v>
      </c>
      <c r="BL590" s="225">
        <v>0</v>
      </c>
      <c r="BM590" s="225">
        <v>0</v>
      </c>
      <c r="BN590" s="225">
        <v>0</v>
      </c>
    </row>
    <row r="591" spans="1:66">
      <c r="A591" s="245" t="s">
        <v>830</v>
      </c>
      <c r="B591" s="225">
        <v>2084298.0994595501</v>
      </c>
      <c r="C591" s="225">
        <v>1984381.6632226401</v>
      </c>
      <c r="D591" s="225">
        <v>2416221.7540972899</v>
      </c>
      <c r="E591" s="225">
        <v>2814683.1936568399</v>
      </c>
      <c r="F591" s="225">
        <v>2753720.1509282598</v>
      </c>
      <c r="G591" s="225">
        <v>3679724.9093171102</v>
      </c>
      <c r="H591" s="225">
        <v>4457509.0419478202</v>
      </c>
      <c r="I591" s="225">
        <v>3926376.0527628399</v>
      </c>
      <c r="J591" s="225">
        <v>3448338.94546672</v>
      </c>
      <c r="K591" s="225">
        <v>4050786.5327370702</v>
      </c>
      <c r="L591" s="225">
        <v>3219439.2831973801</v>
      </c>
      <c r="M591" s="225">
        <v>4826635.8343028603</v>
      </c>
      <c r="N591" s="225">
        <v>39662115.461096399</v>
      </c>
      <c r="O591" s="225">
        <v>1512506.2214154</v>
      </c>
      <c r="P591" s="225">
        <v>1531387.4001426101</v>
      </c>
      <c r="Q591" s="225">
        <v>1825631.1291002601</v>
      </c>
      <c r="R591" s="225">
        <v>2227637.2722332501</v>
      </c>
      <c r="S591" s="225">
        <v>2169754.93692639</v>
      </c>
      <c r="T591" s="225">
        <v>2985010.7197277402</v>
      </c>
      <c r="U591" s="225">
        <v>3531556.98984343</v>
      </c>
      <c r="V591" s="225">
        <v>3166526.5268250601</v>
      </c>
      <c r="W591" s="225">
        <v>2820611.5984066701</v>
      </c>
      <c r="X591" s="225">
        <v>3391245.8875457598</v>
      </c>
      <c r="Y591" s="225">
        <v>2762181.5588388401</v>
      </c>
      <c r="Z591" s="225">
        <v>4117418.7350950302</v>
      </c>
      <c r="AA591" s="225">
        <v>32041468.9761004</v>
      </c>
      <c r="AB591" s="225">
        <v>636361.84366106999</v>
      </c>
      <c r="AC591" s="225">
        <v>566337.86061880295</v>
      </c>
      <c r="AD591" s="225">
        <v>616104.59002085798</v>
      </c>
      <c r="AE591" s="225">
        <v>472731.00183010299</v>
      </c>
      <c r="AF591" s="225">
        <v>443453.97011011897</v>
      </c>
      <c r="AG591" s="225">
        <v>424517.20318619901</v>
      </c>
      <c r="AH591" s="225">
        <v>463680.00236431003</v>
      </c>
      <c r="AI591" s="225">
        <v>498144.87638907402</v>
      </c>
      <c r="AJ591" s="225">
        <v>481132.34443810902</v>
      </c>
      <c r="AK591" s="225">
        <v>481870.51815674</v>
      </c>
      <c r="AL591" s="225">
        <v>503490.238304967</v>
      </c>
      <c r="AM591" s="225">
        <v>612361.35003153596</v>
      </c>
      <c r="AN591" s="225">
        <v>6200185.7991118897</v>
      </c>
      <c r="AO591" s="225">
        <v>632323.61167207395</v>
      </c>
      <c r="AP591" s="225">
        <v>571086.44043036597</v>
      </c>
      <c r="AQ591" s="225">
        <v>589364.11983287195</v>
      </c>
      <c r="AR591" s="225">
        <v>429493.90613010002</v>
      </c>
      <c r="AS591" s="225">
        <v>466370.87115411903</v>
      </c>
      <c r="AT591" s="225">
        <v>450919.47127108701</v>
      </c>
      <c r="AU591" s="225">
        <v>475710.05686567101</v>
      </c>
      <c r="AV591" s="225">
        <v>492272.99960638297</v>
      </c>
      <c r="AW591" s="225">
        <v>476425.31707493798</v>
      </c>
      <c r="AX591" s="225">
        <v>534151.40123273095</v>
      </c>
      <c r="AY591" s="225">
        <v>549763.75346925994</v>
      </c>
      <c r="AZ591" s="225">
        <v>629221.30396527704</v>
      </c>
      <c r="BA591" s="225">
        <v>6297103.2527048802</v>
      </c>
      <c r="BB591" s="225">
        <v>629701.478562259</v>
      </c>
      <c r="BC591" s="225">
        <v>545681.13909299602</v>
      </c>
      <c r="BD591" s="225">
        <v>580947.06194173999</v>
      </c>
      <c r="BE591" s="225">
        <v>474094.35143996897</v>
      </c>
      <c r="BF591" s="225">
        <v>460523.52984044602</v>
      </c>
      <c r="BG591" s="225">
        <v>452007.59052472899</v>
      </c>
      <c r="BH591" s="225">
        <v>469691.71284920903</v>
      </c>
      <c r="BI591" s="225">
        <v>482724.15601380798</v>
      </c>
      <c r="BJ591" s="225">
        <v>462175.60266473901</v>
      </c>
      <c r="BK591" s="225">
        <v>483890.35726451903</v>
      </c>
      <c r="BL591" s="225">
        <v>488028.12336450903</v>
      </c>
      <c r="BM591" s="225">
        <v>564490.95935285103</v>
      </c>
      <c r="BN591" s="225">
        <v>6093956.0629117796</v>
      </c>
    </row>
    <row r="592" spans="1:66">
      <c r="A592" s="245" t="s">
        <v>831</v>
      </c>
      <c r="B592" s="225">
        <v>2084298.0994595501</v>
      </c>
      <c r="C592" s="225">
        <v>1984381.6632226401</v>
      </c>
      <c r="D592" s="225">
        <v>2416221.7540972899</v>
      </c>
      <c r="E592" s="225">
        <v>2814683.1936568399</v>
      </c>
      <c r="F592" s="225">
        <v>2753720.1509282598</v>
      </c>
      <c r="G592" s="225">
        <v>3679724.9093171102</v>
      </c>
      <c r="H592" s="225">
        <v>4457509.0419478202</v>
      </c>
      <c r="I592" s="225">
        <v>3926376.0527628399</v>
      </c>
      <c r="J592" s="225">
        <v>3448338.94546672</v>
      </c>
      <c r="K592" s="225">
        <v>4050786.5327370702</v>
      </c>
      <c r="L592" s="225">
        <v>3219439.2831973801</v>
      </c>
      <c r="M592" s="225">
        <v>4826635.8343028603</v>
      </c>
      <c r="N592" s="225">
        <v>39662115.461096399</v>
      </c>
      <c r="O592" s="225">
        <v>1512506.2214154</v>
      </c>
      <c r="P592" s="225">
        <v>1531387.4001426101</v>
      </c>
      <c r="Q592" s="225">
        <v>1825631.1291002601</v>
      </c>
      <c r="R592" s="225">
        <v>2227637.2722332501</v>
      </c>
      <c r="S592" s="225">
        <v>2169754.93692639</v>
      </c>
      <c r="T592" s="225">
        <v>2985010.7197277402</v>
      </c>
      <c r="U592" s="225">
        <v>3531556.98984343</v>
      </c>
      <c r="V592" s="225">
        <v>3166526.5268250601</v>
      </c>
      <c r="W592" s="225">
        <v>2820611.5984066701</v>
      </c>
      <c r="X592" s="225">
        <v>3391245.8875457598</v>
      </c>
      <c r="Y592" s="225">
        <v>2762181.5588388401</v>
      </c>
      <c r="Z592" s="225">
        <v>4117418.7350950302</v>
      </c>
      <c r="AA592" s="225">
        <v>32041468.9761004</v>
      </c>
      <c r="AB592" s="225">
        <v>636361.84366106999</v>
      </c>
      <c r="AC592" s="225">
        <v>566337.86061880295</v>
      </c>
      <c r="AD592" s="225">
        <v>616104.59002085798</v>
      </c>
      <c r="AE592" s="225">
        <v>472731.00183010299</v>
      </c>
      <c r="AF592" s="225">
        <v>443453.97011011897</v>
      </c>
      <c r="AG592" s="225">
        <v>424517.20318619901</v>
      </c>
      <c r="AH592" s="225">
        <v>463680.00236431003</v>
      </c>
      <c r="AI592" s="225">
        <v>498144.87638907402</v>
      </c>
      <c r="AJ592" s="225">
        <v>481132.34443810902</v>
      </c>
      <c r="AK592" s="225">
        <v>481870.51815674</v>
      </c>
      <c r="AL592" s="225">
        <v>503490.238304967</v>
      </c>
      <c r="AM592" s="225">
        <v>612361.35003153596</v>
      </c>
      <c r="AN592" s="225">
        <v>6200185.7991118897</v>
      </c>
      <c r="AO592" s="225">
        <v>632323.61167207395</v>
      </c>
      <c r="AP592" s="225">
        <v>571086.44043036597</v>
      </c>
      <c r="AQ592" s="225">
        <v>589364.11983287195</v>
      </c>
      <c r="AR592" s="225">
        <v>429493.90613010002</v>
      </c>
      <c r="AS592" s="225">
        <v>466370.87115411903</v>
      </c>
      <c r="AT592" s="225">
        <v>450919.47127108701</v>
      </c>
      <c r="AU592" s="225">
        <v>475710.05686567101</v>
      </c>
      <c r="AV592" s="225">
        <v>492272.99960638297</v>
      </c>
      <c r="AW592" s="225">
        <v>476425.31707493798</v>
      </c>
      <c r="AX592" s="225">
        <v>534151.40123273095</v>
      </c>
      <c r="AY592" s="225">
        <v>549763.75346925994</v>
      </c>
      <c r="AZ592" s="225">
        <v>629221.30396527704</v>
      </c>
      <c r="BA592" s="225">
        <v>6297103.2527048802</v>
      </c>
      <c r="BB592" s="225">
        <v>629701.478562259</v>
      </c>
      <c r="BC592" s="225">
        <v>545681.13909299602</v>
      </c>
      <c r="BD592" s="225">
        <v>580947.06194173999</v>
      </c>
      <c r="BE592" s="225">
        <v>474094.35143996897</v>
      </c>
      <c r="BF592" s="225">
        <v>460523.52984044602</v>
      </c>
      <c r="BG592" s="225">
        <v>452007.59052472899</v>
      </c>
      <c r="BH592" s="225">
        <v>469691.71284920903</v>
      </c>
      <c r="BI592" s="225">
        <v>482724.15601380798</v>
      </c>
      <c r="BJ592" s="225">
        <v>462175.60266473901</v>
      </c>
      <c r="BK592" s="225">
        <v>483890.35726451903</v>
      </c>
      <c r="BL592" s="225">
        <v>488028.12336450903</v>
      </c>
      <c r="BM592" s="225">
        <v>564490.95935285103</v>
      </c>
      <c r="BN592" s="225">
        <v>6093956.0629117796</v>
      </c>
    </row>
    <row r="593" spans="1:66">
      <c r="A593" s="245" t="s">
        <v>832</v>
      </c>
      <c r="B593" s="225">
        <v>0</v>
      </c>
      <c r="C593" s="225">
        <v>0</v>
      </c>
      <c r="D593" s="225">
        <v>0</v>
      </c>
      <c r="E593" s="225">
        <v>0</v>
      </c>
      <c r="F593" s="225">
        <v>0</v>
      </c>
      <c r="G593" s="225">
        <v>0</v>
      </c>
      <c r="H593" s="225">
        <v>0</v>
      </c>
      <c r="I593" s="225">
        <v>0</v>
      </c>
      <c r="J593" s="225">
        <v>0</v>
      </c>
      <c r="K593" s="225">
        <v>0</v>
      </c>
      <c r="L593" s="225">
        <v>0</v>
      </c>
      <c r="M593" s="225">
        <v>0</v>
      </c>
      <c r="N593" s="225">
        <v>0</v>
      </c>
      <c r="O593" s="225">
        <v>0</v>
      </c>
      <c r="P593" s="225">
        <v>0</v>
      </c>
      <c r="Q593" s="225">
        <v>0</v>
      </c>
      <c r="R593" s="225">
        <v>0</v>
      </c>
      <c r="S593" s="225">
        <v>0</v>
      </c>
      <c r="T593" s="225">
        <v>0</v>
      </c>
      <c r="U593" s="225">
        <v>0</v>
      </c>
      <c r="V593" s="225">
        <v>0</v>
      </c>
      <c r="W593" s="225">
        <v>0</v>
      </c>
      <c r="X593" s="225">
        <v>0</v>
      </c>
      <c r="Y593" s="225">
        <v>0</v>
      </c>
      <c r="Z593" s="225">
        <v>0</v>
      </c>
      <c r="AA593" s="225">
        <v>0</v>
      </c>
      <c r="AB593" s="225">
        <v>0</v>
      </c>
      <c r="AC593" s="225">
        <v>0</v>
      </c>
      <c r="AD593" s="225">
        <v>0</v>
      </c>
      <c r="AE593" s="225">
        <v>0</v>
      </c>
      <c r="AF593" s="225">
        <v>0</v>
      </c>
      <c r="AG593" s="225">
        <v>0</v>
      </c>
      <c r="AH593" s="225">
        <v>0</v>
      </c>
      <c r="AI593" s="225">
        <v>0</v>
      </c>
      <c r="AJ593" s="225">
        <v>0</v>
      </c>
      <c r="AK593" s="225">
        <v>0</v>
      </c>
      <c r="AL593" s="225">
        <v>0</v>
      </c>
      <c r="AM593" s="225">
        <v>0</v>
      </c>
      <c r="AN593" s="225">
        <v>0</v>
      </c>
      <c r="AO593" s="225">
        <v>0</v>
      </c>
      <c r="AP593" s="225">
        <v>0</v>
      </c>
      <c r="AQ593" s="225">
        <v>0</v>
      </c>
      <c r="AR593" s="225">
        <v>0</v>
      </c>
      <c r="AS593" s="225">
        <v>0</v>
      </c>
      <c r="AT593" s="225">
        <v>0</v>
      </c>
      <c r="AU593" s="225">
        <v>0</v>
      </c>
      <c r="AV593" s="225">
        <v>0</v>
      </c>
      <c r="AW593" s="225">
        <v>0</v>
      </c>
      <c r="AX593" s="225">
        <v>0</v>
      </c>
      <c r="AY593" s="225">
        <v>0</v>
      </c>
      <c r="AZ593" s="225">
        <v>0</v>
      </c>
      <c r="BA593" s="225">
        <v>0</v>
      </c>
      <c r="BB593" s="225">
        <v>0</v>
      </c>
      <c r="BC593" s="225">
        <v>0</v>
      </c>
      <c r="BD593" s="225">
        <v>0</v>
      </c>
      <c r="BE593" s="225">
        <v>0</v>
      </c>
      <c r="BF593" s="225">
        <v>0</v>
      </c>
      <c r="BG593" s="225">
        <v>0</v>
      </c>
      <c r="BH593" s="225">
        <v>0</v>
      </c>
      <c r="BI593" s="225">
        <v>0</v>
      </c>
      <c r="BJ593" s="225">
        <v>0</v>
      </c>
      <c r="BK593" s="225">
        <v>0</v>
      </c>
      <c r="BL593" s="225">
        <v>0</v>
      </c>
      <c r="BM593" s="225">
        <v>0</v>
      </c>
      <c r="BN593" s="225">
        <v>0</v>
      </c>
    </row>
    <row r="594" spans="1:66">
      <c r="A594" s="245" t="s">
        <v>833</v>
      </c>
      <c r="B594" s="225">
        <v>0</v>
      </c>
      <c r="C594" s="225">
        <v>0</v>
      </c>
      <c r="D594" s="225">
        <v>0</v>
      </c>
      <c r="E594" s="225">
        <v>0</v>
      </c>
      <c r="F594" s="225">
        <v>0</v>
      </c>
      <c r="G594" s="225">
        <v>0</v>
      </c>
      <c r="H594" s="225">
        <v>0</v>
      </c>
      <c r="I594" s="225">
        <v>0</v>
      </c>
      <c r="J594" s="225">
        <v>0</v>
      </c>
      <c r="K594" s="225">
        <v>0</v>
      </c>
      <c r="L594" s="225">
        <v>0</v>
      </c>
      <c r="M594" s="225">
        <v>0</v>
      </c>
      <c r="N594" s="225">
        <v>0</v>
      </c>
      <c r="O594" s="225">
        <v>0</v>
      </c>
      <c r="P594" s="225">
        <v>0</v>
      </c>
      <c r="Q594" s="225">
        <v>0</v>
      </c>
      <c r="R594" s="225">
        <v>0</v>
      </c>
      <c r="S594" s="225">
        <v>0</v>
      </c>
      <c r="T594" s="225">
        <v>0</v>
      </c>
      <c r="U594" s="225">
        <v>0</v>
      </c>
      <c r="V594" s="225">
        <v>0</v>
      </c>
      <c r="W594" s="225">
        <v>0</v>
      </c>
      <c r="X594" s="225">
        <v>0</v>
      </c>
      <c r="Y594" s="225">
        <v>0</v>
      </c>
      <c r="Z594" s="225">
        <v>0</v>
      </c>
      <c r="AA594" s="225">
        <v>0</v>
      </c>
      <c r="AB594" s="225">
        <v>0</v>
      </c>
      <c r="AC594" s="225">
        <v>0</v>
      </c>
      <c r="AD594" s="225">
        <v>0</v>
      </c>
      <c r="AE594" s="225">
        <v>0</v>
      </c>
      <c r="AF594" s="225">
        <v>0</v>
      </c>
      <c r="AG594" s="225">
        <v>0</v>
      </c>
      <c r="AH594" s="225">
        <v>0</v>
      </c>
      <c r="AI594" s="225">
        <v>0</v>
      </c>
      <c r="AJ594" s="225">
        <v>0</v>
      </c>
      <c r="AK594" s="225">
        <v>0</v>
      </c>
      <c r="AL594" s="225">
        <v>0</v>
      </c>
      <c r="AM594" s="225">
        <v>0</v>
      </c>
      <c r="AN594" s="225">
        <v>0</v>
      </c>
      <c r="AO594" s="225">
        <v>0</v>
      </c>
      <c r="AP594" s="225">
        <v>0</v>
      </c>
      <c r="AQ594" s="225">
        <v>0</v>
      </c>
      <c r="AR594" s="225">
        <v>0</v>
      </c>
      <c r="AS594" s="225">
        <v>0</v>
      </c>
      <c r="AT594" s="225">
        <v>0</v>
      </c>
      <c r="AU594" s="225">
        <v>0</v>
      </c>
      <c r="AV594" s="225">
        <v>0</v>
      </c>
      <c r="AW594" s="225">
        <v>0</v>
      </c>
      <c r="AX594" s="225">
        <v>0</v>
      </c>
      <c r="AY594" s="225">
        <v>0</v>
      </c>
      <c r="AZ594" s="225">
        <v>0</v>
      </c>
      <c r="BA594" s="225">
        <v>0</v>
      </c>
      <c r="BB594" s="225">
        <v>0</v>
      </c>
      <c r="BC594" s="225">
        <v>0</v>
      </c>
      <c r="BD594" s="225">
        <v>0</v>
      </c>
      <c r="BE594" s="225">
        <v>0</v>
      </c>
      <c r="BF594" s="225">
        <v>0</v>
      </c>
      <c r="BG594" s="225">
        <v>0</v>
      </c>
      <c r="BH594" s="225">
        <v>0</v>
      </c>
      <c r="BI594" s="225">
        <v>0</v>
      </c>
      <c r="BJ594" s="225">
        <v>0</v>
      </c>
      <c r="BK594" s="225">
        <v>0</v>
      </c>
      <c r="BL594" s="225">
        <v>0</v>
      </c>
      <c r="BM594" s="225">
        <v>0</v>
      </c>
      <c r="BN594" s="225">
        <v>0</v>
      </c>
    </row>
    <row r="595" spans="1:66">
      <c r="A595" s="245" t="s">
        <v>834</v>
      </c>
      <c r="B595" s="225">
        <v>0</v>
      </c>
      <c r="C595" s="225">
        <v>0</v>
      </c>
      <c r="D595" s="225">
        <v>0</v>
      </c>
      <c r="E595" s="225">
        <v>0</v>
      </c>
      <c r="F595" s="225">
        <v>0</v>
      </c>
      <c r="G595" s="225">
        <v>0</v>
      </c>
      <c r="H595" s="225">
        <v>0</v>
      </c>
      <c r="I595" s="225">
        <v>0</v>
      </c>
      <c r="J595" s="225">
        <v>0</v>
      </c>
      <c r="K595" s="225">
        <v>0</v>
      </c>
      <c r="L595" s="225">
        <v>0</v>
      </c>
      <c r="M595" s="225">
        <v>0</v>
      </c>
      <c r="N595" s="225">
        <v>0</v>
      </c>
      <c r="O595" s="225">
        <v>0</v>
      </c>
      <c r="P595" s="225">
        <v>0</v>
      </c>
      <c r="Q595" s="225">
        <v>0</v>
      </c>
      <c r="R595" s="225">
        <v>0</v>
      </c>
      <c r="S595" s="225">
        <v>0</v>
      </c>
      <c r="T595" s="225">
        <v>0</v>
      </c>
      <c r="U595" s="225">
        <v>0</v>
      </c>
      <c r="V595" s="225">
        <v>0</v>
      </c>
      <c r="W595" s="225">
        <v>0</v>
      </c>
      <c r="X595" s="225">
        <v>0</v>
      </c>
      <c r="Y595" s="225">
        <v>0</v>
      </c>
      <c r="Z595" s="225">
        <v>0</v>
      </c>
      <c r="AA595" s="225">
        <v>0</v>
      </c>
      <c r="AB595" s="225">
        <v>0</v>
      </c>
      <c r="AC595" s="225">
        <v>0</v>
      </c>
      <c r="AD595" s="225">
        <v>0</v>
      </c>
      <c r="AE595" s="225">
        <v>0</v>
      </c>
      <c r="AF595" s="225">
        <v>0</v>
      </c>
      <c r="AG595" s="225">
        <v>0</v>
      </c>
      <c r="AH595" s="225">
        <v>0</v>
      </c>
      <c r="AI595" s="225">
        <v>0</v>
      </c>
      <c r="AJ595" s="225">
        <v>0</v>
      </c>
      <c r="AK595" s="225">
        <v>0</v>
      </c>
      <c r="AL595" s="225">
        <v>0</v>
      </c>
      <c r="AM595" s="225">
        <v>0</v>
      </c>
      <c r="AN595" s="225">
        <v>0</v>
      </c>
      <c r="AO595" s="225">
        <v>0</v>
      </c>
      <c r="AP595" s="225">
        <v>0</v>
      </c>
      <c r="AQ595" s="225">
        <v>0</v>
      </c>
      <c r="AR595" s="225">
        <v>0</v>
      </c>
      <c r="AS595" s="225">
        <v>0</v>
      </c>
      <c r="AT595" s="225">
        <v>0</v>
      </c>
      <c r="AU595" s="225">
        <v>0</v>
      </c>
      <c r="AV595" s="225">
        <v>0</v>
      </c>
      <c r="AW595" s="225">
        <v>0</v>
      </c>
      <c r="AX595" s="225">
        <v>0</v>
      </c>
      <c r="AY595" s="225">
        <v>0</v>
      </c>
      <c r="AZ595" s="225">
        <v>0</v>
      </c>
      <c r="BA595" s="225">
        <v>0</v>
      </c>
      <c r="BB595" s="225">
        <v>0</v>
      </c>
      <c r="BC595" s="225">
        <v>0</v>
      </c>
      <c r="BD595" s="225">
        <v>0</v>
      </c>
      <c r="BE595" s="225">
        <v>0</v>
      </c>
      <c r="BF595" s="225">
        <v>0</v>
      </c>
      <c r="BG595" s="225">
        <v>0</v>
      </c>
      <c r="BH595" s="225">
        <v>0</v>
      </c>
      <c r="BI595" s="225">
        <v>0</v>
      </c>
      <c r="BJ595" s="225">
        <v>0</v>
      </c>
      <c r="BK595" s="225">
        <v>0</v>
      </c>
      <c r="BL595" s="225">
        <v>0</v>
      </c>
      <c r="BM595" s="225">
        <v>0</v>
      </c>
      <c r="BN595" s="225">
        <v>0</v>
      </c>
    </row>
    <row r="596" spans="1:66">
      <c r="A596" s="245" t="s">
        <v>835</v>
      </c>
      <c r="B596" s="225">
        <v>0</v>
      </c>
      <c r="C596" s="225">
        <v>0</v>
      </c>
      <c r="D596" s="225">
        <v>0</v>
      </c>
      <c r="E596" s="225">
        <v>0</v>
      </c>
      <c r="F596" s="225">
        <v>0</v>
      </c>
      <c r="G596" s="225">
        <v>0</v>
      </c>
      <c r="H596" s="225">
        <v>0</v>
      </c>
      <c r="I596" s="225">
        <v>0</v>
      </c>
      <c r="J596" s="225">
        <v>0</v>
      </c>
      <c r="K596" s="225">
        <v>0</v>
      </c>
      <c r="L596" s="225">
        <v>0</v>
      </c>
      <c r="M596" s="225">
        <v>0</v>
      </c>
      <c r="N596" s="225">
        <v>0</v>
      </c>
      <c r="O596" s="225">
        <v>0</v>
      </c>
      <c r="P596" s="225">
        <v>0</v>
      </c>
      <c r="Q596" s="225">
        <v>0</v>
      </c>
      <c r="R596" s="225">
        <v>0</v>
      </c>
      <c r="S596" s="225">
        <v>0</v>
      </c>
      <c r="T596" s="225">
        <v>0</v>
      </c>
      <c r="U596" s="225">
        <v>0</v>
      </c>
      <c r="V596" s="225">
        <v>0</v>
      </c>
      <c r="W596" s="225">
        <v>0</v>
      </c>
      <c r="X596" s="225">
        <v>0</v>
      </c>
      <c r="Y596" s="225">
        <v>0</v>
      </c>
      <c r="Z596" s="225">
        <v>0</v>
      </c>
      <c r="AA596" s="225">
        <v>0</v>
      </c>
      <c r="AB596" s="225">
        <v>0</v>
      </c>
      <c r="AC596" s="225">
        <v>0</v>
      </c>
      <c r="AD596" s="225">
        <v>0</v>
      </c>
      <c r="AE596" s="225">
        <v>0</v>
      </c>
      <c r="AF596" s="225">
        <v>0</v>
      </c>
      <c r="AG596" s="225">
        <v>0</v>
      </c>
      <c r="AH596" s="225">
        <v>0</v>
      </c>
      <c r="AI596" s="225">
        <v>0</v>
      </c>
      <c r="AJ596" s="225">
        <v>0</v>
      </c>
      <c r="AK596" s="225">
        <v>0</v>
      </c>
      <c r="AL596" s="225">
        <v>0</v>
      </c>
      <c r="AM596" s="225">
        <v>0</v>
      </c>
      <c r="AN596" s="225">
        <v>0</v>
      </c>
      <c r="AO596" s="225">
        <v>0</v>
      </c>
      <c r="AP596" s="225">
        <v>0</v>
      </c>
      <c r="AQ596" s="225">
        <v>0</v>
      </c>
      <c r="AR596" s="225">
        <v>0</v>
      </c>
      <c r="AS596" s="225">
        <v>0</v>
      </c>
      <c r="AT596" s="225">
        <v>0</v>
      </c>
      <c r="AU596" s="225">
        <v>0</v>
      </c>
      <c r="AV596" s="225">
        <v>0</v>
      </c>
      <c r="AW596" s="225">
        <v>0</v>
      </c>
      <c r="AX596" s="225">
        <v>0</v>
      </c>
      <c r="AY596" s="225">
        <v>0</v>
      </c>
      <c r="AZ596" s="225">
        <v>0</v>
      </c>
      <c r="BA596" s="225">
        <v>0</v>
      </c>
      <c r="BB596" s="225">
        <v>0</v>
      </c>
      <c r="BC596" s="225">
        <v>0</v>
      </c>
      <c r="BD596" s="225">
        <v>0</v>
      </c>
      <c r="BE596" s="225">
        <v>0</v>
      </c>
      <c r="BF596" s="225">
        <v>0</v>
      </c>
      <c r="BG596" s="225">
        <v>0</v>
      </c>
      <c r="BH596" s="225">
        <v>0</v>
      </c>
      <c r="BI596" s="225">
        <v>0</v>
      </c>
      <c r="BJ596" s="225">
        <v>0</v>
      </c>
      <c r="BK596" s="225">
        <v>0</v>
      </c>
      <c r="BL596" s="225">
        <v>0</v>
      </c>
      <c r="BM596" s="225">
        <v>0</v>
      </c>
      <c r="BN596" s="225">
        <v>0</v>
      </c>
    </row>
    <row r="597" spans="1:66">
      <c r="A597" s="245" t="s">
        <v>836</v>
      </c>
      <c r="B597" s="225">
        <v>0</v>
      </c>
      <c r="C597" s="225">
        <v>0</v>
      </c>
      <c r="D597" s="225">
        <v>0</v>
      </c>
      <c r="E597" s="225">
        <v>0</v>
      </c>
      <c r="F597" s="225">
        <v>0</v>
      </c>
      <c r="G597" s="225">
        <v>0</v>
      </c>
      <c r="H597" s="225">
        <v>0</v>
      </c>
      <c r="I597" s="225">
        <v>0</v>
      </c>
      <c r="J597" s="225">
        <v>0</v>
      </c>
      <c r="K597" s="225">
        <v>0</v>
      </c>
      <c r="L597" s="225">
        <v>0</v>
      </c>
      <c r="M597" s="225">
        <v>0</v>
      </c>
      <c r="N597" s="225">
        <v>0</v>
      </c>
      <c r="O597" s="225">
        <v>0</v>
      </c>
      <c r="P597" s="225">
        <v>0</v>
      </c>
      <c r="Q597" s="225">
        <v>0</v>
      </c>
      <c r="R597" s="225">
        <v>0</v>
      </c>
      <c r="S597" s="225">
        <v>0</v>
      </c>
      <c r="T597" s="225">
        <v>0</v>
      </c>
      <c r="U597" s="225">
        <v>0</v>
      </c>
      <c r="V597" s="225">
        <v>0</v>
      </c>
      <c r="W597" s="225">
        <v>0</v>
      </c>
      <c r="X597" s="225">
        <v>0</v>
      </c>
      <c r="Y597" s="225">
        <v>0</v>
      </c>
      <c r="Z597" s="225">
        <v>0</v>
      </c>
      <c r="AA597" s="225">
        <v>0</v>
      </c>
      <c r="AB597" s="225">
        <v>0</v>
      </c>
      <c r="AC597" s="225">
        <v>0</v>
      </c>
      <c r="AD597" s="225">
        <v>0</v>
      </c>
      <c r="AE597" s="225">
        <v>0</v>
      </c>
      <c r="AF597" s="225">
        <v>0</v>
      </c>
      <c r="AG597" s="225">
        <v>0</v>
      </c>
      <c r="AH597" s="225">
        <v>0</v>
      </c>
      <c r="AI597" s="225">
        <v>0</v>
      </c>
      <c r="AJ597" s="225">
        <v>0</v>
      </c>
      <c r="AK597" s="225">
        <v>0</v>
      </c>
      <c r="AL597" s="225">
        <v>0</v>
      </c>
      <c r="AM597" s="225">
        <v>0</v>
      </c>
      <c r="AN597" s="225">
        <v>0</v>
      </c>
      <c r="AO597" s="225">
        <v>0</v>
      </c>
      <c r="AP597" s="225">
        <v>0</v>
      </c>
      <c r="AQ597" s="225">
        <v>0</v>
      </c>
      <c r="AR597" s="225">
        <v>0</v>
      </c>
      <c r="AS597" s="225">
        <v>0</v>
      </c>
      <c r="AT597" s="225">
        <v>0</v>
      </c>
      <c r="AU597" s="225">
        <v>0</v>
      </c>
      <c r="AV597" s="225">
        <v>0</v>
      </c>
      <c r="AW597" s="225">
        <v>0</v>
      </c>
      <c r="AX597" s="225">
        <v>0</v>
      </c>
      <c r="AY597" s="225">
        <v>0</v>
      </c>
      <c r="AZ597" s="225">
        <v>0</v>
      </c>
      <c r="BA597" s="225">
        <v>0</v>
      </c>
      <c r="BB597" s="225">
        <v>0</v>
      </c>
      <c r="BC597" s="225">
        <v>0</v>
      </c>
      <c r="BD597" s="225">
        <v>0</v>
      </c>
      <c r="BE597" s="225">
        <v>0</v>
      </c>
      <c r="BF597" s="225">
        <v>0</v>
      </c>
      <c r="BG597" s="225">
        <v>0</v>
      </c>
      <c r="BH597" s="225">
        <v>0</v>
      </c>
      <c r="BI597" s="225">
        <v>0</v>
      </c>
      <c r="BJ597" s="225">
        <v>0</v>
      </c>
      <c r="BK597" s="225">
        <v>0</v>
      </c>
      <c r="BL597" s="225">
        <v>0</v>
      </c>
      <c r="BM597" s="225">
        <v>0</v>
      </c>
      <c r="BN597" s="225">
        <v>0</v>
      </c>
    </row>
    <row r="598" spans="1:66">
      <c r="A598" s="245" t="s">
        <v>837</v>
      </c>
      <c r="B598" s="225">
        <v>175398388.829999</v>
      </c>
      <c r="C598" s="225">
        <v>157849378.72</v>
      </c>
      <c r="D598" s="225">
        <v>148470899.41</v>
      </c>
      <c r="E598" s="225">
        <v>131226048.92</v>
      </c>
      <c r="F598" s="225">
        <v>142462892.02000001</v>
      </c>
      <c r="G598" s="225">
        <v>154044576.889999</v>
      </c>
      <c r="H598" s="225">
        <v>166142850</v>
      </c>
      <c r="I598" s="225">
        <v>162061996.38999999</v>
      </c>
      <c r="J598" s="225">
        <v>150946227.109999</v>
      </c>
      <c r="K598" s="225">
        <v>137519565.579999</v>
      </c>
      <c r="L598" s="225">
        <v>127545963.079999</v>
      </c>
      <c r="M598" s="225">
        <v>146911187.78999999</v>
      </c>
      <c r="N598" s="225">
        <v>1800579974.74</v>
      </c>
      <c r="O598" s="225">
        <v>149715110.80999899</v>
      </c>
      <c r="P598" s="225">
        <v>135646593.00999999</v>
      </c>
      <c r="Q598" s="225">
        <v>129461656.52</v>
      </c>
      <c r="R598" s="225">
        <v>109744105.70999999</v>
      </c>
      <c r="S598" s="225">
        <v>120873717.89999899</v>
      </c>
      <c r="T598" s="225">
        <v>134018939.31999899</v>
      </c>
      <c r="U598" s="225">
        <v>141233936.06999999</v>
      </c>
      <c r="V598" s="225">
        <v>138803668.41</v>
      </c>
      <c r="W598" s="225">
        <v>136227738.359999</v>
      </c>
      <c r="X598" s="225">
        <v>124229538.299999</v>
      </c>
      <c r="Y598" s="225">
        <v>111974503.67999899</v>
      </c>
      <c r="Z598" s="225">
        <v>131980703.169999</v>
      </c>
      <c r="AA598" s="225">
        <v>1563910211.25999</v>
      </c>
      <c r="AB598" s="225">
        <v>132800904.14</v>
      </c>
      <c r="AC598" s="225">
        <v>115632457.06999999</v>
      </c>
      <c r="AD598" s="225">
        <v>112879733.25</v>
      </c>
      <c r="AE598" s="225">
        <v>108533670.7</v>
      </c>
      <c r="AF598" s="225">
        <v>126482130.76000001</v>
      </c>
      <c r="AG598" s="225">
        <v>134688308.47999999</v>
      </c>
      <c r="AH598" s="225">
        <v>141009442.24000001</v>
      </c>
      <c r="AI598" s="225">
        <v>136553777.88</v>
      </c>
      <c r="AJ598" s="225">
        <v>132259320.25</v>
      </c>
      <c r="AK598" s="225">
        <v>118078105.86</v>
      </c>
      <c r="AL598" s="225">
        <v>110045261.73</v>
      </c>
      <c r="AM598" s="225">
        <v>128888014.33</v>
      </c>
      <c r="AN598" s="225">
        <v>1497851126.6900001</v>
      </c>
      <c r="AO598" s="225">
        <v>129023857.31999999</v>
      </c>
      <c r="AP598" s="225">
        <v>113861600.02</v>
      </c>
      <c r="AQ598" s="225">
        <v>113660503.25</v>
      </c>
      <c r="AR598" s="225">
        <v>106058573.58</v>
      </c>
      <c r="AS598" s="225">
        <v>121245140.81999999</v>
      </c>
      <c r="AT598" s="225">
        <v>130120375.86999901</v>
      </c>
      <c r="AU598" s="225">
        <v>136613474.66999999</v>
      </c>
      <c r="AV598" s="225">
        <v>134191042.23999999</v>
      </c>
      <c r="AW598" s="225">
        <v>130452927.45999999</v>
      </c>
      <c r="AX598" s="225">
        <v>111528695.15000001</v>
      </c>
      <c r="AY598" s="225">
        <v>106526062.45</v>
      </c>
      <c r="AZ598" s="225">
        <v>124763396.78</v>
      </c>
      <c r="BA598" s="225">
        <v>1458045649.6099999</v>
      </c>
      <c r="BB598" s="225">
        <v>125547812.559999</v>
      </c>
      <c r="BC598" s="225">
        <v>110379031.79000001</v>
      </c>
      <c r="BD598" s="225">
        <v>106766184.81</v>
      </c>
      <c r="BE598" s="225">
        <v>103637437.3</v>
      </c>
      <c r="BF598" s="225">
        <v>114057394.98</v>
      </c>
      <c r="BG598" s="225">
        <v>123207702.22999901</v>
      </c>
      <c r="BH598" s="225">
        <v>131481407.81999999</v>
      </c>
      <c r="BI598" s="225">
        <v>130346195.05</v>
      </c>
      <c r="BJ598" s="225">
        <v>125738526.39</v>
      </c>
      <c r="BK598" s="225">
        <v>111872900.279999</v>
      </c>
      <c r="BL598" s="225">
        <v>104251037</v>
      </c>
      <c r="BM598" s="225">
        <v>119509525.91</v>
      </c>
      <c r="BN598" s="225">
        <v>1406795156.1199999</v>
      </c>
    </row>
    <row r="599" spans="1:66">
      <c r="A599" s="245" t="s">
        <v>838</v>
      </c>
      <c r="B599" s="225">
        <v>0</v>
      </c>
      <c r="C599" s="225">
        <v>0</v>
      </c>
      <c r="D599" s="225">
        <v>0</v>
      </c>
      <c r="E599" s="225">
        <v>0</v>
      </c>
      <c r="F599" s="225">
        <v>0</v>
      </c>
      <c r="G599" s="225">
        <v>0</v>
      </c>
      <c r="H599" s="225">
        <v>0</v>
      </c>
      <c r="I599" s="225">
        <v>0</v>
      </c>
      <c r="J599" s="225">
        <v>0</v>
      </c>
      <c r="K599" s="225">
        <v>0</v>
      </c>
      <c r="L599" s="225">
        <v>0</v>
      </c>
      <c r="M599" s="225">
        <v>0</v>
      </c>
      <c r="N599" s="225">
        <v>0</v>
      </c>
      <c r="O599" s="225">
        <v>0</v>
      </c>
      <c r="P599" s="225">
        <v>0</v>
      </c>
      <c r="Q599" s="225">
        <v>0</v>
      </c>
      <c r="R599" s="225">
        <v>0</v>
      </c>
      <c r="S599" s="225">
        <v>0</v>
      </c>
      <c r="T599" s="225">
        <v>0</v>
      </c>
      <c r="U599" s="225">
        <v>0</v>
      </c>
      <c r="V599" s="225">
        <v>0</v>
      </c>
      <c r="W599" s="225">
        <v>0</v>
      </c>
      <c r="X599" s="225">
        <v>0</v>
      </c>
      <c r="Y599" s="225">
        <v>0</v>
      </c>
      <c r="Z599" s="225">
        <v>0</v>
      </c>
      <c r="AA599" s="225">
        <v>0</v>
      </c>
      <c r="AB599" s="225">
        <v>0</v>
      </c>
      <c r="AC599" s="225">
        <v>0</v>
      </c>
      <c r="AD599" s="225">
        <v>0</v>
      </c>
      <c r="AE599" s="225">
        <v>0</v>
      </c>
      <c r="AF599" s="225">
        <v>0</v>
      </c>
      <c r="AG599" s="225">
        <v>0</v>
      </c>
      <c r="AH599" s="225">
        <v>0</v>
      </c>
      <c r="AI599" s="225">
        <v>0</v>
      </c>
      <c r="AJ599" s="225">
        <v>0</v>
      </c>
      <c r="AK599" s="225">
        <v>0</v>
      </c>
      <c r="AL599" s="225">
        <v>0</v>
      </c>
      <c r="AM599" s="225">
        <v>0</v>
      </c>
      <c r="AN599" s="225">
        <v>0</v>
      </c>
      <c r="AO599" s="225">
        <v>0</v>
      </c>
      <c r="AP599" s="225">
        <v>0</v>
      </c>
      <c r="AQ599" s="225">
        <v>0</v>
      </c>
      <c r="AR599" s="225">
        <v>0</v>
      </c>
      <c r="AS599" s="225">
        <v>0</v>
      </c>
      <c r="AT599" s="225">
        <v>0</v>
      </c>
      <c r="AU599" s="225">
        <v>0</v>
      </c>
      <c r="AV599" s="225">
        <v>0</v>
      </c>
      <c r="AW599" s="225">
        <v>0</v>
      </c>
      <c r="AX599" s="225">
        <v>0</v>
      </c>
      <c r="AY599" s="225">
        <v>0</v>
      </c>
      <c r="AZ599" s="225">
        <v>0</v>
      </c>
      <c r="BA599" s="225">
        <v>0</v>
      </c>
      <c r="BB599" s="225">
        <v>0</v>
      </c>
      <c r="BC599" s="225">
        <v>0</v>
      </c>
      <c r="BD599" s="225">
        <v>0</v>
      </c>
      <c r="BE599" s="225">
        <v>0</v>
      </c>
      <c r="BF599" s="225">
        <v>0</v>
      </c>
      <c r="BG599" s="225">
        <v>0</v>
      </c>
      <c r="BH599" s="225">
        <v>0</v>
      </c>
      <c r="BI599" s="225">
        <v>0</v>
      </c>
      <c r="BJ599" s="225">
        <v>0</v>
      </c>
      <c r="BK599" s="225">
        <v>0</v>
      </c>
      <c r="BL599" s="225">
        <v>0</v>
      </c>
      <c r="BM599" s="225">
        <v>0</v>
      </c>
      <c r="BN599" s="225">
        <v>0</v>
      </c>
    </row>
    <row r="600" spans="1:66">
      <c r="A600" s="245" t="s">
        <v>839</v>
      </c>
      <c r="B600" s="225">
        <v>0</v>
      </c>
      <c r="C600" s="225">
        <v>0</v>
      </c>
      <c r="D600" s="225">
        <v>0</v>
      </c>
      <c r="E600" s="225">
        <v>0</v>
      </c>
      <c r="F600" s="225">
        <v>0</v>
      </c>
      <c r="G600" s="225">
        <v>0</v>
      </c>
      <c r="H600" s="225">
        <v>0</v>
      </c>
      <c r="I600" s="225">
        <v>0</v>
      </c>
      <c r="J600" s="225">
        <v>0</v>
      </c>
      <c r="K600" s="225">
        <v>0</v>
      </c>
      <c r="L600" s="225">
        <v>0</v>
      </c>
      <c r="M600" s="225">
        <v>0</v>
      </c>
      <c r="N600" s="225">
        <v>0</v>
      </c>
      <c r="O600" s="225">
        <v>0</v>
      </c>
      <c r="P600" s="225">
        <v>0</v>
      </c>
      <c r="Q600" s="225">
        <v>0</v>
      </c>
      <c r="R600" s="225">
        <v>0</v>
      </c>
      <c r="S600" s="225">
        <v>0</v>
      </c>
      <c r="T600" s="225">
        <v>0</v>
      </c>
      <c r="U600" s="225">
        <v>0</v>
      </c>
      <c r="V600" s="225">
        <v>0</v>
      </c>
      <c r="W600" s="225">
        <v>0</v>
      </c>
      <c r="X600" s="225">
        <v>0</v>
      </c>
      <c r="Y600" s="225">
        <v>0</v>
      </c>
      <c r="Z600" s="225">
        <v>0</v>
      </c>
      <c r="AA600" s="225">
        <v>0</v>
      </c>
      <c r="AB600" s="225">
        <v>0</v>
      </c>
      <c r="AC600" s="225">
        <v>0</v>
      </c>
      <c r="AD600" s="225">
        <v>0</v>
      </c>
      <c r="AE600" s="225">
        <v>0</v>
      </c>
      <c r="AF600" s="225">
        <v>0</v>
      </c>
      <c r="AG600" s="225">
        <v>0</v>
      </c>
      <c r="AH600" s="225">
        <v>0</v>
      </c>
      <c r="AI600" s="225">
        <v>0</v>
      </c>
      <c r="AJ600" s="225">
        <v>0</v>
      </c>
      <c r="AK600" s="225">
        <v>0</v>
      </c>
      <c r="AL600" s="225">
        <v>0</v>
      </c>
      <c r="AM600" s="225">
        <v>0</v>
      </c>
      <c r="AN600" s="225">
        <v>0</v>
      </c>
      <c r="AO600" s="225">
        <v>0</v>
      </c>
      <c r="AP600" s="225">
        <v>0</v>
      </c>
      <c r="AQ600" s="225">
        <v>0</v>
      </c>
      <c r="AR600" s="225">
        <v>0</v>
      </c>
      <c r="AS600" s="225">
        <v>0</v>
      </c>
      <c r="AT600" s="225">
        <v>0</v>
      </c>
      <c r="AU600" s="225">
        <v>0</v>
      </c>
      <c r="AV600" s="225">
        <v>0</v>
      </c>
      <c r="AW600" s="225">
        <v>0</v>
      </c>
      <c r="AX600" s="225">
        <v>0</v>
      </c>
      <c r="AY600" s="225">
        <v>0</v>
      </c>
      <c r="AZ600" s="225">
        <v>0</v>
      </c>
      <c r="BA600" s="225">
        <v>0</v>
      </c>
      <c r="BB600" s="225">
        <v>0</v>
      </c>
      <c r="BC600" s="225">
        <v>0</v>
      </c>
      <c r="BD600" s="225">
        <v>0</v>
      </c>
      <c r="BE600" s="225">
        <v>0</v>
      </c>
      <c r="BF600" s="225">
        <v>0</v>
      </c>
      <c r="BG600" s="225">
        <v>0</v>
      </c>
      <c r="BH600" s="225">
        <v>0</v>
      </c>
      <c r="BI600" s="225">
        <v>0</v>
      </c>
      <c r="BJ600" s="225">
        <v>0</v>
      </c>
      <c r="BK600" s="225">
        <v>0</v>
      </c>
      <c r="BL600" s="225">
        <v>0</v>
      </c>
      <c r="BM600" s="225">
        <v>0</v>
      </c>
      <c r="BN600" s="225">
        <v>0</v>
      </c>
    </row>
    <row r="601" spans="1:66">
      <c r="A601" s="245" t="s">
        <v>840</v>
      </c>
      <c r="B601" s="225">
        <v>0</v>
      </c>
      <c r="C601" s="225">
        <v>0</v>
      </c>
      <c r="D601" s="225">
        <v>0</v>
      </c>
      <c r="E601" s="225">
        <v>0</v>
      </c>
      <c r="F601" s="225">
        <v>0</v>
      </c>
      <c r="G601" s="225">
        <v>0</v>
      </c>
      <c r="H601" s="225">
        <v>0</v>
      </c>
      <c r="I601" s="225">
        <v>0</v>
      </c>
      <c r="J601" s="225">
        <v>0</v>
      </c>
      <c r="K601" s="225">
        <v>0</v>
      </c>
      <c r="L601" s="225">
        <v>0</v>
      </c>
      <c r="M601" s="225">
        <v>0</v>
      </c>
      <c r="N601" s="225">
        <v>0</v>
      </c>
      <c r="O601" s="225">
        <v>0</v>
      </c>
      <c r="P601" s="225">
        <v>0</v>
      </c>
      <c r="Q601" s="225">
        <v>0</v>
      </c>
      <c r="R601" s="225">
        <v>0</v>
      </c>
      <c r="S601" s="225">
        <v>0</v>
      </c>
      <c r="T601" s="225">
        <v>0</v>
      </c>
      <c r="U601" s="225">
        <v>0</v>
      </c>
      <c r="V601" s="225">
        <v>0</v>
      </c>
      <c r="W601" s="225">
        <v>0</v>
      </c>
      <c r="X601" s="225">
        <v>0</v>
      </c>
      <c r="Y601" s="225">
        <v>0</v>
      </c>
      <c r="Z601" s="225">
        <v>0</v>
      </c>
      <c r="AA601" s="225">
        <v>0</v>
      </c>
      <c r="AB601" s="225">
        <v>0</v>
      </c>
      <c r="AC601" s="225">
        <v>0</v>
      </c>
      <c r="AD601" s="225">
        <v>0</v>
      </c>
      <c r="AE601" s="225">
        <v>0</v>
      </c>
      <c r="AF601" s="225">
        <v>0</v>
      </c>
      <c r="AG601" s="225">
        <v>0</v>
      </c>
      <c r="AH601" s="225">
        <v>0</v>
      </c>
      <c r="AI601" s="225">
        <v>0</v>
      </c>
      <c r="AJ601" s="225">
        <v>0</v>
      </c>
      <c r="AK601" s="225">
        <v>0</v>
      </c>
      <c r="AL601" s="225">
        <v>0</v>
      </c>
      <c r="AM601" s="225">
        <v>0</v>
      </c>
      <c r="AN601" s="225">
        <v>0</v>
      </c>
      <c r="AO601" s="225">
        <v>0</v>
      </c>
      <c r="AP601" s="225">
        <v>0</v>
      </c>
      <c r="AQ601" s="225">
        <v>0</v>
      </c>
      <c r="AR601" s="225">
        <v>0</v>
      </c>
      <c r="AS601" s="225">
        <v>0</v>
      </c>
      <c r="AT601" s="225">
        <v>0</v>
      </c>
      <c r="AU601" s="225">
        <v>0</v>
      </c>
      <c r="AV601" s="225">
        <v>0</v>
      </c>
      <c r="AW601" s="225">
        <v>0</v>
      </c>
      <c r="AX601" s="225">
        <v>0</v>
      </c>
      <c r="AY601" s="225">
        <v>0</v>
      </c>
      <c r="AZ601" s="225">
        <v>0</v>
      </c>
      <c r="BA601" s="225">
        <v>0</v>
      </c>
      <c r="BB601" s="225">
        <v>0</v>
      </c>
      <c r="BC601" s="225">
        <v>0</v>
      </c>
      <c r="BD601" s="225">
        <v>0</v>
      </c>
      <c r="BE601" s="225">
        <v>0</v>
      </c>
      <c r="BF601" s="225">
        <v>0</v>
      </c>
      <c r="BG601" s="225">
        <v>0</v>
      </c>
      <c r="BH601" s="225">
        <v>0</v>
      </c>
      <c r="BI601" s="225">
        <v>0</v>
      </c>
      <c r="BJ601" s="225">
        <v>0</v>
      </c>
      <c r="BK601" s="225">
        <v>0</v>
      </c>
      <c r="BL601" s="225">
        <v>0</v>
      </c>
      <c r="BM601" s="225">
        <v>0</v>
      </c>
      <c r="BN601" s="225">
        <v>0</v>
      </c>
    </row>
    <row r="602" spans="1:66">
      <c r="A602" s="245" t="s">
        <v>841</v>
      </c>
      <c r="B602" s="225">
        <v>21232019.859999999</v>
      </c>
      <c r="C602" s="225">
        <v>19056072.079999998</v>
      </c>
      <c r="D602" s="225">
        <v>19885636.120000001</v>
      </c>
      <c r="E602" s="225">
        <v>25268179.43</v>
      </c>
      <c r="F602" s="225">
        <v>22811057.48</v>
      </c>
      <c r="G602" s="225">
        <v>21729428.779999901</v>
      </c>
      <c r="H602" s="225">
        <v>22280275.539999999</v>
      </c>
      <c r="I602" s="225">
        <v>20923708.989999998</v>
      </c>
      <c r="J602" s="225">
        <v>19765992.050000001</v>
      </c>
      <c r="K602" s="225">
        <v>17782174.920000002</v>
      </c>
      <c r="L602" s="225">
        <v>19927149.640000001</v>
      </c>
      <c r="M602" s="225">
        <v>20501063.050000001</v>
      </c>
      <c r="N602" s="225">
        <v>251162757.93999901</v>
      </c>
      <c r="O602" s="225">
        <v>13331993.609999999</v>
      </c>
      <c r="P602" s="225">
        <v>11169583.09</v>
      </c>
      <c r="Q602" s="225">
        <v>9647897.1699999906</v>
      </c>
      <c r="R602" s="225">
        <v>15223774.17</v>
      </c>
      <c r="S602" s="225">
        <v>21423639.510000002</v>
      </c>
      <c r="T602" s="225">
        <v>15507015.6</v>
      </c>
      <c r="U602" s="225">
        <v>15566363</v>
      </c>
      <c r="V602" s="225">
        <v>14387888.619999999</v>
      </c>
      <c r="W602" s="225">
        <v>12570552.07</v>
      </c>
      <c r="X602" s="225">
        <v>12904236.49</v>
      </c>
      <c r="Y602" s="225">
        <v>12157928.720000001</v>
      </c>
      <c r="Z602" s="225">
        <v>11791649.77</v>
      </c>
      <c r="AA602" s="225">
        <v>165682521.81999999</v>
      </c>
      <c r="AB602" s="225">
        <v>11671837.779999999</v>
      </c>
      <c r="AC602" s="225">
        <v>9896675.5899999999</v>
      </c>
      <c r="AD602" s="225">
        <v>9900743.3699999992</v>
      </c>
      <c r="AE602" s="225">
        <v>12248086.929999899</v>
      </c>
      <c r="AF602" s="225">
        <v>15946086.1399999</v>
      </c>
      <c r="AG602" s="225">
        <v>18112206.719999999</v>
      </c>
      <c r="AH602" s="225">
        <v>17119436.780000001</v>
      </c>
      <c r="AI602" s="225">
        <v>14779509.529999999</v>
      </c>
      <c r="AJ602" s="225">
        <v>12811703.43</v>
      </c>
      <c r="AK602" s="225">
        <v>11996246.24</v>
      </c>
      <c r="AL602" s="225">
        <v>11693866.849999901</v>
      </c>
      <c r="AM602" s="225">
        <v>11236578.33</v>
      </c>
      <c r="AN602" s="225">
        <v>157412977.69</v>
      </c>
      <c r="AO602" s="225">
        <v>9967950.8300000001</v>
      </c>
      <c r="AP602" s="225">
        <v>8192624.8200000003</v>
      </c>
      <c r="AQ602" s="225">
        <v>8413757.5800000001</v>
      </c>
      <c r="AR602" s="225">
        <v>10293051.77</v>
      </c>
      <c r="AS602" s="225">
        <v>11288387.42</v>
      </c>
      <c r="AT602" s="225">
        <v>11739460.6</v>
      </c>
      <c r="AU602" s="225">
        <v>12774238.01</v>
      </c>
      <c r="AV602" s="225">
        <v>13306879.26</v>
      </c>
      <c r="AW602" s="225">
        <v>11221778.51</v>
      </c>
      <c r="AX602" s="225">
        <v>11674209.6499999</v>
      </c>
      <c r="AY602" s="225">
        <v>10401182.82</v>
      </c>
      <c r="AZ602" s="225">
        <v>9499435.6300000008</v>
      </c>
      <c r="BA602" s="225">
        <v>128772956.89999899</v>
      </c>
      <c r="BB602" s="225">
        <v>9650774.3499999996</v>
      </c>
      <c r="BC602" s="225">
        <v>8665553.9900000002</v>
      </c>
      <c r="BD602" s="225">
        <v>9397204.4499999993</v>
      </c>
      <c r="BE602" s="225">
        <v>9421220.1399999894</v>
      </c>
      <c r="BF602" s="225">
        <v>11276127.85</v>
      </c>
      <c r="BG602" s="225">
        <v>9685552.4399999995</v>
      </c>
      <c r="BH602" s="225">
        <v>10306193.109999999</v>
      </c>
      <c r="BI602" s="225">
        <v>10366006.869999999</v>
      </c>
      <c r="BJ602" s="225">
        <v>9657576.4900000002</v>
      </c>
      <c r="BK602" s="225">
        <v>8856975.1299999896</v>
      </c>
      <c r="BL602" s="225">
        <v>8027357.2199999997</v>
      </c>
      <c r="BM602" s="225">
        <v>8918184.0199999996</v>
      </c>
      <c r="BN602" s="225">
        <v>114228726.06</v>
      </c>
    </row>
    <row r="603" spans="1:66">
      <c r="A603" s="245" t="s">
        <v>842</v>
      </c>
      <c r="B603" s="225">
        <v>79978991.460993201</v>
      </c>
      <c r="C603" s="225">
        <v>-4157017.15115753</v>
      </c>
      <c r="D603" s="225">
        <v>15122420.187509499</v>
      </c>
      <c r="E603" s="225">
        <v>53135255.3907139</v>
      </c>
      <c r="F603" s="225">
        <v>69511759.635916501</v>
      </c>
      <c r="G603" s="225">
        <v>70952019.915564805</v>
      </c>
      <c r="H603" s="225">
        <v>67865426.4768859</v>
      </c>
      <c r="I603" s="225">
        <v>142055189.5774</v>
      </c>
      <c r="J603" s="225">
        <v>67571930.384130299</v>
      </c>
      <c r="K603" s="225">
        <v>56505857.835619196</v>
      </c>
      <c r="L603" s="225">
        <v>20013282.878975298</v>
      </c>
      <c r="M603" s="225">
        <v>19155256.282970998</v>
      </c>
      <c r="N603" s="225">
        <v>657710372.87552297</v>
      </c>
      <c r="O603" s="225">
        <v>90289558.269440696</v>
      </c>
      <c r="P603" s="225">
        <v>14393991.8282148</v>
      </c>
      <c r="Q603" s="225">
        <v>32277680.465934101</v>
      </c>
      <c r="R603" s="225">
        <v>57855487.066276602</v>
      </c>
      <c r="S603" s="225">
        <v>70122685.817937598</v>
      </c>
      <c r="T603" s="225">
        <v>78099896.180529594</v>
      </c>
      <c r="U603" s="225">
        <v>80295523.248538494</v>
      </c>
      <c r="V603" s="225">
        <v>143928010.937215</v>
      </c>
      <c r="W603" s="225">
        <v>72957732.697654098</v>
      </c>
      <c r="X603" s="225">
        <v>55152244.4326775</v>
      </c>
      <c r="Y603" s="225">
        <v>28358364.803755801</v>
      </c>
      <c r="Z603" s="225">
        <v>27695885.669426002</v>
      </c>
      <c r="AA603" s="225">
        <v>751427061.41760099</v>
      </c>
      <c r="AB603" s="225">
        <v>25548292.995215401</v>
      </c>
      <c r="AC603" s="225">
        <v>-23370822.9149299</v>
      </c>
      <c r="AD603" s="225">
        <v>-15664024.417295501</v>
      </c>
      <c r="AE603" s="225">
        <v>1913971.6123454601</v>
      </c>
      <c r="AF603" s="225">
        <v>6495988.2021815302</v>
      </c>
      <c r="AG603" s="225">
        <v>6728159.2850690996</v>
      </c>
      <c r="AH603" s="225">
        <v>5592561.0398941496</v>
      </c>
      <c r="AI603" s="225">
        <v>50700854.396574698</v>
      </c>
      <c r="AJ603" s="225">
        <v>3626898.6277984502</v>
      </c>
      <c r="AK603" s="225">
        <v>-2423334.8798038098</v>
      </c>
      <c r="AL603" s="225">
        <v>-18272429.274276</v>
      </c>
      <c r="AM603" s="225">
        <v>-25072936.980500001</v>
      </c>
      <c r="AN603" s="225">
        <v>15803177.692273401</v>
      </c>
      <c r="AO603" s="225">
        <v>24264439.901909798</v>
      </c>
      <c r="AP603" s="225">
        <v>-23756038.105934002</v>
      </c>
      <c r="AQ603" s="225">
        <v>-14735324.7780998</v>
      </c>
      <c r="AR603" s="225">
        <v>2527757.9900520602</v>
      </c>
      <c r="AS603" s="225">
        <v>6070614.3252721597</v>
      </c>
      <c r="AT603" s="225">
        <v>6603222.2485697502</v>
      </c>
      <c r="AU603" s="225">
        <v>4621901.3656145697</v>
      </c>
      <c r="AV603" s="225">
        <v>46807472.820536703</v>
      </c>
      <c r="AW603" s="225">
        <v>620648.86747363198</v>
      </c>
      <c r="AX603" s="225">
        <v>-6392796.8043417903</v>
      </c>
      <c r="AY603" s="225">
        <v>-21869844.785984099</v>
      </c>
      <c r="AZ603" s="225">
        <v>-24762052.8961084</v>
      </c>
      <c r="BA603" s="225">
        <v>0.14896059292368499</v>
      </c>
      <c r="BB603" s="225">
        <v>20722545.774830502</v>
      </c>
      <c r="BC603" s="225">
        <v>-25186939.178339399</v>
      </c>
      <c r="BD603" s="225">
        <v>-18143478.024675801</v>
      </c>
      <c r="BE603" s="225">
        <v>-1028489.74081719</v>
      </c>
      <c r="BF603" s="225">
        <v>5889780.9949227003</v>
      </c>
      <c r="BG603" s="225">
        <v>6684532.5634769602</v>
      </c>
      <c r="BH603" s="225">
        <v>5134416.1051341696</v>
      </c>
      <c r="BI603" s="225">
        <v>46018699.96001</v>
      </c>
      <c r="BJ603" s="225">
        <v>1636338.16810545</v>
      </c>
      <c r="BK603" s="225">
        <v>-4723869.8715727301</v>
      </c>
      <c r="BL603" s="225">
        <v>-14364305.4402036</v>
      </c>
      <c r="BM603" s="225">
        <v>-22639231.6555891</v>
      </c>
      <c r="BN603" s="225">
        <v>-0.34471814069547602</v>
      </c>
    </row>
    <row r="604" spans="1:66">
      <c r="A604" s="245" t="s">
        <v>843</v>
      </c>
      <c r="B604" s="225">
        <v>1206017.6506121401</v>
      </c>
      <c r="C604" s="225">
        <v>1206017.6506121401</v>
      </c>
      <c r="D604" s="225">
        <v>1206017.6506121401</v>
      </c>
      <c r="E604" s="225">
        <v>1206017.6506121401</v>
      </c>
      <c r="F604" s="225">
        <v>1206017.6506121401</v>
      </c>
      <c r="G604" s="225">
        <v>3618052.9518364598</v>
      </c>
      <c r="H604" s="225">
        <v>3618052.9518364598</v>
      </c>
      <c r="I604" s="225">
        <v>3618052.9518364598</v>
      </c>
      <c r="J604" s="225">
        <v>3618052.9518364598</v>
      </c>
      <c r="K604" s="225">
        <v>3618052.9518364598</v>
      </c>
      <c r="L604" s="225">
        <v>3618052.9518364598</v>
      </c>
      <c r="M604" s="225">
        <v>3618052.9518364598</v>
      </c>
      <c r="N604" s="225">
        <v>31356458.915915899</v>
      </c>
      <c r="O604" s="225">
        <v>3980934.0246007498</v>
      </c>
      <c r="P604" s="225">
        <v>3980934.0246007498</v>
      </c>
      <c r="Q604" s="225">
        <v>5971401.0369011201</v>
      </c>
      <c r="R604" s="225">
        <v>5971401.0369011201</v>
      </c>
      <c r="S604" s="225">
        <v>5971401.0369011201</v>
      </c>
      <c r="T604" s="225">
        <v>6634890.04100125</v>
      </c>
      <c r="U604" s="225">
        <v>6634890.04100125</v>
      </c>
      <c r="V604" s="225">
        <v>6634890.04100125</v>
      </c>
      <c r="W604" s="225">
        <v>6634890.04100125</v>
      </c>
      <c r="X604" s="225">
        <v>6634890.04100125</v>
      </c>
      <c r="Y604" s="225">
        <v>6634890.04100125</v>
      </c>
      <c r="Z604" s="225">
        <v>6634890.04100125</v>
      </c>
      <c r="AA604" s="225">
        <v>72320301.4469136</v>
      </c>
      <c r="AB604" s="225">
        <v>6333479.3976371996</v>
      </c>
      <c r="AC604" s="225">
        <v>6333479.3976371996</v>
      </c>
      <c r="AD604" s="225">
        <v>6333479.3976371996</v>
      </c>
      <c r="AE604" s="225">
        <v>6333479.3976371996</v>
      </c>
      <c r="AF604" s="225">
        <v>6333479.3976371996</v>
      </c>
      <c r="AG604" s="225">
        <v>6333479.3976371996</v>
      </c>
      <c r="AH604" s="225">
        <v>6333479.3976371996</v>
      </c>
      <c r="AI604" s="225">
        <v>6333479.3976371996</v>
      </c>
      <c r="AJ604" s="225">
        <v>6333479.3976371996</v>
      </c>
      <c r="AK604" s="225">
        <v>6333479.3976371996</v>
      </c>
      <c r="AL604" s="225">
        <v>6333479.3976371996</v>
      </c>
      <c r="AM604" s="225">
        <v>6333479.3976371996</v>
      </c>
      <c r="AN604" s="225">
        <v>76001752.771646395</v>
      </c>
      <c r="AO604" s="225">
        <v>6339823.3711146004</v>
      </c>
      <c r="AP604" s="225">
        <v>6339823.3711146004</v>
      </c>
      <c r="AQ604" s="225">
        <v>6339823.3711146004</v>
      </c>
      <c r="AR604" s="225">
        <v>6339823.3711146004</v>
      </c>
      <c r="AS604" s="225">
        <v>6339823.3711146004</v>
      </c>
      <c r="AT604" s="225">
        <v>6339823.3711146004</v>
      </c>
      <c r="AU604" s="225">
        <v>6339823.3711146004</v>
      </c>
      <c r="AV604" s="225">
        <v>6339823.3711146004</v>
      </c>
      <c r="AW604" s="225">
        <v>6339823.3711146004</v>
      </c>
      <c r="AX604" s="225">
        <v>6339823.3711146004</v>
      </c>
      <c r="AY604" s="225">
        <v>6339823.3711146004</v>
      </c>
      <c r="AZ604" s="225">
        <v>6339823.3711146004</v>
      </c>
      <c r="BA604" s="225">
        <v>76077880.453375205</v>
      </c>
      <c r="BB604" s="225">
        <v>6339823.3711146004</v>
      </c>
      <c r="BC604" s="225">
        <v>6339823.3711146004</v>
      </c>
      <c r="BD604" s="225">
        <v>6339823.3711146004</v>
      </c>
      <c r="BE604" s="225">
        <v>6339823.3711146004</v>
      </c>
      <c r="BF604" s="225">
        <v>6339823.3711146004</v>
      </c>
      <c r="BG604" s="225">
        <v>6339823.3711146004</v>
      </c>
      <c r="BH604" s="225">
        <v>6339823.3711146004</v>
      </c>
      <c r="BI604" s="225">
        <v>6339823.3711146004</v>
      </c>
      <c r="BJ604" s="225">
        <v>6339823.3711146004</v>
      </c>
      <c r="BK604" s="225">
        <v>6339823.3711146004</v>
      </c>
      <c r="BL604" s="225">
        <v>6339823.3711146004</v>
      </c>
      <c r="BM604" s="225">
        <v>6339823.3711146004</v>
      </c>
      <c r="BN604" s="225">
        <v>76077880.453375205</v>
      </c>
    </row>
    <row r="605" spans="1:66">
      <c r="A605" s="245" t="s">
        <v>844</v>
      </c>
      <c r="B605" s="225">
        <v>0</v>
      </c>
      <c r="C605" s="225">
        <v>0</v>
      </c>
      <c r="D605" s="225">
        <v>0</v>
      </c>
      <c r="E605" s="225">
        <v>0</v>
      </c>
      <c r="F605" s="225">
        <v>0</v>
      </c>
      <c r="G605" s="225">
        <v>0</v>
      </c>
      <c r="H605" s="225">
        <v>0</v>
      </c>
      <c r="I605" s="225">
        <v>0</v>
      </c>
      <c r="J605" s="225">
        <v>0</v>
      </c>
      <c r="K605" s="225">
        <v>0</v>
      </c>
      <c r="L605" s="225">
        <v>0</v>
      </c>
      <c r="M605" s="225">
        <v>0</v>
      </c>
      <c r="N605" s="225">
        <v>0</v>
      </c>
      <c r="O605" s="225">
        <v>0</v>
      </c>
      <c r="P605" s="225">
        <v>0</v>
      </c>
      <c r="Q605" s="225">
        <v>0</v>
      </c>
      <c r="R605" s="225">
        <v>0</v>
      </c>
      <c r="S605" s="225">
        <v>0</v>
      </c>
      <c r="T605" s="225">
        <v>0</v>
      </c>
      <c r="U605" s="225">
        <v>0</v>
      </c>
      <c r="V605" s="225">
        <v>0</v>
      </c>
      <c r="W605" s="225">
        <v>0</v>
      </c>
      <c r="X605" s="225">
        <v>0</v>
      </c>
      <c r="Y605" s="225">
        <v>0</v>
      </c>
      <c r="Z605" s="225">
        <v>0</v>
      </c>
      <c r="AA605" s="225">
        <v>0</v>
      </c>
      <c r="AB605" s="225">
        <v>0</v>
      </c>
      <c r="AC605" s="225">
        <v>0</v>
      </c>
      <c r="AD605" s="225">
        <v>0</v>
      </c>
      <c r="AE605" s="225">
        <v>0</v>
      </c>
      <c r="AF605" s="225">
        <v>0</v>
      </c>
      <c r="AG605" s="225">
        <v>0</v>
      </c>
      <c r="AH605" s="225">
        <v>0</v>
      </c>
      <c r="AI605" s="225">
        <v>0</v>
      </c>
      <c r="AJ605" s="225">
        <v>0</v>
      </c>
      <c r="AK605" s="225">
        <v>0</v>
      </c>
      <c r="AL605" s="225">
        <v>0</v>
      </c>
      <c r="AM605" s="225">
        <v>0</v>
      </c>
      <c r="AN605" s="225">
        <v>0</v>
      </c>
      <c r="AO605" s="225">
        <v>0</v>
      </c>
      <c r="AP605" s="225">
        <v>0</v>
      </c>
      <c r="AQ605" s="225">
        <v>0</v>
      </c>
      <c r="AR605" s="225">
        <v>0</v>
      </c>
      <c r="AS605" s="225">
        <v>0</v>
      </c>
      <c r="AT605" s="225">
        <v>0</v>
      </c>
      <c r="AU605" s="225">
        <v>0</v>
      </c>
      <c r="AV605" s="225">
        <v>0</v>
      </c>
      <c r="AW605" s="225">
        <v>0</v>
      </c>
      <c r="AX605" s="225">
        <v>0</v>
      </c>
      <c r="AY605" s="225">
        <v>0</v>
      </c>
      <c r="AZ605" s="225">
        <v>0</v>
      </c>
      <c r="BA605" s="225">
        <v>0</v>
      </c>
      <c r="BB605" s="225">
        <v>0</v>
      </c>
      <c r="BC605" s="225">
        <v>0</v>
      </c>
      <c r="BD605" s="225">
        <v>0</v>
      </c>
      <c r="BE605" s="225">
        <v>0</v>
      </c>
      <c r="BF605" s="225">
        <v>0</v>
      </c>
      <c r="BG605" s="225">
        <v>0</v>
      </c>
      <c r="BH605" s="225">
        <v>0</v>
      </c>
      <c r="BI605" s="225">
        <v>0</v>
      </c>
      <c r="BJ605" s="225">
        <v>0</v>
      </c>
      <c r="BK605" s="225">
        <v>0</v>
      </c>
      <c r="BL605" s="225">
        <v>0</v>
      </c>
      <c r="BM605" s="225">
        <v>0</v>
      </c>
      <c r="BN605" s="225">
        <v>0</v>
      </c>
    </row>
    <row r="606" spans="1:66">
      <c r="A606" s="245" t="s">
        <v>845</v>
      </c>
      <c r="B606" s="225">
        <v>0</v>
      </c>
      <c r="C606" s="225">
        <v>0</v>
      </c>
      <c r="D606" s="225">
        <v>0</v>
      </c>
      <c r="E606" s="225">
        <v>0</v>
      </c>
      <c r="F606" s="225">
        <v>0</v>
      </c>
      <c r="G606" s="225">
        <v>0</v>
      </c>
      <c r="H606" s="225">
        <v>0</v>
      </c>
      <c r="I606" s="225">
        <v>0</v>
      </c>
      <c r="J606" s="225">
        <v>0</v>
      </c>
      <c r="K606" s="225">
        <v>0</v>
      </c>
      <c r="L606" s="225">
        <v>0</v>
      </c>
      <c r="M606" s="225">
        <v>0</v>
      </c>
      <c r="N606" s="225">
        <v>0</v>
      </c>
      <c r="O606" s="225">
        <v>0</v>
      </c>
      <c r="P606" s="225">
        <v>0</v>
      </c>
      <c r="Q606" s="225">
        <v>0</v>
      </c>
      <c r="R606" s="225">
        <v>0</v>
      </c>
      <c r="S606" s="225">
        <v>0</v>
      </c>
      <c r="T606" s="225">
        <v>0</v>
      </c>
      <c r="U606" s="225">
        <v>0</v>
      </c>
      <c r="V606" s="225">
        <v>0</v>
      </c>
      <c r="W606" s="225">
        <v>0</v>
      </c>
      <c r="X606" s="225">
        <v>0</v>
      </c>
      <c r="Y606" s="225">
        <v>0</v>
      </c>
      <c r="Z606" s="225">
        <v>0</v>
      </c>
      <c r="AA606" s="225">
        <v>0</v>
      </c>
      <c r="AB606" s="225">
        <v>0</v>
      </c>
      <c r="AC606" s="225">
        <v>0</v>
      </c>
      <c r="AD606" s="225">
        <v>0</v>
      </c>
      <c r="AE606" s="225">
        <v>0</v>
      </c>
      <c r="AF606" s="225">
        <v>0</v>
      </c>
      <c r="AG606" s="225">
        <v>0</v>
      </c>
      <c r="AH606" s="225">
        <v>0</v>
      </c>
      <c r="AI606" s="225">
        <v>0</v>
      </c>
      <c r="AJ606" s="225">
        <v>0</v>
      </c>
      <c r="AK606" s="225">
        <v>0</v>
      </c>
      <c r="AL606" s="225">
        <v>0</v>
      </c>
      <c r="AM606" s="225">
        <v>0</v>
      </c>
      <c r="AN606" s="225">
        <v>0</v>
      </c>
      <c r="AO606" s="225">
        <v>0</v>
      </c>
      <c r="AP606" s="225">
        <v>0</v>
      </c>
      <c r="AQ606" s="225">
        <v>0</v>
      </c>
      <c r="AR606" s="225">
        <v>0</v>
      </c>
      <c r="AS606" s="225">
        <v>0</v>
      </c>
      <c r="AT606" s="225">
        <v>0</v>
      </c>
      <c r="AU606" s="225">
        <v>0</v>
      </c>
      <c r="AV606" s="225">
        <v>0</v>
      </c>
      <c r="AW606" s="225">
        <v>0</v>
      </c>
      <c r="AX606" s="225">
        <v>0</v>
      </c>
      <c r="AY606" s="225">
        <v>0</v>
      </c>
      <c r="AZ606" s="225">
        <v>0</v>
      </c>
      <c r="BA606" s="225">
        <v>0</v>
      </c>
      <c r="BB606" s="225">
        <v>0</v>
      </c>
      <c r="BC606" s="225">
        <v>0</v>
      </c>
      <c r="BD606" s="225">
        <v>0</v>
      </c>
      <c r="BE606" s="225">
        <v>0</v>
      </c>
      <c r="BF606" s="225">
        <v>0</v>
      </c>
      <c r="BG606" s="225">
        <v>0</v>
      </c>
      <c r="BH606" s="225">
        <v>0</v>
      </c>
      <c r="BI606" s="225">
        <v>0</v>
      </c>
      <c r="BJ606" s="225">
        <v>0</v>
      </c>
      <c r="BK606" s="225">
        <v>0</v>
      </c>
      <c r="BL606" s="225">
        <v>0</v>
      </c>
      <c r="BM606" s="225">
        <v>0</v>
      </c>
      <c r="BN606" s="225">
        <v>0</v>
      </c>
    </row>
    <row r="607" spans="1:66">
      <c r="A607" s="245" t="s">
        <v>846</v>
      </c>
      <c r="B607" s="225">
        <v>0</v>
      </c>
      <c r="C607" s="225">
        <v>0</v>
      </c>
      <c r="D607" s="225">
        <v>0</v>
      </c>
      <c r="E607" s="225">
        <v>0</v>
      </c>
      <c r="F607" s="225">
        <v>0</v>
      </c>
      <c r="G607" s="225">
        <v>0</v>
      </c>
      <c r="H607" s="225">
        <v>0</v>
      </c>
      <c r="I607" s="225">
        <v>0</v>
      </c>
      <c r="J607" s="225">
        <v>0</v>
      </c>
      <c r="K607" s="225">
        <v>0</v>
      </c>
      <c r="L607" s="225">
        <v>0</v>
      </c>
      <c r="M607" s="225">
        <v>0</v>
      </c>
      <c r="N607" s="225">
        <v>0</v>
      </c>
      <c r="O607" s="225">
        <v>0</v>
      </c>
      <c r="P607" s="225">
        <v>0</v>
      </c>
      <c r="Q607" s="225">
        <v>0</v>
      </c>
      <c r="R607" s="225">
        <v>0</v>
      </c>
      <c r="S607" s="225">
        <v>0</v>
      </c>
      <c r="T607" s="225">
        <v>0</v>
      </c>
      <c r="U607" s="225">
        <v>0</v>
      </c>
      <c r="V607" s="225">
        <v>0</v>
      </c>
      <c r="W607" s="225">
        <v>0</v>
      </c>
      <c r="X607" s="225">
        <v>0</v>
      </c>
      <c r="Y607" s="225">
        <v>0</v>
      </c>
      <c r="Z607" s="225">
        <v>0</v>
      </c>
      <c r="AA607" s="225">
        <v>0</v>
      </c>
      <c r="AB607" s="225">
        <v>0</v>
      </c>
      <c r="AC607" s="225">
        <v>0</v>
      </c>
      <c r="AD607" s="225">
        <v>0</v>
      </c>
      <c r="AE607" s="225">
        <v>0</v>
      </c>
      <c r="AF607" s="225">
        <v>0</v>
      </c>
      <c r="AG607" s="225">
        <v>0</v>
      </c>
      <c r="AH607" s="225">
        <v>0</v>
      </c>
      <c r="AI607" s="225">
        <v>0</v>
      </c>
      <c r="AJ607" s="225">
        <v>0</v>
      </c>
      <c r="AK607" s="225">
        <v>0</v>
      </c>
      <c r="AL607" s="225">
        <v>0</v>
      </c>
      <c r="AM607" s="225">
        <v>0</v>
      </c>
      <c r="AN607" s="225">
        <v>0</v>
      </c>
      <c r="AO607" s="225">
        <v>0</v>
      </c>
      <c r="AP607" s="225">
        <v>0</v>
      </c>
      <c r="AQ607" s="225">
        <v>0</v>
      </c>
      <c r="AR607" s="225">
        <v>0</v>
      </c>
      <c r="AS607" s="225">
        <v>0</v>
      </c>
      <c r="AT607" s="225">
        <v>0</v>
      </c>
      <c r="AU607" s="225">
        <v>0</v>
      </c>
      <c r="AV607" s="225">
        <v>0</v>
      </c>
      <c r="AW607" s="225">
        <v>0</v>
      </c>
      <c r="AX607" s="225">
        <v>0</v>
      </c>
      <c r="AY607" s="225">
        <v>0</v>
      </c>
      <c r="AZ607" s="225">
        <v>0</v>
      </c>
      <c r="BA607" s="225">
        <v>0</v>
      </c>
      <c r="BB607" s="225">
        <v>0</v>
      </c>
      <c r="BC607" s="225">
        <v>0</v>
      </c>
      <c r="BD607" s="225">
        <v>0</v>
      </c>
      <c r="BE607" s="225">
        <v>0</v>
      </c>
      <c r="BF607" s="225">
        <v>0</v>
      </c>
      <c r="BG607" s="225">
        <v>0</v>
      </c>
      <c r="BH607" s="225">
        <v>0</v>
      </c>
      <c r="BI607" s="225">
        <v>0</v>
      </c>
      <c r="BJ607" s="225">
        <v>0</v>
      </c>
      <c r="BK607" s="225">
        <v>0</v>
      </c>
      <c r="BL607" s="225">
        <v>0</v>
      </c>
      <c r="BM607" s="225">
        <v>0</v>
      </c>
      <c r="BN607" s="225">
        <v>0</v>
      </c>
    </row>
    <row r="608" spans="1:66">
      <c r="A608" s="245" t="s">
        <v>847</v>
      </c>
      <c r="B608" s="225">
        <v>6484847.9900000002</v>
      </c>
      <c r="C608" s="225">
        <v>5555935.4699999997</v>
      </c>
      <c r="D608" s="225">
        <v>10361733.09</v>
      </c>
      <c r="E608" s="225">
        <v>3442406.19</v>
      </c>
      <c r="F608" s="225">
        <v>19680039.010000002</v>
      </c>
      <c r="G608" s="225">
        <v>21630294.1599999</v>
      </c>
      <c r="H608" s="225">
        <v>26251780.309999999</v>
      </c>
      <c r="I608" s="225">
        <v>26420150.210000001</v>
      </c>
      <c r="J608" s="225">
        <v>23537547.07</v>
      </c>
      <c r="K608" s="225">
        <v>16098354.7999999</v>
      </c>
      <c r="L608" s="225">
        <v>13872146.369999999</v>
      </c>
      <c r="M608" s="225">
        <v>7963172.8099999903</v>
      </c>
      <c r="N608" s="225">
        <v>181298407.47999999</v>
      </c>
      <c r="O608" s="225">
        <v>5728202.5699999901</v>
      </c>
      <c r="P608" s="225">
        <v>3210094.7699999898</v>
      </c>
      <c r="Q608" s="225">
        <v>1538372.26999999</v>
      </c>
      <c r="R608" s="225">
        <v>8314765.3200000003</v>
      </c>
      <c r="S608" s="225">
        <v>19365393</v>
      </c>
      <c r="T608" s="225">
        <v>20069279.859999999</v>
      </c>
      <c r="U608" s="225">
        <v>23835975.329999998</v>
      </c>
      <c r="V608" s="225">
        <v>27905530.800000001</v>
      </c>
      <c r="W608" s="225">
        <v>19972074.969999999</v>
      </c>
      <c r="X608" s="225">
        <v>16272585.4599999</v>
      </c>
      <c r="Y608" s="225">
        <v>11444636.060000001</v>
      </c>
      <c r="Z608" s="225">
        <v>4789635.57</v>
      </c>
      <c r="AA608" s="225">
        <v>162446545.97999999</v>
      </c>
      <c r="AB608" s="225">
        <v>5576383.21</v>
      </c>
      <c r="AC608" s="225">
        <v>4011587.47</v>
      </c>
      <c r="AD608" s="225">
        <v>9666392.5399999991</v>
      </c>
      <c r="AE608" s="225">
        <v>6179840.1799999997</v>
      </c>
      <c r="AF608" s="225">
        <v>8819494.9399999995</v>
      </c>
      <c r="AG608" s="225">
        <v>9532164.6199999992</v>
      </c>
      <c r="AH608" s="225">
        <v>14918590.849999901</v>
      </c>
      <c r="AI608" s="225">
        <v>21156870.030000001</v>
      </c>
      <c r="AJ608" s="225">
        <v>17099196.669999901</v>
      </c>
      <c r="AK608" s="225">
        <v>13315042.699999999</v>
      </c>
      <c r="AL608" s="225">
        <v>7239552.1799999997</v>
      </c>
      <c r="AM608" s="225">
        <v>3496446.96</v>
      </c>
      <c r="AN608" s="225">
        <v>121011562.34999999</v>
      </c>
      <c r="AO608" s="225">
        <v>6311320.7800000003</v>
      </c>
      <c r="AP608" s="225">
        <v>4349404.99</v>
      </c>
      <c r="AQ608" s="225">
        <v>4862191.16</v>
      </c>
      <c r="AR608" s="225">
        <v>5039601.68</v>
      </c>
      <c r="AS608" s="225">
        <v>13518226.08</v>
      </c>
      <c r="AT608" s="225">
        <v>15583061.09</v>
      </c>
      <c r="AU608" s="225">
        <v>19285200.839999899</v>
      </c>
      <c r="AV608" s="225">
        <v>22149230.469999999</v>
      </c>
      <c r="AW608" s="225">
        <v>18530791.199999999</v>
      </c>
      <c r="AX608" s="225">
        <v>20243452.300000001</v>
      </c>
      <c r="AY608" s="225">
        <v>11746712.27</v>
      </c>
      <c r="AZ608" s="225">
        <v>5258108.5599999996</v>
      </c>
      <c r="BA608" s="225">
        <v>146877301.41999999</v>
      </c>
      <c r="BB608" s="225">
        <v>6272379.7000000002</v>
      </c>
      <c r="BC608" s="225">
        <v>4007192.75</v>
      </c>
      <c r="BD608" s="225">
        <v>8688162.2300000004</v>
      </c>
      <c r="BE608" s="225">
        <v>5955970.6399999997</v>
      </c>
      <c r="BF608" s="225">
        <v>14343028.7099999</v>
      </c>
      <c r="BG608" s="225">
        <v>17968877.059999999</v>
      </c>
      <c r="BH608" s="225">
        <v>19637064.370000001</v>
      </c>
      <c r="BI608" s="225">
        <v>21289464.829999998</v>
      </c>
      <c r="BJ608" s="225">
        <v>17732063.300000001</v>
      </c>
      <c r="BK608" s="225">
        <v>15785682.439999999</v>
      </c>
      <c r="BL608" s="225">
        <v>4819984.8199999901</v>
      </c>
      <c r="BM608" s="225">
        <v>4782938.5</v>
      </c>
      <c r="BN608" s="225">
        <v>141282809.34999999</v>
      </c>
    </row>
    <row r="609" spans="1:66">
      <c r="A609" s="245" t="s">
        <v>848</v>
      </c>
      <c r="B609" s="225">
        <v>0</v>
      </c>
      <c r="C609" s="225">
        <v>0</v>
      </c>
      <c r="D609" s="225">
        <v>0</v>
      </c>
      <c r="E609" s="225">
        <v>0</v>
      </c>
      <c r="F609" s="225">
        <v>0</v>
      </c>
      <c r="G609" s="225">
        <v>0</v>
      </c>
      <c r="H609" s="225">
        <v>0</v>
      </c>
      <c r="I609" s="225">
        <v>0</v>
      </c>
      <c r="J609" s="225">
        <v>0</v>
      </c>
      <c r="K609" s="225">
        <v>0</v>
      </c>
      <c r="L609" s="225">
        <v>0</v>
      </c>
      <c r="M609" s="225">
        <v>0</v>
      </c>
      <c r="N609" s="225">
        <v>0</v>
      </c>
      <c r="O609" s="225">
        <v>0</v>
      </c>
      <c r="P609" s="225">
        <v>0</v>
      </c>
      <c r="Q609" s="225">
        <v>0</v>
      </c>
      <c r="R609" s="225">
        <v>0</v>
      </c>
      <c r="S609" s="225">
        <v>0</v>
      </c>
      <c r="T609" s="225">
        <v>0</v>
      </c>
      <c r="U609" s="225">
        <v>0</v>
      </c>
      <c r="V609" s="225">
        <v>0</v>
      </c>
      <c r="W609" s="225">
        <v>0</v>
      </c>
      <c r="X609" s="225">
        <v>0</v>
      </c>
      <c r="Y609" s="225">
        <v>0</v>
      </c>
      <c r="Z609" s="225">
        <v>0</v>
      </c>
      <c r="AA609" s="225">
        <v>0</v>
      </c>
      <c r="AB609" s="225">
        <v>0</v>
      </c>
      <c r="AC609" s="225">
        <v>0</v>
      </c>
      <c r="AD609" s="225">
        <v>0</v>
      </c>
      <c r="AE609" s="225">
        <v>0</v>
      </c>
      <c r="AF609" s="225">
        <v>0</v>
      </c>
      <c r="AG609" s="225">
        <v>0</v>
      </c>
      <c r="AH609" s="225">
        <v>0</v>
      </c>
      <c r="AI609" s="225">
        <v>0</v>
      </c>
      <c r="AJ609" s="225">
        <v>0</v>
      </c>
      <c r="AK609" s="225">
        <v>0</v>
      </c>
      <c r="AL609" s="225">
        <v>0</v>
      </c>
      <c r="AM609" s="225">
        <v>0</v>
      </c>
      <c r="AN609" s="225">
        <v>0</v>
      </c>
      <c r="AO609" s="225">
        <v>0</v>
      </c>
      <c r="AP609" s="225">
        <v>0</v>
      </c>
      <c r="AQ609" s="225">
        <v>0</v>
      </c>
      <c r="AR609" s="225">
        <v>0</v>
      </c>
      <c r="AS609" s="225">
        <v>0</v>
      </c>
      <c r="AT609" s="225">
        <v>0</v>
      </c>
      <c r="AU609" s="225">
        <v>0</v>
      </c>
      <c r="AV609" s="225">
        <v>0</v>
      </c>
      <c r="AW609" s="225">
        <v>0</v>
      </c>
      <c r="AX609" s="225">
        <v>0</v>
      </c>
      <c r="AY609" s="225">
        <v>0</v>
      </c>
      <c r="AZ609" s="225">
        <v>0</v>
      </c>
      <c r="BA609" s="225">
        <v>0</v>
      </c>
      <c r="BB609" s="225">
        <v>0</v>
      </c>
      <c r="BC609" s="225">
        <v>0</v>
      </c>
      <c r="BD609" s="225">
        <v>0</v>
      </c>
      <c r="BE609" s="225">
        <v>0</v>
      </c>
      <c r="BF609" s="225">
        <v>0</v>
      </c>
      <c r="BG609" s="225">
        <v>0</v>
      </c>
      <c r="BH609" s="225">
        <v>0</v>
      </c>
      <c r="BI609" s="225">
        <v>0</v>
      </c>
      <c r="BJ609" s="225">
        <v>0</v>
      </c>
      <c r="BK609" s="225">
        <v>0</v>
      </c>
      <c r="BL609" s="225">
        <v>0</v>
      </c>
      <c r="BM609" s="225">
        <v>0</v>
      </c>
      <c r="BN609" s="225">
        <v>0</v>
      </c>
    </row>
    <row r="610" spans="1:66">
      <c r="A610" s="245" t="s">
        <v>849</v>
      </c>
      <c r="B610" s="225">
        <v>-2084298.0994595501</v>
      </c>
      <c r="C610" s="225">
        <v>-1984381.6632226401</v>
      </c>
      <c r="D610" s="225">
        <v>-2416221.7540972899</v>
      </c>
      <c r="E610" s="225">
        <v>-2814683.1936568399</v>
      </c>
      <c r="F610" s="225">
        <v>-2753720.1509282598</v>
      </c>
      <c r="G610" s="225">
        <v>-3679724.9093171102</v>
      </c>
      <c r="H610" s="225">
        <v>-4457509.0419478202</v>
      </c>
      <c r="I610" s="225">
        <v>-3926376.0527628399</v>
      </c>
      <c r="J610" s="225">
        <v>-3448338.94546672</v>
      </c>
      <c r="K610" s="225">
        <v>-4050786.5327370702</v>
      </c>
      <c r="L610" s="225">
        <v>-3219439.2831973801</v>
      </c>
      <c r="M610" s="225">
        <v>-4826635.8343028603</v>
      </c>
      <c r="N610" s="225">
        <v>-39662115.461096399</v>
      </c>
      <c r="O610" s="225">
        <v>-1512506.2214154</v>
      </c>
      <c r="P610" s="225">
        <v>-1531387.4001426101</v>
      </c>
      <c r="Q610" s="225">
        <v>-1825631.1291002601</v>
      </c>
      <c r="R610" s="225">
        <v>-2227637.2722332501</v>
      </c>
      <c r="S610" s="225">
        <v>-2169754.93692639</v>
      </c>
      <c r="T610" s="225">
        <v>-2985010.7197277402</v>
      </c>
      <c r="U610" s="225">
        <v>-3531556.98984343</v>
      </c>
      <c r="V610" s="225">
        <v>-3166526.5268250601</v>
      </c>
      <c r="W610" s="225">
        <v>-2820611.5984066701</v>
      </c>
      <c r="X610" s="225">
        <v>-3391245.8875457598</v>
      </c>
      <c r="Y610" s="225">
        <v>-2762181.5588388401</v>
      </c>
      <c r="Z610" s="225">
        <v>-4117418.7350950302</v>
      </c>
      <c r="AA610" s="225">
        <v>-32041468.9761004</v>
      </c>
      <c r="AB610" s="225">
        <v>-636361.84366106999</v>
      </c>
      <c r="AC610" s="225">
        <v>-566337.86061880295</v>
      </c>
      <c r="AD610" s="225">
        <v>-616104.59002085798</v>
      </c>
      <c r="AE610" s="225">
        <v>-472731.00183010299</v>
      </c>
      <c r="AF610" s="225">
        <v>-443453.97011011897</v>
      </c>
      <c r="AG610" s="225">
        <v>-424517.20318619901</v>
      </c>
      <c r="AH610" s="225">
        <v>-463680.00236431003</v>
      </c>
      <c r="AI610" s="225">
        <v>-498144.87638907402</v>
      </c>
      <c r="AJ610" s="225">
        <v>-481132.34443810902</v>
      </c>
      <c r="AK610" s="225">
        <v>-481870.51815674</v>
      </c>
      <c r="AL610" s="225">
        <v>-503490.238304967</v>
      </c>
      <c r="AM610" s="225">
        <v>-612361.35003153596</v>
      </c>
      <c r="AN610" s="225">
        <v>-6200185.7991118897</v>
      </c>
      <c r="AO610" s="225">
        <v>-632323.61167207395</v>
      </c>
      <c r="AP610" s="225">
        <v>-571086.44043036597</v>
      </c>
      <c r="AQ610" s="225">
        <v>-589364.11983287195</v>
      </c>
      <c r="AR610" s="225">
        <v>-429493.90613010002</v>
      </c>
      <c r="AS610" s="225">
        <v>-466370.87115411903</v>
      </c>
      <c r="AT610" s="225">
        <v>-450919.47127108701</v>
      </c>
      <c r="AU610" s="225">
        <v>-475710.05686567101</v>
      </c>
      <c r="AV610" s="225">
        <v>-492272.99960638297</v>
      </c>
      <c r="AW610" s="225">
        <v>-476425.31707493798</v>
      </c>
      <c r="AX610" s="225">
        <v>-534151.40123273095</v>
      </c>
      <c r="AY610" s="225">
        <v>-549763.75346925994</v>
      </c>
      <c r="AZ610" s="225">
        <v>-629221.30396527704</v>
      </c>
      <c r="BA610" s="225">
        <v>-6297103.2527048802</v>
      </c>
      <c r="BB610" s="225">
        <v>-629701.478562259</v>
      </c>
      <c r="BC610" s="225">
        <v>-545681.13909299602</v>
      </c>
      <c r="BD610" s="225">
        <v>-580947.06194173999</v>
      </c>
      <c r="BE610" s="225">
        <v>-474094.35143996897</v>
      </c>
      <c r="BF610" s="225">
        <v>-460523.52984044602</v>
      </c>
      <c r="BG610" s="225">
        <v>-452007.59052472899</v>
      </c>
      <c r="BH610" s="225">
        <v>-469691.71284920903</v>
      </c>
      <c r="BI610" s="225">
        <v>-482724.15601380798</v>
      </c>
      <c r="BJ610" s="225">
        <v>-462175.60266473901</v>
      </c>
      <c r="BK610" s="225">
        <v>-483890.35726451903</v>
      </c>
      <c r="BL610" s="225">
        <v>-488028.12336450903</v>
      </c>
      <c r="BM610" s="225">
        <v>-564490.95935285103</v>
      </c>
      <c r="BN610" s="225">
        <v>-6093956.0629117796</v>
      </c>
    </row>
    <row r="611" spans="1:66">
      <c r="A611" s="245" t="s">
        <v>850</v>
      </c>
      <c r="B611" s="225">
        <v>282215967.69214499</v>
      </c>
      <c r="C611" s="225">
        <v>177526005.10623199</v>
      </c>
      <c r="D611" s="225">
        <v>192630484.70402399</v>
      </c>
      <c r="E611" s="225">
        <v>211463224.387669</v>
      </c>
      <c r="F611" s="225">
        <v>252918045.64559999</v>
      </c>
      <c r="G611" s="225">
        <v>268294647.788084</v>
      </c>
      <c r="H611" s="225">
        <v>281700876.23677403</v>
      </c>
      <c r="I611" s="225">
        <v>351152722.06647402</v>
      </c>
      <c r="J611" s="225">
        <v>261991410.6205</v>
      </c>
      <c r="K611" s="225">
        <v>227473219.55471799</v>
      </c>
      <c r="L611" s="225">
        <v>181757155.63761401</v>
      </c>
      <c r="M611" s="225">
        <v>193322097.050504</v>
      </c>
      <c r="N611" s="225">
        <v>2882445856.4903402</v>
      </c>
      <c r="O611" s="225">
        <v>261533293.062626</v>
      </c>
      <c r="P611" s="225">
        <v>166869809.32267201</v>
      </c>
      <c r="Q611" s="225">
        <v>177071376.33373401</v>
      </c>
      <c r="R611" s="225">
        <v>194881896.03094399</v>
      </c>
      <c r="S611" s="225">
        <v>235587082.327912</v>
      </c>
      <c r="T611" s="225">
        <v>251345010.28180301</v>
      </c>
      <c r="U611" s="225">
        <v>264035130.699696</v>
      </c>
      <c r="V611" s="225">
        <v>328493462.28139198</v>
      </c>
      <c r="W611" s="225">
        <v>245542376.54024801</v>
      </c>
      <c r="X611" s="225">
        <v>211802248.836133</v>
      </c>
      <c r="Y611" s="225">
        <v>167808141.74591801</v>
      </c>
      <c r="Z611" s="225">
        <v>178775345.48533201</v>
      </c>
      <c r="AA611" s="225">
        <v>2683745172.94841</v>
      </c>
      <c r="AB611" s="225">
        <v>181294535.67919099</v>
      </c>
      <c r="AC611" s="225">
        <v>111937038.752088</v>
      </c>
      <c r="AD611" s="225">
        <v>122500219.55032</v>
      </c>
      <c r="AE611" s="225">
        <v>134736317.81815201</v>
      </c>
      <c r="AF611" s="225">
        <v>163633725.469708</v>
      </c>
      <c r="AG611" s="225">
        <v>174969801.29951999</v>
      </c>
      <c r="AH611" s="225">
        <v>184509830.30516699</v>
      </c>
      <c r="AI611" s="225">
        <v>229026346.357822</v>
      </c>
      <c r="AJ611" s="225">
        <v>171649466.03099701</v>
      </c>
      <c r="AK611" s="225">
        <v>146817668.799676</v>
      </c>
      <c r="AL611" s="225">
        <v>116536240.64505599</v>
      </c>
      <c r="AM611" s="225">
        <v>124269220.687105</v>
      </c>
      <c r="AN611" s="225">
        <v>1861880411.3947999</v>
      </c>
      <c r="AO611" s="225">
        <v>175275068.59135199</v>
      </c>
      <c r="AP611" s="225">
        <v>108416328.65475</v>
      </c>
      <c r="AQ611" s="225">
        <v>117951586.463181</v>
      </c>
      <c r="AR611" s="225">
        <v>129829314.485036</v>
      </c>
      <c r="AS611" s="225">
        <v>157995821.14523199</v>
      </c>
      <c r="AT611" s="225">
        <v>169935023.708413</v>
      </c>
      <c r="AU611" s="225">
        <v>179158928.19986299</v>
      </c>
      <c r="AV611" s="225">
        <v>222302175.16204399</v>
      </c>
      <c r="AW611" s="225">
        <v>166689544.09151301</v>
      </c>
      <c r="AX611" s="225">
        <v>142859232.26554</v>
      </c>
      <c r="AY611" s="225">
        <v>112594172.37166101</v>
      </c>
      <c r="AZ611" s="225">
        <v>120469490.14104</v>
      </c>
      <c r="BA611" s="225">
        <v>1803476685.2796299</v>
      </c>
      <c r="BB611" s="225">
        <v>167903634.27738199</v>
      </c>
      <c r="BC611" s="225">
        <v>103658981.583682</v>
      </c>
      <c r="BD611" s="225">
        <v>112466949.774497</v>
      </c>
      <c r="BE611" s="225">
        <v>123851867.35885701</v>
      </c>
      <c r="BF611" s="225">
        <v>151445632.376196</v>
      </c>
      <c r="BG611" s="225">
        <v>163434480.07406601</v>
      </c>
      <c r="BH611" s="225">
        <v>172429213.06339899</v>
      </c>
      <c r="BI611" s="225">
        <v>213877465.92511001</v>
      </c>
      <c r="BJ611" s="225">
        <v>160642152.11655501</v>
      </c>
      <c r="BK611" s="225">
        <v>137647620.992277</v>
      </c>
      <c r="BL611" s="225">
        <v>108585868.847546</v>
      </c>
      <c r="BM611" s="225">
        <v>116346749.18617199</v>
      </c>
      <c r="BN611" s="225">
        <v>1732290615.5757401</v>
      </c>
    </row>
    <row r="612" spans="1:66">
      <c r="A612" s="245" t="s">
        <v>851</v>
      </c>
      <c r="B612" s="225">
        <v>326127101.51779199</v>
      </c>
      <c r="C612" s="225">
        <v>205846625.99604601</v>
      </c>
      <c r="D612" s="225">
        <v>223554699.93921199</v>
      </c>
      <c r="E612" s="225">
        <v>245530517.75614899</v>
      </c>
      <c r="F612" s="225">
        <v>293104045.729222</v>
      </c>
      <c r="G612" s="225">
        <v>311918335.65242898</v>
      </c>
      <c r="H612" s="225">
        <v>328081981.63239402</v>
      </c>
      <c r="I612" s="225">
        <v>407278846.95655102</v>
      </c>
      <c r="J612" s="225">
        <v>304224439.67567003</v>
      </c>
      <c r="K612" s="225">
        <v>265151669.027877</v>
      </c>
      <c r="L612" s="225">
        <v>211862620.48455599</v>
      </c>
      <c r="M612" s="225">
        <v>226887655.197036</v>
      </c>
      <c r="N612" s="225">
        <v>3349568539.56493</v>
      </c>
      <c r="O612" s="225">
        <v>294639131.11014003</v>
      </c>
      <c r="P612" s="225">
        <v>188730381.43679401</v>
      </c>
      <c r="Q612" s="225">
        <v>200373132.87714699</v>
      </c>
      <c r="R612" s="225">
        <v>220658816.22828099</v>
      </c>
      <c r="S612" s="225">
        <v>266098928.49441299</v>
      </c>
      <c r="T612" s="225">
        <v>284683567.93569499</v>
      </c>
      <c r="U612" s="225">
        <v>299421978.08543801</v>
      </c>
      <c r="V612" s="225">
        <v>371178082.58633101</v>
      </c>
      <c r="W612" s="225">
        <v>277633972.24326998</v>
      </c>
      <c r="X612" s="225">
        <v>240420612.82353801</v>
      </c>
      <c r="Y612" s="225">
        <v>190579008.23597699</v>
      </c>
      <c r="Z612" s="225">
        <v>204248499.65748501</v>
      </c>
      <c r="AA612" s="225">
        <v>3038666111.71451</v>
      </c>
      <c r="AB612" s="225">
        <v>194711727.14422801</v>
      </c>
      <c r="AC612" s="225">
        <v>120183099.051704</v>
      </c>
      <c r="AD612" s="225">
        <v>131531046.78449</v>
      </c>
      <c r="AE612" s="225">
        <v>144480562.71822599</v>
      </c>
      <c r="AF612" s="225">
        <v>175494437.77638701</v>
      </c>
      <c r="AG612" s="225">
        <v>187782686.30327901</v>
      </c>
      <c r="AH612" s="225">
        <v>198054865.793883</v>
      </c>
      <c r="AI612" s="225">
        <v>245874266.182255</v>
      </c>
      <c r="AJ612" s="225">
        <v>184138142.33126</v>
      </c>
      <c r="AK612" s="225">
        <v>157452315.17932701</v>
      </c>
      <c r="AL612" s="225">
        <v>124977115.49795499</v>
      </c>
      <c r="AM612" s="225">
        <v>133431637.55091999</v>
      </c>
      <c r="AN612" s="225">
        <v>1998111902.31392</v>
      </c>
      <c r="AO612" s="225">
        <v>179891293.82983801</v>
      </c>
      <c r="AP612" s="225">
        <v>111165927.260225</v>
      </c>
      <c r="AQ612" s="225">
        <v>120934693.13034</v>
      </c>
      <c r="AR612" s="225">
        <v>132930650.16664299</v>
      </c>
      <c r="AS612" s="225">
        <v>161918123.21424699</v>
      </c>
      <c r="AT612" s="225">
        <v>174302194.80012</v>
      </c>
      <c r="AU612" s="225">
        <v>183790969.137106</v>
      </c>
      <c r="AV612" s="225">
        <v>228109998.65964401</v>
      </c>
      <c r="AW612" s="225">
        <v>170857677.15667599</v>
      </c>
      <c r="AX612" s="225">
        <v>146413603.39498699</v>
      </c>
      <c r="AY612" s="225">
        <v>115355787.996342</v>
      </c>
      <c r="AZ612" s="225">
        <v>123568803.786162</v>
      </c>
      <c r="BA612" s="225">
        <v>1849239722.53233</v>
      </c>
      <c r="BB612" s="225">
        <v>170025558.59417999</v>
      </c>
      <c r="BC612" s="225">
        <v>104834592.000763</v>
      </c>
      <c r="BD612" s="225">
        <v>113752904.10872801</v>
      </c>
      <c r="BE612" s="225">
        <v>125141291.97533999</v>
      </c>
      <c r="BF612" s="225">
        <v>153116863.64401299</v>
      </c>
      <c r="BG612" s="225">
        <v>165115528.07552201</v>
      </c>
      <c r="BH612" s="225">
        <v>174240384.89371401</v>
      </c>
      <c r="BI612" s="225">
        <v>216254493.75790301</v>
      </c>
      <c r="BJ612" s="225">
        <v>162306891.89299399</v>
      </c>
      <c r="BK612" s="225">
        <v>139032714.88646701</v>
      </c>
      <c r="BL612" s="225">
        <v>109590652.707508</v>
      </c>
      <c r="BM612" s="225">
        <v>117537340.86151899</v>
      </c>
      <c r="BN612" s="225">
        <v>1750949217.3986499</v>
      </c>
    </row>
    <row r="613" spans="1:66">
      <c r="A613" s="245" t="s">
        <v>852</v>
      </c>
    </row>
    <row r="614" spans="1:66">
      <c r="A614" s="245" t="s">
        <v>853</v>
      </c>
      <c r="B614" s="225">
        <v>342946906.32781798</v>
      </c>
      <c r="C614" s="225">
        <v>218358794.18491799</v>
      </c>
      <c r="D614" s="225">
        <v>237257312.48882699</v>
      </c>
      <c r="E614" s="225">
        <v>260454161.92649701</v>
      </c>
      <c r="F614" s="225">
        <v>310896053.18721199</v>
      </c>
      <c r="G614" s="225">
        <v>329212912.31288302</v>
      </c>
      <c r="H614" s="225">
        <v>345636701.755288</v>
      </c>
      <c r="I614" s="225">
        <v>428433020.11011499</v>
      </c>
      <c r="J614" s="225">
        <v>320902199.43646598</v>
      </c>
      <c r="K614" s="225">
        <v>280572347.28935802</v>
      </c>
      <c r="L614" s="225">
        <v>225338273.27523801</v>
      </c>
      <c r="M614" s="225">
        <v>239373094.162523</v>
      </c>
      <c r="N614" s="225">
        <v>3539381776.45714</v>
      </c>
      <c r="O614" s="225">
        <v>313672391.68377298</v>
      </c>
      <c r="P614" s="225">
        <v>202457438.90359601</v>
      </c>
      <c r="Q614" s="225">
        <v>214361778.58406699</v>
      </c>
      <c r="R614" s="225">
        <v>236209077.60568801</v>
      </c>
      <c r="S614" s="225">
        <v>284842637.87276399</v>
      </c>
      <c r="T614" s="225">
        <v>302997280.79717302</v>
      </c>
      <c r="U614" s="225">
        <v>318936620.49245203</v>
      </c>
      <c r="V614" s="225">
        <v>392702874.67522198</v>
      </c>
      <c r="W614" s="225">
        <v>295099726.56948799</v>
      </c>
      <c r="X614" s="225">
        <v>257306351.44478801</v>
      </c>
      <c r="Y614" s="225">
        <v>203775655.874919</v>
      </c>
      <c r="Z614" s="225">
        <v>217514360.34761101</v>
      </c>
      <c r="AA614" s="225">
        <v>3239876194.8515401</v>
      </c>
      <c r="AB614" s="225">
        <v>213841538.530761</v>
      </c>
      <c r="AC614" s="225">
        <v>134574882.02272999</v>
      </c>
      <c r="AD614" s="225">
        <v>146368278.609981</v>
      </c>
      <c r="AE614" s="225">
        <v>160515432.46715701</v>
      </c>
      <c r="AF614" s="225">
        <v>193484353.989209</v>
      </c>
      <c r="AG614" s="225">
        <v>206127716.04048201</v>
      </c>
      <c r="AH614" s="225">
        <v>216801020.70087501</v>
      </c>
      <c r="AI614" s="225">
        <v>267516583.940534</v>
      </c>
      <c r="AJ614" s="225">
        <v>201782204.70387799</v>
      </c>
      <c r="AK614" s="225">
        <v>173771673.70118499</v>
      </c>
      <c r="AL614" s="225">
        <v>138629866.57880101</v>
      </c>
      <c r="AM614" s="225">
        <v>148180284.694262</v>
      </c>
      <c r="AN614" s="225">
        <v>2201593835.9798598</v>
      </c>
      <c r="AO614" s="225">
        <v>198987883.309627</v>
      </c>
      <c r="AP614" s="225">
        <v>125466630.18298499</v>
      </c>
      <c r="AQ614" s="225">
        <v>135643328.890764</v>
      </c>
      <c r="AR614" s="225">
        <v>148854993.117075</v>
      </c>
      <c r="AS614" s="225">
        <v>179840977.904037</v>
      </c>
      <c r="AT614" s="225">
        <v>192658522.724168</v>
      </c>
      <c r="AU614" s="225">
        <v>202558774.732858</v>
      </c>
      <c r="AV614" s="225">
        <v>249821249.06325001</v>
      </c>
      <c r="AW614" s="225">
        <v>188509690.847</v>
      </c>
      <c r="AX614" s="225">
        <v>162730823.405489</v>
      </c>
      <c r="AY614" s="225">
        <v>128913096.793056</v>
      </c>
      <c r="AZ614" s="225">
        <v>138257907.78306299</v>
      </c>
      <c r="BA614" s="225">
        <v>2052243878.75337</v>
      </c>
      <c r="BB614" s="225">
        <v>189278190.327474</v>
      </c>
      <c r="BC614" s="225">
        <v>119028862.108651</v>
      </c>
      <c r="BD614" s="225">
        <v>128368543.84214801</v>
      </c>
      <c r="BE614" s="225">
        <v>141017851.594639</v>
      </c>
      <c r="BF614" s="225">
        <v>171149149.00663799</v>
      </c>
      <c r="BG614" s="225">
        <v>183670007.68464199</v>
      </c>
      <c r="BH614" s="225">
        <v>193251377.714284</v>
      </c>
      <c r="BI614" s="225">
        <v>238388732.69920501</v>
      </c>
      <c r="BJ614" s="225">
        <v>180160538.105564</v>
      </c>
      <c r="BK614" s="225">
        <v>155443179.61733299</v>
      </c>
      <c r="BL614" s="225">
        <v>123114458.319493</v>
      </c>
      <c r="BM614" s="225">
        <v>132240977.275535</v>
      </c>
      <c r="BN614" s="225">
        <v>1955111868.29561</v>
      </c>
    </row>
    <row r="615" spans="1:66">
      <c r="A615" s="245" t="s">
        <v>854</v>
      </c>
      <c r="B615" s="225">
        <v>390860709.515279</v>
      </c>
      <c r="C615" s="225">
        <v>257455716.192379</v>
      </c>
      <c r="D615" s="225">
        <v>289603829.78628802</v>
      </c>
      <c r="E615" s="225">
        <v>351643333.21395802</v>
      </c>
      <c r="F615" s="225">
        <v>398761779.40467298</v>
      </c>
      <c r="G615" s="225">
        <v>415630039.28034401</v>
      </c>
      <c r="H615" s="225">
        <v>434824448.402749</v>
      </c>
      <c r="I615" s="225">
        <v>516966202.52757603</v>
      </c>
      <c r="J615" s="225">
        <v>414633087.633928</v>
      </c>
      <c r="K615" s="225">
        <v>373633474.50681901</v>
      </c>
      <c r="L615" s="225">
        <v>319670501.16269898</v>
      </c>
      <c r="M615" s="225">
        <v>332339125.30998403</v>
      </c>
      <c r="N615" s="225">
        <v>4496022246.9366798</v>
      </c>
      <c r="O615" s="225">
        <v>405374287.11538601</v>
      </c>
      <c r="P615" s="225">
        <v>287126840.61520898</v>
      </c>
      <c r="Q615" s="225">
        <v>311151448.85567999</v>
      </c>
      <c r="R615" s="225">
        <v>287357015.00730199</v>
      </c>
      <c r="S615" s="225">
        <v>335771611.66437697</v>
      </c>
      <c r="T615" s="225">
        <v>346611137.11878598</v>
      </c>
      <c r="U615" s="225">
        <v>365974693.35406601</v>
      </c>
      <c r="V615" s="225">
        <v>438909290.57683498</v>
      </c>
      <c r="W615" s="225">
        <v>347367784.02110201</v>
      </c>
      <c r="X615" s="225">
        <v>306041756.74640203</v>
      </c>
      <c r="Y615" s="225">
        <v>252772370.29653201</v>
      </c>
      <c r="Z615" s="225">
        <v>261856491.61922401</v>
      </c>
      <c r="AA615" s="225">
        <v>3946314726.9909</v>
      </c>
      <c r="AB615" s="225">
        <v>272475727.33657998</v>
      </c>
      <c r="AC615" s="225">
        <v>183107111.108549</v>
      </c>
      <c r="AD615" s="225">
        <v>200655047.25580001</v>
      </c>
      <c r="AE615" s="225">
        <v>210053863.24297601</v>
      </c>
      <c r="AF615" s="225">
        <v>246738218.15502799</v>
      </c>
      <c r="AG615" s="225">
        <v>254833180.736301</v>
      </c>
      <c r="AH615" s="225">
        <v>267968641.936694</v>
      </c>
      <c r="AI615" s="225">
        <v>318991598.216353</v>
      </c>
      <c r="AJ615" s="225">
        <v>257466206.529697</v>
      </c>
      <c r="AK615" s="225">
        <v>225315103.377004</v>
      </c>
      <c r="AL615" s="225">
        <v>192290131.37461999</v>
      </c>
      <c r="AM615" s="225">
        <v>197222000.34008101</v>
      </c>
      <c r="AN615" s="225">
        <v>2827116829.6096802</v>
      </c>
      <c r="AO615" s="225">
        <v>259882129.89943501</v>
      </c>
      <c r="AP615" s="225">
        <v>176258917.05279401</v>
      </c>
      <c r="AQ615" s="225">
        <v>192190155.320573</v>
      </c>
      <c r="AR615" s="225">
        <v>200653481.676884</v>
      </c>
      <c r="AS615" s="225">
        <v>235354899.853845</v>
      </c>
      <c r="AT615" s="225">
        <v>243624045.20397699</v>
      </c>
      <c r="AU615" s="225">
        <v>255986453.752666</v>
      </c>
      <c r="AV615" s="225">
        <v>303556321.12305897</v>
      </c>
      <c r="AW615" s="225">
        <v>246453750.45680901</v>
      </c>
      <c r="AX615" s="225">
        <v>216534310.86529699</v>
      </c>
      <c r="AY615" s="225">
        <v>184833419.37286401</v>
      </c>
      <c r="AZ615" s="225">
        <v>189559681.212872</v>
      </c>
      <c r="BA615" s="225">
        <v>2704887565.79108</v>
      </c>
      <c r="BB615" s="225">
        <v>257284353.082234</v>
      </c>
      <c r="BC615" s="225">
        <v>172890058.14341101</v>
      </c>
      <c r="BD615" s="225">
        <v>187984279.43690801</v>
      </c>
      <c r="BE615" s="225">
        <v>195885249.319399</v>
      </c>
      <c r="BF615" s="225">
        <v>229731980.121398</v>
      </c>
      <c r="BG615" s="225">
        <v>237704439.329402</v>
      </c>
      <c r="BH615" s="225">
        <v>249747965.89904401</v>
      </c>
      <c r="BI615" s="225">
        <v>295192713.92396498</v>
      </c>
      <c r="BJ615" s="225">
        <v>241173506.88032401</v>
      </c>
      <c r="BK615" s="225">
        <v>212315576.242093</v>
      </c>
      <c r="BL615" s="225">
        <v>182103690.064253</v>
      </c>
      <c r="BM615" s="225">
        <v>186611659.87029499</v>
      </c>
      <c r="BN615" s="225">
        <v>2648625472.3127298</v>
      </c>
    </row>
    <row r="616" spans="1:66">
      <c r="A616" s="245" t="s">
        <v>855</v>
      </c>
    </row>
    <row r="617" spans="1:66" ht="10.8" thickBot="1">
      <c r="A617" s="246" t="s">
        <v>856</v>
      </c>
    </row>
    <row r="618" spans="1:66">
      <c r="A618" s="247" t="s">
        <v>857</v>
      </c>
    </row>
    <row r="619" spans="1:66">
      <c r="A619" s="245" t="s">
        <v>858</v>
      </c>
      <c r="B619" s="225">
        <v>75427777.291871607</v>
      </c>
      <c r="C619" s="225">
        <v>75745364.358753696</v>
      </c>
      <c r="D619" s="225">
        <v>76137533.059250802</v>
      </c>
      <c r="E619" s="225">
        <v>77694014.139443099</v>
      </c>
      <c r="F619" s="225">
        <v>78097963.848211095</v>
      </c>
      <c r="G619" s="225">
        <v>78562700.595801294</v>
      </c>
      <c r="H619" s="225">
        <v>78960434.461171806</v>
      </c>
      <c r="I619" s="225">
        <v>78928013.219253406</v>
      </c>
      <c r="J619" s="225">
        <v>79053772.183866307</v>
      </c>
      <c r="K619" s="225">
        <v>79365383.199698403</v>
      </c>
      <c r="L619" s="225">
        <v>79530069.9372437</v>
      </c>
      <c r="M619" s="225">
        <v>79724597.7709039</v>
      </c>
      <c r="N619" s="225">
        <v>937227624.06546903</v>
      </c>
      <c r="O619" s="225">
        <v>81708673.557354599</v>
      </c>
      <c r="P619" s="225">
        <v>82372586.365820199</v>
      </c>
      <c r="Q619" s="225">
        <v>82908935.288384303</v>
      </c>
      <c r="R619" s="225">
        <v>83239165.739206195</v>
      </c>
      <c r="S619" s="225">
        <v>83372091.200044602</v>
      </c>
      <c r="T619" s="225">
        <v>83557791.562683895</v>
      </c>
      <c r="U619" s="225">
        <v>84269031.612135306</v>
      </c>
      <c r="V619" s="225">
        <v>84286442.754640907</v>
      </c>
      <c r="W619" s="225">
        <v>84460300.613446593</v>
      </c>
      <c r="X619" s="225">
        <v>84708101.738145605</v>
      </c>
      <c r="Y619" s="225">
        <v>85158055.516716599</v>
      </c>
      <c r="Z619" s="225">
        <v>85426464.759515703</v>
      </c>
      <c r="AA619" s="225">
        <v>1005467640.7080899</v>
      </c>
      <c r="AB619" s="225">
        <v>88016042.392567605</v>
      </c>
      <c r="AC619" s="225">
        <v>88179607.320597604</v>
      </c>
      <c r="AD619" s="225">
        <v>88273094.477762207</v>
      </c>
      <c r="AE619" s="225">
        <v>89103782.8972141</v>
      </c>
      <c r="AF619" s="225">
        <v>89264362.412003905</v>
      </c>
      <c r="AG619" s="225">
        <v>89460260.578968599</v>
      </c>
      <c r="AH619" s="225">
        <v>90004900.637293294</v>
      </c>
      <c r="AI619" s="225">
        <v>90131367.597293898</v>
      </c>
      <c r="AJ619" s="225">
        <v>90244645.285624593</v>
      </c>
      <c r="AK619" s="225">
        <v>90801008.563815802</v>
      </c>
      <c r="AL619" s="225">
        <v>90922037.759316802</v>
      </c>
      <c r="AM619" s="225">
        <v>90959217.825669199</v>
      </c>
      <c r="AN619" s="225">
        <v>1075360327.7481201</v>
      </c>
      <c r="AO619" s="225">
        <v>94847737.043867797</v>
      </c>
      <c r="AP619" s="225">
        <v>94940107.246694997</v>
      </c>
      <c r="AQ619" s="225">
        <v>95022270.230511501</v>
      </c>
      <c r="AR619" s="225">
        <v>95352086.184172407</v>
      </c>
      <c r="AS619" s="225">
        <v>95479019.538176</v>
      </c>
      <c r="AT619" s="225">
        <v>95638173.194676593</v>
      </c>
      <c r="AU619" s="225">
        <v>96512797.1178689</v>
      </c>
      <c r="AV619" s="225">
        <v>96940203.493958503</v>
      </c>
      <c r="AW619" s="225">
        <v>97138637.295731694</v>
      </c>
      <c r="AX619" s="225">
        <v>97506862.780220002</v>
      </c>
      <c r="AY619" s="225">
        <v>97389231.055146098</v>
      </c>
      <c r="AZ619" s="225">
        <v>96814442.929158702</v>
      </c>
      <c r="BA619" s="225">
        <v>1153581568.1101799</v>
      </c>
      <c r="BB619" s="225">
        <v>98615111.365142494</v>
      </c>
      <c r="BC619" s="225">
        <v>98654062.654520705</v>
      </c>
      <c r="BD619" s="225">
        <v>98765238.340456396</v>
      </c>
      <c r="BE619" s="225">
        <v>99741023.169604599</v>
      </c>
      <c r="BF619" s="225">
        <v>99726359.809322506</v>
      </c>
      <c r="BG619" s="225">
        <v>99640481.420891106</v>
      </c>
      <c r="BH619" s="225">
        <v>101024466.952595</v>
      </c>
      <c r="BI619" s="225">
        <v>101488233.208564</v>
      </c>
      <c r="BJ619" s="225">
        <v>101308250.49462999</v>
      </c>
      <c r="BK619" s="225">
        <v>101693716.672856</v>
      </c>
      <c r="BL619" s="225">
        <v>101982322.44379801</v>
      </c>
      <c r="BM619" s="225">
        <v>102120809.545857</v>
      </c>
      <c r="BN619" s="225">
        <v>1204760076.0782399</v>
      </c>
    </row>
    <row r="620" spans="1:66">
      <c r="A620" s="245" t="s">
        <v>859</v>
      </c>
      <c r="B620" s="225">
        <v>0</v>
      </c>
      <c r="C620" s="225">
        <v>-1961.59877653848</v>
      </c>
      <c r="D620" s="225">
        <v>-3711.4263598943799</v>
      </c>
      <c r="E620" s="225">
        <v>-5463.0425721673901</v>
      </c>
      <c r="F620" s="225">
        <v>-7426.43048977131</v>
      </c>
      <c r="G620" s="225">
        <v>-9178.05037746171</v>
      </c>
      <c r="H620" s="225">
        <v>-10932.7985894308</v>
      </c>
      <c r="I620" s="225">
        <v>-12896.188194111601</v>
      </c>
      <c r="J620" s="225">
        <v>-14647.8032013297</v>
      </c>
      <c r="K620" s="225">
        <v>-16399.4170938721</v>
      </c>
      <c r="L620" s="225">
        <v>-18362.8037461684</v>
      </c>
      <c r="M620" s="225">
        <v>-20114.419265534802</v>
      </c>
      <c r="N620" s="225">
        <v>-121093.97866628</v>
      </c>
      <c r="O620" s="225">
        <v>-21869.166212196302</v>
      </c>
      <c r="P620" s="225">
        <v>-23832.727055175699</v>
      </c>
      <c r="Q620" s="225">
        <v>-25584.515409538399</v>
      </c>
      <c r="R620" s="225">
        <v>-27338.164186674199</v>
      </c>
      <c r="S620" s="225">
        <v>-29303.586928618799</v>
      </c>
      <c r="T620" s="225">
        <v>-31060.4903785313</v>
      </c>
      <c r="U620" s="225">
        <v>-32814.140451101099</v>
      </c>
      <c r="V620" s="225">
        <v>-34779.560451545804</v>
      </c>
      <c r="W620" s="225">
        <v>-36533.207119835599</v>
      </c>
      <c r="X620" s="225">
        <v>-38286.853697746199</v>
      </c>
      <c r="Y620" s="225">
        <v>-40252.272764273403</v>
      </c>
      <c r="Z620" s="225">
        <v>-42009.172689400402</v>
      </c>
      <c r="AA620" s="225">
        <v>-383663.85734463698</v>
      </c>
      <c r="AB620" s="225">
        <v>-43762.818514151702</v>
      </c>
      <c r="AC620" s="225">
        <v>-44987.924906312597</v>
      </c>
      <c r="AD620" s="225">
        <v>-46213.031298473397</v>
      </c>
      <c r="AE620" s="225">
        <v>-47438.137690634197</v>
      </c>
      <c r="AF620" s="225">
        <v>-48663.244082794998</v>
      </c>
      <c r="AG620" s="225">
        <v>-49888.350474955798</v>
      </c>
      <c r="AH620" s="225">
        <v>-51113.4568671167</v>
      </c>
      <c r="AI620" s="225">
        <v>-52338.5632592775</v>
      </c>
      <c r="AJ620" s="225">
        <v>-53563.6696514383</v>
      </c>
      <c r="AK620" s="225">
        <v>-54788.7760435991</v>
      </c>
      <c r="AL620" s="225">
        <v>-56013.882435759901</v>
      </c>
      <c r="AM620" s="225">
        <v>-57238.988827920803</v>
      </c>
      <c r="AN620" s="225">
        <v>-606010.84405243502</v>
      </c>
      <c r="AO620" s="225">
        <v>-58464.095214825204</v>
      </c>
      <c r="AP620" s="225">
        <v>-59615.081098242299</v>
      </c>
      <c r="AQ620" s="225">
        <v>-60766.066981659402</v>
      </c>
      <c r="AR620" s="225">
        <v>-61917.052865076497</v>
      </c>
      <c r="AS620" s="225">
        <v>-63068.0387484936</v>
      </c>
      <c r="AT620" s="225">
        <v>-64219.024631910703</v>
      </c>
      <c r="AU620" s="225">
        <v>-65370.010515327798</v>
      </c>
      <c r="AV620" s="225">
        <v>-66520.996398744901</v>
      </c>
      <c r="AW620" s="225">
        <v>-67671.982282162004</v>
      </c>
      <c r="AX620" s="225">
        <v>-68822.968165579106</v>
      </c>
      <c r="AY620" s="225">
        <v>-69973.954048996195</v>
      </c>
      <c r="AZ620" s="225">
        <v>-71124.939932413297</v>
      </c>
      <c r="BA620" s="225">
        <v>-777534.21088343102</v>
      </c>
      <c r="BB620" s="225">
        <v>-72275.925818409101</v>
      </c>
      <c r="BC620" s="225">
        <v>-73406.157961113393</v>
      </c>
      <c r="BD620" s="225">
        <v>-74536.390103817699</v>
      </c>
      <c r="BE620" s="225">
        <v>-75666.622246521903</v>
      </c>
      <c r="BF620" s="225">
        <v>-76796.854389226195</v>
      </c>
      <c r="BG620" s="225">
        <v>-77927.086531930501</v>
      </c>
      <c r="BH620" s="225">
        <v>-79057.318674634793</v>
      </c>
      <c r="BI620" s="225">
        <v>-80187.550817339099</v>
      </c>
      <c r="BJ620" s="225">
        <v>-81317.782960043303</v>
      </c>
      <c r="BK620" s="225">
        <v>-82448.015102747595</v>
      </c>
      <c r="BL620" s="225">
        <v>-83578.247245451901</v>
      </c>
      <c r="BM620" s="225">
        <v>-84708.479388156207</v>
      </c>
      <c r="BN620" s="225">
        <v>-941906.43123939203</v>
      </c>
    </row>
    <row r="621" spans="1:66">
      <c r="A621" s="245" t="s">
        <v>860</v>
      </c>
      <c r="B621" s="225">
        <v>75427777.291871607</v>
      </c>
      <c r="C621" s="225">
        <v>75743402.759977207</v>
      </c>
      <c r="D621" s="225">
        <v>76133821.632890895</v>
      </c>
      <c r="E621" s="225">
        <v>77688551.096870899</v>
      </c>
      <c r="F621" s="225">
        <v>78090537.417721301</v>
      </c>
      <c r="G621" s="225">
        <v>78553522.545423806</v>
      </c>
      <c r="H621" s="225">
        <v>78949501.662582397</v>
      </c>
      <c r="I621" s="225">
        <v>78915117.031059295</v>
      </c>
      <c r="J621" s="225">
        <v>79039124.380665004</v>
      </c>
      <c r="K621" s="225">
        <v>79348983.782604501</v>
      </c>
      <c r="L621" s="225">
        <v>79511707.133497596</v>
      </c>
      <c r="M621" s="225">
        <v>79704483.351638302</v>
      </c>
      <c r="N621" s="225">
        <v>937106530.08680296</v>
      </c>
      <c r="O621" s="225">
        <v>81686804.391142398</v>
      </c>
      <c r="P621" s="225">
        <v>82348753.638765007</v>
      </c>
      <c r="Q621" s="225">
        <v>82883350.772974804</v>
      </c>
      <c r="R621" s="225">
        <v>83211827.575019494</v>
      </c>
      <c r="S621" s="225">
        <v>83342787.613115996</v>
      </c>
      <c r="T621" s="225">
        <v>83526731.072305396</v>
      </c>
      <c r="U621" s="225">
        <v>84236217.471684203</v>
      </c>
      <c r="V621" s="225">
        <v>84251663.194189399</v>
      </c>
      <c r="W621" s="225">
        <v>84423767.406326801</v>
      </c>
      <c r="X621" s="225">
        <v>84669814.884447798</v>
      </c>
      <c r="Y621" s="225">
        <v>85117803.243952394</v>
      </c>
      <c r="Z621" s="225">
        <v>85384455.586826295</v>
      </c>
      <c r="AA621" s="225">
        <v>1005083976.85075</v>
      </c>
      <c r="AB621" s="225">
        <v>87972279.574053407</v>
      </c>
      <c r="AC621" s="225">
        <v>88134619.395691305</v>
      </c>
      <c r="AD621" s="225">
        <v>88226881.446463704</v>
      </c>
      <c r="AE621" s="225">
        <v>89056344.759523496</v>
      </c>
      <c r="AF621" s="225">
        <v>89215699.167921096</v>
      </c>
      <c r="AG621" s="225">
        <v>89410372.228493601</v>
      </c>
      <c r="AH621" s="225">
        <v>89953787.180426195</v>
      </c>
      <c r="AI621" s="225">
        <v>90079029.034034595</v>
      </c>
      <c r="AJ621" s="225">
        <v>90191081.615973204</v>
      </c>
      <c r="AK621" s="225">
        <v>90746219.787772194</v>
      </c>
      <c r="AL621" s="225">
        <v>90866023.876881093</v>
      </c>
      <c r="AM621" s="225">
        <v>90901978.8368413</v>
      </c>
      <c r="AN621" s="225">
        <v>1074754316.9040699</v>
      </c>
      <c r="AO621" s="225">
        <v>94789272.948652893</v>
      </c>
      <c r="AP621" s="225">
        <v>94880492.165596694</v>
      </c>
      <c r="AQ621" s="225">
        <v>94961504.163529903</v>
      </c>
      <c r="AR621" s="225">
        <v>95290169.131307393</v>
      </c>
      <c r="AS621" s="225">
        <v>95415951.499427497</v>
      </c>
      <c r="AT621" s="225">
        <v>95573954.170044705</v>
      </c>
      <c r="AU621" s="225">
        <v>96447427.107353598</v>
      </c>
      <c r="AV621" s="225">
        <v>96873682.497559696</v>
      </c>
      <c r="AW621" s="225">
        <v>97070965.313449502</v>
      </c>
      <c r="AX621" s="225">
        <v>97438039.812054396</v>
      </c>
      <c r="AY621" s="225">
        <v>97319257.101097107</v>
      </c>
      <c r="AZ621" s="225">
        <v>96743317.989226297</v>
      </c>
      <c r="BA621" s="225">
        <v>1152804033.8993001</v>
      </c>
      <c r="BB621" s="225">
        <v>98542835.439324096</v>
      </c>
      <c r="BC621" s="225">
        <v>98580656.496559501</v>
      </c>
      <c r="BD621" s="225">
        <v>98690701.950352594</v>
      </c>
      <c r="BE621" s="225">
        <v>99665356.547358006</v>
      </c>
      <c r="BF621" s="225">
        <v>99649562.954933301</v>
      </c>
      <c r="BG621" s="225">
        <v>99562554.334359199</v>
      </c>
      <c r="BH621" s="225">
        <v>100945409.63392</v>
      </c>
      <c r="BI621" s="225">
        <v>101408045.657746</v>
      </c>
      <c r="BJ621" s="225">
        <v>101226932.71167</v>
      </c>
      <c r="BK621" s="225">
        <v>101611268.65775301</v>
      </c>
      <c r="BL621" s="225">
        <v>101898744.19655199</v>
      </c>
      <c r="BM621" s="225">
        <v>102036101.066469</v>
      </c>
      <c r="BN621" s="225">
        <v>1203818169.6470001</v>
      </c>
    </row>
    <row r="622" spans="1:66">
      <c r="A622" s="245" t="s">
        <v>861</v>
      </c>
      <c r="B622" s="225">
        <v>0</v>
      </c>
      <c r="C622" s="225">
        <v>0</v>
      </c>
      <c r="D622" s="225">
        <v>0</v>
      </c>
      <c r="E622" s="225">
        <v>0</v>
      </c>
      <c r="F622" s="225">
        <v>0</v>
      </c>
      <c r="G622" s="225">
        <v>0</v>
      </c>
      <c r="H622" s="225">
        <v>0</v>
      </c>
      <c r="I622" s="225">
        <v>0</v>
      </c>
      <c r="J622" s="225">
        <v>0</v>
      </c>
      <c r="K622" s="225">
        <v>0</v>
      </c>
      <c r="L622" s="225">
        <v>0</v>
      </c>
      <c r="M622" s="225">
        <v>0</v>
      </c>
      <c r="N622" s="225">
        <v>0</v>
      </c>
      <c r="O622" s="225">
        <v>0</v>
      </c>
      <c r="P622" s="225">
        <v>0</v>
      </c>
      <c r="Q622" s="225">
        <v>0</v>
      </c>
      <c r="R622" s="225">
        <v>0</v>
      </c>
      <c r="S622" s="225">
        <v>0</v>
      </c>
      <c r="T622" s="225">
        <v>0</v>
      </c>
      <c r="U622" s="225">
        <v>0</v>
      </c>
      <c r="V622" s="225">
        <v>0</v>
      </c>
      <c r="W622" s="225">
        <v>0</v>
      </c>
      <c r="X622" s="225">
        <v>0</v>
      </c>
      <c r="Y622" s="225">
        <v>0</v>
      </c>
      <c r="Z622" s="225">
        <v>0</v>
      </c>
      <c r="AA622" s="225">
        <v>0</v>
      </c>
      <c r="AB622" s="225">
        <v>0</v>
      </c>
      <c r="AC622" s="225">
        <v>0</v>
      </c>
      <c r="AD622" s="225">
        <v>0</v>
      </c>
      <c r="AE622" s="225">
        <v>0</v>
      </c>
      <c r="AF622" s="225">
        <v>0</v>
      </c>
      <c r="AG622" s="225">
        <v>0</v>
      </c>
      <c r="AH622" s="225">
        <v>0</v>
      </c>
      <c r="AI622" s="225">
        <v>0</v>
      </c>
      <c r="AJ622" s="225">
        <v>0</v>
      </c>
      <c r="AK622" s="225">
        <v>0</v>
      </c>
      <c r="AL622" s="225">
        <v>0</v>
      </c>
      <c r="AM622" s="225">
        <v>0</v>
      </c>
      <c r="AN622" s="225">
        <v>0</v>
      </c>
      <c r="AO622" s="225">
        <v>0</v>
      </c>
      <c r="AP622" s="225">
        <v>0</v>
      </c>
      <c r="AQ622" s="225">
        <v>0</v>
      </c>
      <c r="AR622" s="225">
        <v>0</v>
      </c>
      <c r="AS622" s="225">
        <v>0</v>
      </c>
      <c r="AT622" s="225">
        <v>0</v>
      </c>
      <c r="AU622" s="225">
        <v>0</v>
      </c>
      <c r="AV622" s="225">
        <v>0</v>
      </c>
      <c r="AW622" s="225">
        <v>0</v>
      </c>
      <c r="AX622" s="225">
        <v>0</v>
      </c>
      <c r="AY622" s="225">
        <v>0</v>
      </c>
      <c r="AZ622" s="225">
        <v>0</v>
      </c>
      <c r="BA622" s="225">
        <v>0</v>
      </c>
      <c r="BB622" s="225">
        <v>0</v>
      </c>
      <c r="BC622" s="225">
        <v>0</v>
      </c>
      <c r="BD622" s="225">
        <v>0</v>
      </c>
      <c r="BE622" s="225">
        <v>0</v>
      </c>
      <c r="BF622" s="225">
        <v>0</v>
      </c>
      <c r="BG622" s="225">
        <v>0</v>
      </c>
      <c r="BH622" s="225">
        <v>0</v>
      </c>
      <c r="BI622" s="225">
        <v>0</v>
      </c>
      <c r="BJ622" s="225">
        <v>0</v>
      </c>
      <c r="BK622" s="225">
        <v>0</v>
      </c>
      <c r="BL622" s="225">
        <v>0</v>
      </c>
      <c r="BM622" s="225">
        <v>0</v>
      </c>
      <c r="BN622" s="225">
        <v>0</v>
      </c>
    </row>
    <row r="623" spans="1:66">
      <c r="A623" s="245" t="s">
        <v>862</v>
      </c>
      <c r="B623" s="225">
        <v>75427777.291871607</v>
      </c>
      <c r="C623" s="225">
        <v>75743402.759977207</v>
      </c>
      <c r="D623" s="225">
        <v>76133821.632890895</v>
      </c>
      <c r="E623" s="225">
        <v>77688551.096870899</v>
      </c>
      <c r="F623" s="225">
        <v>78090537.417721301</v>
      </c>
      <c r="G623" s="225">
        <v>78553522.545423806</v>
      </c>
      <c r="H623" s="225">
        <v>78949501.662582397</v>
      </c>
      <c r="I623" s="225">
        <v>78915117.031059295</v>
      </c>
      <c r="J623" s="225">
        <v>79039124.380665004</v>
      </c>
      <c r="K623" s="225">
        <v>79348983.782604501</v>
      </c>
      <c r="L623" s="225">
        <v>79511707.133497596</v>
      </c>
      <c r="M623" s="225">
        <v>79704483.351638302</v>
      </c>
      <c r="N623" s="225">
        <v>937106530.08680296</v>
      </c>
      <c r="O623" s="225">
        <v>81686804.391142398</v>
      </c>
      <c r="P623" s="225">
        <v>82348753.638765007</v>
      </c>
      <c r="Q623" s="225">
        <v>82883350.772974804</v>
      </c>
      <c r="R623" s="225">
        <v>83211827.575019494</v>
      </c>
      <c r="S623" s="225">
        <v>83342787.613115996</v>
      </c>
      <c r="T623" s="225">
        <v>83526731.072305396</v>
      </c>
      <c r="U623" s="225">
        <v>84236217.471684203</v>
      </c>
      <c r="V623" s="225">
        <v>84251663.194189399</v>
      </c>
      <c r="W623" s="225">
        <v>84423767.406326801</v>
      </c>
      <c r="X623" s="225">
        <v>84669814.884447798</v>
      </c>
      <c r="Y623" s="225">
        <v>85117803.243952394</v>
      </c>
      <c r="Z623" s="225">
        <v>85384455.586826295</v>
      </c>
      <c r="AA623" s="225">
        <v>1005083976.85075</v>
      </c>
      <c r="AB623" s="225">
        <v>87972279.574053407</v>
      </c>
      <c r="AC623" s="225">
        <v>88134619.395691305</v>
      </c>
      <c r="AD623" s="225">
        <v>88226881.446463704</v>
      </c>
      <c r="AE623" s="225">
        <v>89056344.759523496</v>
      </c>
      <c r="AF623" s="225">
        <v>89215699.167921096</v>
      </c>
      <c r="AG623" s="225">
        <v>89410372.228493601</v>
      </c>
      <c r="AH623" s="225">
        <v>89953787.180426195</v>
      </c>
      <c r="AI623" s="225">
        <v>90079029.034034595</v>
      </c>
      <c r="AJ623" s="225">
        <v>90191081.615973204</v>
      </c>
      <c r="AK623" s="225">
        <v>90746219.787772194</v>
      </c>
      <c r="AL623" s="225">
        <v>90866023.876881093</v>
      </c>
      <c r="AM623" s="225">
        <v>90901978.8368413</v>
      </c>
      <c r="AN623" s="225">
        <v>1074754316.9040699</v>
      </c>
      <c r="AO623" s="225">
        <v>94789272.948652893</v>
      </c>
      <c r="AP623" s="225">
        <v>94880492.165596694</v>
      </c>
      <c r="AQ623" s="225">
        <v>94961504.163529903</v>
      </c>
      <c r="AR623" s="225">
        <v>95290169.131307393</v>
      </c>
      <c r="AS623" s="225">
        <v>95415951.499427497</v>
      </c>
      <c r="AT623" s="225">
        <v>95573954.170044705</v>
      </c>
      <c r="AU623" s="225">
        <v>96447427.107353598</v>
      </c>
      <c r="AV623" s="225">
        <v>96873682.497559696</v>
      </c>
      <c r="AW623" s="225">
        <v>97070965.313449502</v>
      </c>
      <c r="AX623" s="225">
        <v>97438039.812054396</v>
      </c>
      <c r="AY623" s="225">
        <v>97319257.101097107</v>
      </c>
      <c r="AZ623" s="225">
        <v>96743317.989226297</v>
      </c>
      <c r="BA623" s="225">
        <v>1152804033.8993001</v>
      </c>
      <c r="BB623" s="225">
        <v>98542835.439324096</v>
      </c>
      <c r="BC623" s="225">
        <v>98580656.496559501</v>
      </c>
      <c r="BD623" s="225">
        <v>98690701.950352594</v>
      </c>
      <c r="BE623" s="225">
        <v>99665356.547358006</v>
      </c>
      <c r="BF623" s="225">
        <v>99649562.954933301</v>
      </c>
      <c r="BG623" s="225">
        <v>99562554.334359199</v>
      </c>
      <c r="BH623" s="225">
        <v>100945409.63392</v>
      </c>
      <c r="BI623" s="225">
        <v>101408045.657746</v>
      </c>
      <c r="BJ623" s="225">
        <v>101226932.71167</v>
      </c>
      <c r="BK623" s="225">
        <v>101611268.65775301</v>
      </c>
      <c r="BL623" s="225">
        <v>101898744.19655199</v>
      </c>
      <c r="BM623" s="225">
        <v>102036101.066469</v>
      </c>
      <c r="BN623" s="225">
        <v>1203818169.6470001</v>
      </c>
    </row>
    <row r="624" spans="1:66">
      <c r="A624" s="247" t="s">
        <v>863</v>
      </c>
    </row>
    <row r="625" spans="1:66">
      <c r="A625" s="245" t="s">
        <v>864</v>
      </c>
      <c r="B625" s="225">
        <v>0</v>
      </c>
      <c r="C625" s="225">
        <v>0</v>
      </c>
      <c r="D625" s="225">
        <v>0</v>
      </c>
      <c r="E625" s="225">
        <v>0</v>
      </c>
      <c r="F625" s="225">
        <v>0</v>
      </c>
      <c r="G625" s="225">
        <v>0</v>
      </c>
      <c r="H625" s="225">
        <v>0</v>
      </c>
      <c r="I625" s="225">
        <v>0</v>
      </c>
      <c r="J625" s="225">
        <v>0</v>
      </c>
      <c r="K625" s="225">
        <v>0</v>
      </c>
      <c r="L625" s="225">
        <v>0</v>
      </c>
      <c r="M625" s="225">
        <v>0</v>
      </c>
      <c r="N625" s="225">
        <v>0</v>
      </c>
      <c r="O625" s="225">
        <v>0</v>
      </c>
      <c r="P625" s="225">
        <v>0</v>
      </c>
      <c r="Q625" s="225">
        <v>0</v>
      </c>
      <c r="R625" s="225">
        <v>0</v>
      </c>
      <c r="S625" s="225">
        <v>0</v>
      </c>
      <c r="T625" s="225">
        <v>0</v>
      </c>
      <c r="U625" s="225">
        <v>0</v>
      </c>
      <c r="V625" s="225">
        <v>0</v>
      </c>
      <c r="W625" s="225">
        <v>0</v>
      </c>
      <c r="X625" s="225">
        <v>0</v>
      </c>
      <c r="Y625" s="225">
        <v>0</v>
      </c>
      <c r="Z625" s="225">
        <v>0</v>
      </c>
      <c r="AA625" s="225">
        <v>0</v>
      </c>
      <c r="AB625" s="225">
        <v>0</v>
      </c>
      <c r="AC625" s="225">
        <v>0</v>
      </c>
      <c r="AD625" s="225">
        <v>0</v>
      </c>
      <c r="AE625" s="225">
        <v>0</v>
      </c>
      <c r="AF625" s="225">
        <v>0</v>
      </c>
      <c r="AG625" s="225">
        <v>0</v>
      </c>
      <c r="AH625" s="225">
        <v>0</v>
      </c>
      <c r="AI625" s="225">
        <v>0</v>
      </c>
      <c r="AJ625" s="225">
        <v>0</v>
      </c>
      <c r="AK625" s="225">
        <v>0</v>
      </c>
      <c r="AL625" s="225">
        <v>0</v>
      </c>
      <c r="AM625" s="225">
        <v>0</v>
      </c>
      <c r="AN625" s="225">
        <v>0</v>
      </c>
      <c r="AO625" s="225">
        <v>0</v>
      </c>
      <c r="AP625" s="225">
        <v>0</v>
      </c>
      <c r="AQ625" s="225">
        <v>0</v>
      </c>
      <c r="AR625" s="225">
        <v>0</v>
      </c>
      <c r="AS625" s="225">
        <v>0</v>
      </c>
      <c r="AT625" s="225">
        <v>0</v>
      </c>
      <c r="AU625" s="225">
        <v>0</v>
      </c>
      <c r="AV625" s="225">
        <v>0</v>
      </c>
      <c r="AW625" s="225">
        <v>0</v>
      </c>
      <c r="AX625" s="225">
        <v>0</v>
      </c>
      <c r="AY625" s="225">
        <v>0</v>
      </c>
      <c r="AZ625" s="225">
        <v>0</v>
      </c>
      <c r="BA625" s="225">
        <v>0</v>
      </c>
      <c r="BB625" s="225">
        <v>0</v>
      </c>
      <c r="BC625" s="225">
        <v>0</v>
      </c>
      <c r="BD625" s="225">
        <v>0</v>
      </c>
      <c r="BE625" s="225">
        <v>0</v>
      </c>
      <c r="BF625" s="225">
        <v>0</v>
      </c>
      <c r="BG625" s="225">
        <v>0</v>
      </c>
      <c r="BH625" s="225">
        <v>0</v>
      </c>
      <c r="BI625" s="225">
        <v>0</v>
      </c>
      <c r="BJ625" s="225">
        <v>0</v>
      </c>
      <c r="BK625" s="225">
        <v>0</v>
      </c>
      <c r="BL625" s="225">
        <v>0</v>
      </c>
      <c r="BM625" s="225">
        <v>0</v>
      </c>
      <c r="BN625" s="225">
        <v>0</v>
      </c>
    </row>
    <row r="626" spans="1:66">
      <c r="A626" s="245" t="s">
        <v>865</v>
      </c>
      <c r="B626" s="225">
        <v>0</v>
      </c>
      <c r="C626" s="225">
        <v>0</v>
      </c>
      <c r="D626" s="225">
        <v>0</v>
      </c>
      <c r="E626" s="225">
        <v>0</v>
      </c>
      <c r="F626" s="225">
        <v>0</v>
      </c>
      <c r="G626" s="225">
        <v>0</v>
      </c>
      <c r="H626" s="225">
        <v>0</v>
      </c>
      <c r="I626" s="225">
        <v>0</v>
      </c>
      <c r="J626" s="225">
        <v>0</v>
      </c>
      <c r="K626" s="225">
        <v>0</v>
      </c>
      <c r="L626" s="225">
        <v>0</v>
      </c>
      <c r="M626" s="225">
        <v>0</v>
      </c>
      <c r="N626" s="225">
        <v>0</v>
      </c>
      <c r="O626" s="225">
        <v>0</v>
      </c>
      <c r="P626" s="225">
        <v>0</v>
      </c>
      <c r="Q626" s="225">
        <v>0</v>
      </c>
      <c r="R626" s="225">
        <v>0</v>
      </c>
      <c r="S626" s="225">
        <v>0</v>
      </c>
      <c r="T626" s="225">
        <v>0</v>
      </c>
      <c r="U626" s="225">
        <v>0</v>
      </c>
      <c r="V626" s="225">
        <v>0</v>
      </c>
      <c r="W626" s="225">
        <v>0</v>
      </c>
      <c r="X626" s="225">
        <v>0</v>
      </c>
      <c r="Y626" s="225">
        <v>0</v>
      </c>
      <c r="Z626" s="225">
        <v>0</v>
      </c>
      <c r="AA626" s="225">
        <v>0</v>
      </c>
      <c r="AB626" s="225">
        <v>0</v>
      </c>
      <c r="AC626" s="225">
        <v>0</v>
      </c>
      <c r="AD626" s="225">
        <v>0</v>
      </c>
      <c r="AE626" s="225">
        <v>0</v>
      </c>
      <c r="AF626" s="225">
        <v>0</v>
      </c>
      <c r="AG626" s="225">
        <v>0</v>
      </c>
      <c r="AH626" s="225">
        <v>0</v>
      </c>
      <c r="AI626" s="225">
        <v>0</v>
      </c>
      <c r="AJ626" s="225">
        <v>0</v>
      </c>
      <c r="AK626" s="225">
        <v>0</v>
      </c>
      <c r="AL626" s="225">
        <v>0</v>
      </c>
      <c r="AM626" s="225">
        <v>0</v>
      </c>
      <c r="AN626" s="225">
        <v>0</v>
      </c>
      <c r="AO626" s="225">
        <v>0</v>
      </c>
      <c r="AP626" s="225">
        <v>0</v>
      </c>
      <c r="AQ626" s="225">
        <v>0</v>
      </c>
      <c r="AR626" s="225">
        <v>0</v>
      </c>
      <c r="AS626" s="225">
        <v>0</v>
      </c>
      <c r="AT626" s="225">
        <v>0</v>
      </c>
      <c r="AU626" s="225">
        <v>0</v>
      </c>
      <c r="AV626" s="225">
        <v>0</v>
      </c>
      <c r="AW626" s="225">
        <v>0</v>
      </c>
      <c r="AX626" s="225">
        <v>0</v>
      </c>
      <c r="AY626" s="225">
        <v>0</v>
      </c>
      <c r="AZ626" s="225">
        <v>0</v>
      </c>
      <c r="BA626" s="225">
        <v>0</v>
      </c>
      <c r="BB626" s="225">
        <v>0</v>
      </c>
      <c r="BC626" s="225">
        <v>0</v>
      </c>
      <c r="BD626" s="225">
        <v>0</v>
      </c>
      <c r="BE626" s="225">
        <v>0</v>
      </c>
      <c r="BF626" s="225">
        <v>0</v>
      </c>
      <c r="BG626" s="225">
        <v>0</v>
      </c>
      <c r="BH626" s="225">
        <v>0</v>
      </c>
      <c r="BI626" s="225">
        <v>0</v>
      </c>
      <c r="BJ626" s="225">
        <v>0</v>
      </c>
      <c r="BK626" s="225">
        <v>0</v>
      </c>
      <c r="BL626" s="225">
        <v>0</v>
      </c>
      <c r="BM626" s="225">
        <v>0</v>
      </c>
      <c r="BN626" s="225">
        <v>0</v>
      </c>
    </row>
    <row r="627" spans="1:66">
      <c r="A627" s="245" t="s">
        <v>866</v>
      </c>
      <c r="B627" s="225">
        <v>0</v>
      </c>
      <c r="C627" s="225">
        <v>0</v>
      </c>
      <c r="D627" s="225">
        <v>0</v>
      </c>
      <c r="E627" s="225">
        <v>0</v>
      </c>
      <c r="F627" s="225">
        <v>0</v>
      </c>
      <c r="G627" s="225">
        <v>0</v>
      </c>
      <c r="H627" s="225">
        <v>0</v>
      </c>
      <c r="I627" s="225">
        <v>0</v>
      </c>
      <c r="J627" s="225">
        <v>0</v>
      </c>
      <c r="K627" s="225">
        <v>0</v>
      </c>
      <c r="L627" s="225">
        <v>0</v>
      </c>
      <c r="M627" s="225">
        <v>0</v>
      </c>
      <c r="N627" s="225">
        <v>0</v>
      </c>
      <c r="O627" s="225">
        <v>0</v>
      </c>
      <c r="P627" s="225">
        <v>0</v>
      </c>
      <c r="Q627" s="225">
        <v>0</v>
      </c>
      <c r="R627" s="225">
        <v>0</v>
      </c>
      <c r="S627" s="225">
        <v>0</v>
      </c>
      <c r="T627" s="225">
        <v>0</v>
      </c>
      <c r="U627" s="225">
        <v>0</v>
      </c>
      <c r="V627" s="225">
        <v>0</v>
      </c>
      <c r="W627" s="225">
        <v>0</v>
      </c>
      <c r="X627" s="225">
        <v>0</v>
      </c>
      <c r="Y627" s="225">
        <v>0</v>
      </c>
      <c r="Z627" s="225">
        <v>0</v>
      </c>
      <c r="AA627" s="225">
        <v>0</v>
      </c>
      <c r="AB627" s="225">
        <v>0</v>
      </c>
      <c r="AC627" s="225">
        <v>0</v>
      </c>
      <c r="AD627" s="225">
        <v>0</v>
      </c>
      <c r="AE627" s="225">
        <v>0</v>
      </c>
      <c r="AF627" s="225">
        <v>0</v>
      </c>
      <c r="AG627" s="225">
        <v>0</v>
      </c>
      <c r="AH627" s="225">
        <v>0</v>
      </c>
      <c r="AI627" s="225">
        <v>0</v>
      </c>
      <c r="AJ627" s="225">
        <v>0</v>
      </c>
      <c r="AK627" s="225">
        <v>0</v>
      </c>
      <c r="AL627" s="225">
        <v>0</v>
      </c>
      <c r="AM627" s="225">
        <v>0</v>
      </c>
      <c r="AN627" s="225">
        <v>0</v>
      </c>
      <c r="AO627" s="225">
        <v>0</v>
      </c>
      <c r="AP627" s="225">
        <v>0</v>
      </c>
      <c r="AQ627" s="225">
        <v>0</v>
      </c>
      <c r="AR627" s="225">
        <v>0</v>
      </c>
      <c r="AS627" s="225">
        <v>0</v>
      </c>
      <c r="AT627" s="225">
        <v>0</v>
      </c>
      <c r="AU627" s="225">
        <v>0</v>
      </c>
      <c r="AV627" s="225">
        <v>0</v>
      </c>
      <c r="AW627" s="225">
        <v>0</v>
      </c>
      <c r="AX627" s="225">
        <v>0</v>
      </c>
      <c r="AY627" s="225">
        <v>0</v>
      </c>
      <c r="AZ627" s="225">
        <v>0</v>
      </c>
      <c r="BA627" s="225">
        <v>0</v>
      </c>
      <c r="BB627" s="225">
        <v>0</v>
      </c>
      <c r="BC627" s="225">
        <v>0</v>
      </c>
      <c r="BD627" s="225">
        <v>0</v>
      </c>
      <c r="BE627" s="225">
        <v>0</v>
      </c>
      <c r="BF627" s="225">
        <v>0</v>
      </c>
      <c r="BG627" s="225">
        <v>0</v>
      </c>
      <c r="BH627" s="225">
        <v>0</v>
      </c>
      <c r="BI627" s="225">
        <v>0</v>
      </c>
      <c r="BJ627" s="225">
        <v>0</v>
      </c>
      <c r="BK627" s="225">
        <v>0</v>
      </c>
      <c r="BL627" s="225">
        <v>0</v>
      </c>
      <c r="BM627" s="225">
        <v>0</v>
      </c>
      <c r="BN627" s="225">
        <v>0</v>
      </c>
    </row>
    <row r="628" spans="1:66">
      <c r="A628" s="247" t="s">
        <v>867</v>
      </c>
    </row>
    <row r="629" spans="1:66">
      <c r="A629" s="245" t="s">
        <v>868</v>
      </c>
    </row>
    <row r="630" spans="1:66">
      <c r="A630" s="245" t="s">
        <v>869</v>
      </c>
      <c r="B630" s="225">
        <v>0</v>
      </c>
      <c r="C630" s="225">
        <v>0</v>
      </c>
      <c r="D630" s="225">
        <v>0</v>
      </c>
      <c r="E630" s="225">
        <v>0</v>
      </c>
      <c r="F630" s="225">
        <v>0</v>
      </c>
      <c r="G630" s="225">
        <v>0</v>
      </c>
      <c r="H630" s="225">
        <v>0</v>
      </c>
      <c r="I630" s="225">
        <v>0</v>
      </c>
      <c r="J630" s="225">
        <v>0</v>
      </c>
      <c r="K630" s="225">
        <v>0</v>
      </c>
      <c r="L630" s="225">
        <v>0</v>
      </c>
      <c r="M630" s="225">
        <v>0</v>
      </c>
      <c r="N630" s="225">
        <v>0</v>
      </c>
      <c r="O630" s="225">
        <v>0</v>
      </c>
      <c r="P630" s="225">
        <v>0</v>
      </c>
      <c r="Q630" s="225">
        <v>0</v>
      </c>
      <c r="R630" s="225">
        <v>0</v>
      </c>
      <c r="S630" s="225">
        <v>0</v>
      </c>
      <c r="T630" s="225">
        <v>0</v>
      </c>
      <c r="U630" s="225">
        <v>0</v>
      </c>
      <c r="V630" s="225">
        <v>0</v>
      </c>
      <c r="W630" s="225">
        <v>0</v>
      </c>
      <c r="X630" s="225">
        <v>0</v>
      </c>
      <c r="Y630" s="225">
        <v>0</v>
      </c>
      <c r="Z630" s="225">
        <v>0</v>
      </c>
      <c r="AA630" s="225">
        <v>0</v>
      </c>
      <c r="AB630" s="225">
        <v>0</v>
      </c>
      <c r="AC630" s="225">
        <v>0</v>
      </c>
      <c r="AD630" s="225">
        <v>0</v>
      </c>
      <c r="AE630" s="225">
        <v>0</v>
      </c>
      <c r="AF630" s="225">
        <v>0</v>
      </c>
      <c r="AG630" s="225">
        <v>0</v>
      </c>
      <c r="AH630" s="225">
        <v>0</v>
      </c>
      <c r="AI630" s="225">
        <v>0</v>
      </c>
      <c r="AJ630" s="225">
        <v>0</v>
      </c>
      <c r="AK630" s="225">
        <v>0</v>
      </c>
      <c r="AL630" s="225">
        <v>0</v>
      </c>
      <c r="AM630" s="225">
        <v>0</v>
      </c>
      <c r="AN630" s="225">
        <v>0</v>
      </c>
      <c r="AO630" s="225">
        <v>0</v>
      </c>
      <c r="AP630" s="225">
        <v>0</v>
      </c>
      <c r="AQ630" s="225">
        <v>0</v>
      </c>
      <c r="AR630" s="225">
        <v>0</v>
      </c>
      <c r="AS630" s="225">
        <v>0</v>
      </c>
      <c r="AT630" s="225">
        <v>0</v>
      </c>
      <c r="AU630" s="225">
        <v>0</v>
      </c>
      <c r="AV630" s="225">
        <v>0</v>
      </c>
      <c r="AW630" s="225">
        <v>0</v>
      </c>
      <c r="AX630" s="225">
        <v>0</v>
      </c>
      <c r="AY630" s="225">
        <v>0</v>
      </c>
      <c r="AZ630" s="225">
        <v>0</v>
      </c>
      <c r="BA630" s="225">
        <v>0</v>
      </c>
      <c r="BB630" s="225">
        <v>0</v>
      </c>
      <c r="BC630" s="225">
        <v>0</v>
      </c>
      <c r="BD630" s="225">
        <v>0</v>
      </c>
      <c r="BE630" s="225">
        <v>0</v>
      </c>
      <c r="BF630" s="225">
        <v>0</v>
      </c>
      <c r="BG630" s="225">
        <v>0</v>
      </c>
      <c r="BH630" s="225">
        <v>0</v>
      </c>
      <c r="BI630" s="225">
        <v>0</v>
      </c>
      <c r="BJ630" s="225">
        <v>0</v>
      </c>
      <c r="BK630" s="225">
        <v>0</v>
      </c>
      <c r="BL630" s="225">
        <v>0</v>
      </c>
      <c r="BM630" s="225">
        <v>0</v>
      </c>
      <c r="BN630" s="225">
        <v>0</v>
      </c>
    </row>
    <row r="631" spans="1:66">
      <c r="A631" s="245" t="s">
        <v>870</v>
      </c>
      <c r="B631" s="225">
        <v>0</v>
      </c>
      <c r="C631" s="225">
        <v>0</v>
      </c>
      <c r="D631" s="225">
        <v>0</v>
      </c>
      <c r="E631" s="225">
        <v>0</v>
      </c>
      <c r="F631" s="225">
        <v>0</v>
      </c>
      <c r="G631" s="225">
        <v>0</v>
      </c>
      <c r="H631" s="225">
        <v>0</v>
      </c>
      <c r="I631" s="225">
        <v>0</v>
      </c>
      <c r="J631" s="225">
        <v>0</v>
      </c>
      <c r="K631" s="225">
        <v>0</v>
      </c>
      <c r="L631" s="225">
        <v>0</v>
      </c>
      <c r="M631" s="225">
        <v>0</v>
      </c>
      <c r="N631" s="225">
        <v>0</v>
      </c>
      <c r="O631" s="225">
        <v>0</v>
      </c>
      <c r="P631" s="225">
        <v>0</v>
      </c>
      <c r="Q631" s="225">
        <v>0</v>
      </c>
      <c r="R631" s="225">
        <v>0</v>
      </c>
      <c r="S631" s="225">
        <v>0</v>
      </c>
      <c r="T631" s="225">
        <v>0</v>
      </c>
      <c r="U631" s="225">
        <v>0</v>
      </c>
      <c r="V631" s="225">
        <v>0</v>
      </c>
      <c r="W631" s="225">
        <v>0</v>
      </c>
      <c r="X631" s="225">
        <v>0</v>
      </c>
      <c r="Y631" s="225">
        <v>0</v>
      </c>
      <c r="Z631" s="225">
        <v>0</v>
      </c>
      <c r="AA631" s="225">
        <v>0</v>
      </c>
      <c r="AB631" s="225">
        <v>0</v>
      </c>
      <c r="AC631" s="225">
        <v>0</v>
      </c>
      <c r="AD631" s="225">
        <v>0</v>
      </c>
      <c r="AE631" s="225">
        <v>0</v>
      </c>
      <c r="AF631" s="225">
        <v>0</v>
      </c>
      <c r="AG631" s="225">
        <v>0</v>
      </c>
      <c r="AH631" s="225">
        <v>0</v>
      </c>
      <c r="AI631" s="225">
        <v>0</v>
      </c>
      <c r="AJ631" s="225">
        <v>0</v>
      </c>
      <c r="AK631" s="225">
        <v>0</v>
      </c>
      <c r="AL631" s="225">
        <v>0</v>
      </c>
      <c r="AM631" s="225">
        <v>0</v>
      </c>
      <c r="AN631" s="225">
        <v>0</v>
      </c>
      <c r="AO631" s="225">
        <v>0</v>
      </c>
      <c r="AP631" s="225">
        <v>0</v>
      </c>
      <c r="AQ631" s="225">
        <v>0</v>
      </c>
      <c r="AR631" s="225">
        <v>0</v>
      </c>
      <c r="AS631" s="225">
        <v>0</v>
      </c>
      <c r="AT631" s="225">
        <v>0</v>
      </c>
      <c r="AU631" s="225">
        <v>0</v>
      </c>
      <c r="AV631" s="225">
        <v>0</v>
      </c>
      <c r="AW631" s="225">
        <v>0</v>
      </c>
      <c r="AX631" s="225">
        <v>0</v>
      </c>
      <c r="AY631" s="225">
        <v>0</v>
      </c>
      <c r="AZ631" s="225">
        <v>0</v>
      </c>
      <c r="BA631" s="225">
        <v>0</v>
      </c>
      <c r="BB631" s="225">
        <v>0</v>
      </c>
      <c r="BC631" s="225">
        <v>0</v>
      </c>
      <c r="BD631" s="225">
        <v>0</v>
      </c>
      <c r="BE631" s="225">
        <v>0</v>
      </c>
      <c r="BF631" s="225">
        <v>0</v>
      </c>
      <c r="BG631" s="225">
        <v>0</v>
      </c>
      <c r="BH631" s="225">
        <v>0</v>
      </c>
      <c r="BI631" s="225">
        <v>0</v>
      </c>
      <c r="BJ631" s="225">
        <v>0</v>
      </c>
      <c r="BK631" s="225">
        <v>0</v>
      </c>
      <c r="BL631" s="225">
        <v>0</v>
      </c>
      <c r="BM631" s="225">
        <v>0</v>
      </c>
      <c r="BN631" s="225">
        <v>0</v>
      </c>
    </row>
    <row r="632" spans="1:66">
      <c r="A632" s="245" t="s">
        <v>871</v>
      </c>
      <c r="B632" s="225">
        <v>0</v>
      </c>
      <c r="C632" s="225">
        <v>0</v>
      </c>
      <c r="D632" s="225">
        <v>0</v>
      </c>
      <c r="E632" s="225">
        <v>0</v>
      </c>
      <c r="F632" s="225">
        <v>0</v>
      </c>
      <c r="G632" s="225">
        <v>0</v>
      </c>
      <c r="H632" s="225">
        <v>0</v>
      </c>
      <c r="I632" s="225">
        <v>0</v>
      </c>
      <c r="J632" s="225">
        <v>0</v>
      </c>
      <c r="K632" s="225">
        <v>0</v>
      </c>
      <c r="L632" s="225">
        <v>0</v>
      </c>
      <c r="M632" s="225">
        <v>0</v>
      </c>
      <c r="N632" s="225">
        <v>0</v>
      </c>
      <c r="O632" s="225">
        <v>0</v>
      </c>
      <c r="P632" s="225">
        <v>0</v>
      </c>
      <c r="Q632" s="225">
        <v>0</v>
      </c>
      <c r="R632" s="225">
        <v>0</v>
      </c>
      <c r="S632" s="225">
        <v>0</v>
      </c>
      <c r="T632" s="225">
        <v>0</v>
      </c>
      <c r="U632" s="225">
        <v>0</v>
      </c>
      <c r="V632" s="225">
        <v>0</v>
      </c>
      <c r="W632" s="225">
        <v>0</v>
      </c>
      <c r="X632" s="225">
        <v>0</v>
      </c>
      <c r="Y632" s="225">
        <v>0</v>
      </c>
      <c r="Z632" s="225">
        <v>0</v>
      </c>
      <c r="AA632" s="225">
        <v>0</v>
      </c>
      <c r="AB632" s="225">
        <v>0</v>
      </c>
      <c r="AC632" s="225">
        <v>0</v>
      </c>
      <c r="AD632" s="225">
        <v>0</v>
      </c>
      <c r="AE632" s="225">
        <v>0</v>
      </c>
      <c r="AF632" s="225">
        <v>0</v>
      </c>
      <c r="AG632" s="225">
        <v>0</v>
      </c>
      <c r="AH632" s="225">
        <v>0</v>
      </c>
      <c r="AI632" s="225">
        <v>0</v>
      </c>
      <c r="AJ632" s="225">
        <v>0</v>
      </c>
      <c r="AK632" s="225">
        <v>0</v>
      </c>
      <c r="AL632" s="225">
        <v>0</v>
      </c>
      <c r="AM632" s="225">
        <v>0</v>
      </c>
      <c r="AN632" s="225">
        <v>0</v>
      </c>
      <c r="AO632" s="225">
        <v>0</v>
      </c>
      <c r="AP632" s="225">
        <v>0</v>
      </c>
      <c r="AQ632" s="225">
        <v>0</v>
      </c>
      <c r="AR632" s="225">
        <v>0</v>
      </c>
      <c r="AS632" s="225">
        <v>0</v>
      </c>
      <c r="AT632" s="225">
        <v>0</v>
      </c>
      <c r="AU632" s="225">
        <v>0</v>
      </c>
      <c r="AV632" s="225">
        <v>0</v>
      </c>
      <c r="AW632" s="225">
        <v>0</v>
      </c>
      <c r="AX632" s="225">
        <v>0</v>
      </c>
      <c r="AY632" s="225">
        <v>0</v>
      </c>
      <c r="AZ632" s="225">
        <v>0</v>
      </c>
      <c r="BA632" s="225">
        <v>0</v>
      </c>
      <c r="BB632" s="225">
        <v>0</v>
      </c>
      <c r="BC632" s="225">
        <v>0</v>
      </c>
      <c r="BD632" s="225">
        <v>0</v>
      </c>
      <c r="BE632" s="225">
        <v>0</v>
      </c>
      <c r="BF632" s="225">
        <v>0</v>
      </c>
      <c r="BG632" s="225">
        <v>0</v>
      </c>
      <c r="BH632" s="225">
        <v>0</v>
      </c>
      <c r="BI632" s="225">
        <v>0</v>
      </c>
      <c r="BJ632" s="225">
        <v>0</v>
      </c>
      <c r="BK632" s="225">
        <v>0</v>
      </c>
      <c r="BL632" s="225">
        <v>0</v>
      </c>
      <c r="BM632" s="225">
        <v>0</v>
      </c>
      <c r="BN632" s="225">
        <v>0</v>
      </c>
    </row>
    <row r="633" spans="1:66">
      <c r="A633" s="245" t="s">
        <v>872</v>
      </c>
      <c r="B633" s="225">
        <v>0</v>
      </c>
      <c r="C633" s="225">
        <v>0</v>
      </c>
      <c r="D633" s="225">
        <v>0</v>
      </c>
      <c r="E633" s="225">
        <v>0</v>
      </c>
      <c r="F633" s="225">
        <v>0</v>
      </c>
      <c r="G633" s="225">
        <v>0</v>
      </c>
      <c r="H633" s="225">
        <v>0</v>
      </c>
      <c r="I633" s="225">
        <v>0</v>
      </c>
      <c r="J633" s="225">
        <v>0</v>
      </c>
      <c r="K633" s="225">
        <v>0</v>
      </c>
      <c r="L633" s="225">
        <v>0</v>
      </c>
      <c r="M633" s="225">
        <v>0</v>
      </c>
      <c r="N633" s="225">
        <v>0</v>
      </c>
      <c r="O633" s="225">
        <v>0</v>
      </c>
      <c r="P633" s="225">
        <v>0</v>
      </c>
      <c r="Q633" s="225">
        <v>0</v>
      </c>
      <c r="R633" s="225">
        <v>0</v>
      </c>
      <c r="S633" s="225">
        <v>0</v>
      </c>
      <c r="T633" s="225">
        <v>0</v>
      </c>
      <c r="U633" s="225">
        <v>0</v>
      </c>
      <c r="V633" s="225">
        <v>0</v>
      </c>
      <c r="W633" s="225">
        <v>0</v>
      </c>
      <c r="X633" s="225">
        <v>0</v>
      </c>
      <c r="Y633" s="225">
        <v>0</v>
      </c>
      <c r="Z633" s="225">
        <v>0</v>
      </c>
      <c r="AA633" s="225">
        <v>0</v>
      </c>
      <c r="AB633" s="225">
        <v>0</v>
      </c>
      <c r="AC633" s="225">
        <v>0</v>
      </c>
      <c r="AD633" s="225">
        <v>0</v>
      </c>
      <c r="AE633" s="225">
        <v>0</v>
      </c>
      <c r="AF633" s="225">
        <v>0</v>
      </c>
      <c r="AG633" s="225">
        <v>0</v>
      </c>
      <c r="AH633" s="225">
        <v>0</v>
      </c>
      <c r="AI633" s="225">
        <v>0</v>
      </c>
      <c r="AJ633" s="225">
        <v>0</v>
      </c>
      <c r="AK633" s="225">
        <v>0</v>
      </c>
      <c r="AL633" s="225">
        <v>0</v>
      </c>
      <c r="AM633" s="225">
        <v>0</v>
      </c>
      <c r="AN633" s="225">
        <v>0</v>
      </c>
      <c r="AO633" s="225">
        <v>0</v>
      </c>
      <c r="AP633" s="225">
        <v>0</v>
      </c>
      <c r="AQ633" s="225">
        <v>0</v>
      </c>
      <c r="AR633" s="225">
        <v>0</v>
      </c>
      <c r="AS633" s="225">
        <v>0</v>
      </c>
      <c r="AT633" s="225">
        <v>0</v>
      </c>
      <c r="AU633" s="225">
        <v>0</v>
      </c>
      <c r="AV633" s="225">
        <v>0</v>
      </c>
      <c r="AW633" s="225">
        <v>0</v>
      </c>
      <c r="AX633" s="225">
        <v>0</v>
      </c>
      <c r="AY633" s="225">
        <v>0</v>
      </c>
      <c r="AZ633" s="225">
        <v>0</v>
      </c>
      <c r="BA633" s="225">
        <v>0</v>
      </c>
      <c r="BB633" s="225">
        <v>0</v>
      </c>
      <c r="BC633" s="225">
        <v>0</v>
      </c>
      <c r="BD633" s="225">
        <v>0</v>
      </c>
      <c r="BE633" s="225">
        <v>0</v>
      </c>
      <c r="BF633" s="225">
        <v>0</v>
      </c>
      <c r="BG633" s="225">
        <v>0</v>
      </c>
      <c r="BH633" s="225">
        <v>0</v>
      </c>
      <c r="BI633" s="225">
        <v>0</v>
      </c>
      <c r="BJ633" s="225">
        <v>0</v>
      </c>
      <c r="BK633" s="225">
        <v>0</v>
      </c>
      <c r="BL633" s="225">
        <v>0</v>
      </c>
      <c r="BM633" s="225">
        <v>0</v>
      </c>
      <c r="BN633" s="225">
        <v>0</v>
      </c>
    </row>
    <row r="634" spans="1:66">
      <c r="A634" s="245" t="s">
        <v>873</v>
      </c>
    </row>
    <row r="635" spans="1:66">
      <c r="A635" s="245" t="s">
        <v>874</v>
      </c>
      <c r="B635" s="225">
        <v>0</v>
      </c>
      <c r="C635" s="225">
        <v>0</v>
      </c>
      <c r="D635" s="225">
        <v>0</v>
      </c>
      <c r="E635" s="225">
        <v>0</v>
      </c>
      <c r="F635" s="225">
        <v>0</v>
      </c>
      <c r="G635" s="225">
        <v>0</v>
      </c>
      <c r="H635" s="225">
        <v>0</v>
      </c>
      <c r="I635" s="225">
        <v>0</v>
      </c>
      <c r="J635" s="225">
        <v>0</v>
      </c>
      <c r="K635" s="225">
        <v>0</v>
      </c>
      <c r="L635" s="225">
        <v>0</v>
      </c>
      <c r="M635" s="225">
        <v>0</v>
      </c>
      <c r="N635" s="225">
        <v>0</v>
      </c>
      <c r="O635" s="225">
        <v>0</v>
      </c>
      <c r="P635" s="225">
        <v>0</v>
      </c>
      <c r="Q635" s="225">
        <v>0</v>
      </c>
      <c r="R635" s="225">
        <v>0</v>
      </c>
      <c r="S635" s="225">
        <v>0</v>
      </c>
      <c r="T635" s="225">
        <v>0</v>
      </c>
      <c r="U635" s="225">
        <v>0</v>
      </c>
      <c r="V635" s="225">
        <v>0</v>
      </c>
      <c r="W635" s="225">
        <v>0</v>
      </c>
      <c r="X635" s="225">
        <v>0</v>
      </c>
      <c r="Y635" s="225">
        <v>0</v>
      </c>
      <c r="Z635" s="225">
        <v>0</v>
      </c>
      <c r="AA635" s="225">
        <v>0</v>
      </c>
      <c r="AB635" s="225">
        <v>0</v>
      </c>
      <c r="AC635" s="225">
        <v>0</v>
      </c>
      <c r="AD635" s="225">
        <v>0</v>
      </c>
      <c r="AE635" s="225">
        <v>0</v>
      </c>
      <c r="AF635" s="225">
        <v>0</v>
      </c>
      <c r="AG635" s="225">
        <v>0</v>
      </c>
      <c r="AH635" s="225">
        <v>0</v>
      </c>
      <c r="AI635" s="225">
        <v>0</v>
      </c>
      <c r="AJ635" s="225">
        <v>0</v>
      </c>
      <c r="AK635" s="225">
        <v>0</v>
      </c>
      <c r="AL635" s="225">
        <v>0</v>
      </c>
      <c r="AM635" s="225">
        <v>0</v>
      </c>
      <c r="AN635" s="225">
        <v>0</v>
      </c>
      <c r="AO635" s="225">
        <v>0</v>
      </c>
      <c r="AP635" s="225">
        <v>0</v>
      </c>
      <c r="AQ635" s="225">
        <v>0</v>
      </c>
      <c r="AR635" s="225">
        <v>0</v>
      </c>
      <c r="AS635" s="225">
        <v>0</v>
      </c>
      <c r="AT635" s="225">
        <v>0</v>
      </c>
      <c r="AU635" s="225">
        <v>0</v>
      </c>
      <c r="AV635" s="225">
        <v>0</v>
      </c>
      <c r="AW635" s="225">
        <v>0</v>
      </c>
      <c r="AX635" s="225">
        <v>0</v>
      </c>
      <c r="AY635" s="225">
        <v>0</v>
      </c>
      <c r="AZ635" s="225">
        <v>0</v>
      </c>
      <c r="BA635" s="225">
        <v>0</v>
      </c>
      <c r="BB635" s="225">
        <v>0</v>
      </c>
      <c r="BC635" s="225">
        <v>0</v>
      </c>
      <c r="BD635" s="225">
        <v>0</v>
      </c>
      <c r="BE635" s="225">
        <v>0</v>
      </c>
      <c r="BF635" s="225">
        <v>0</v>
      </c>
      <c r="BG635" s="225">
        <v>0</v>
      </c>
      <c r="BH635" s="225">
        <v>0</v>
      </c>
      <c r="BI635" s="225">
        <v>0</v>
      </c>
      <c r="BJ635" s="225">
        <v>0</v>
      </c>
      <c r="BK635" s="225">
        <v>0</v>
      </c>
      <c r="BL635" s="225">
        <v>0</v>
      </c>
      <c r="BM635" s="225">
        <v>0</v>
      </c>
      <c r="BN635" s="225">
        <v>0</v>
      </c>
    </row>
    <row r="636" spans="1:66">
      <c r="A636" s="245" t="s">
        <v>875</v>
      </c>
      <c r="B636" s="225">
        <v>0</v>
      </c>
      <c r="C636" s="225">
        <v>0</v>
      </c>
      <c r="D636" s="225">
        <v>0</v>
      </c>
      <c r="E636" s="225">
        <v>0</v>
      </c>
      <c r="F636" s="225">
        <v>0</v>
      </c>
      <c r="G636" s="225">
        <v>0</v>
      </c>
      <c r="H636" s="225">
        <v>0</v>
      </c>
      <c r="I636" s="225">
        <v>0</v>
      </c>
      <c r="J636" s="225">
        <v>0</v>
      </c>
      <c r="K636" s="225">
        <v>0</v>
      </c>
      <c r="L636" s="225">
        <v>0</v>
      </c>
      <c r="M636" s="225">
        <v>0</v>
      </c>
      <c r="N636" s="225">
        <v>0</v>
      </c>
      <c r="O636" s="225">
        <v>0</v>
      </c>
      <c r="P636" s="225">
        <v>0</v>
      </c>
      <c r="Q636" s="225">
        <v>0</v>
      </c>
      <c r="R636" s="225">
        <v>0</v>
      </c>
      <c r="S636" s="225">
        <v>0</v>
      </c>
      <c r="T636" s="225">
        <v>0</v>
      </c>
      <c r="U636" s="225">
        <v>0</v>
      </c>
      <c r="V636" s="225">
        <v>0</v>
      </c>
      <c r="W636" s="225">
        <v>0</v>
      </c>
      <c r="X636" s="225">
        <v>0</v>
      </c>
      <c r="Y636" s="225">
        <v>0</v>
      </c>
      <c r="Z636" s="225">
        <v>0</v>
      </c>
      <c r="AA636" s="225">
        <v>0</v>
      </c>
      <c r="AB636" s="225">
        <v>0</v>
      </c>
      <c r="AC636" s="225">
        <v>0</v>
      </c>
      <c r="AD636" s="225">
        <v>0</v>
      </c>
      <c r="AE636" s="225">
        <v>0</v>
      </c>
      <c r="AF636" s="225">
        <v>0</v>
      </c>
      <c r="AG636" s="225">
        <v>0</v>
      </c>
      <c r="AH636" s="225">
        <v>0</v>
      </c>
      <c r="AI636" s="225">
        <v>0</v>
      </c>
      <c r="AJ636" s="225">
        <v>0</v>
      </c>
      <c r="AK636" s="225">
        <v>0</v>
      </c>
      <c r="AL636" s="225">
        <v>0</v>
      </c>
      <c r="AM636" s="225">
        <v>0</v>
      </c>
      <c r="AN636" s="225">
        <v>0</v>
      </c>
      <c r="AO636" s="225">
        <v>0</v>
      </c>
      <c r="AP636" s="225">
        <v>0</v>
      </c>
      <c r="AQ636" s="225">
        <v>0</v>
      </c>
      <c r="AR636" s="225">
        <v>0</v>
      </c>
      <c r="AS636" s="225">
        <v>0</v>
      </c>
      <c r="AT636" s="225">
        <v>0</v>
      </c>
      <c r="AU636" s="225">
        <v>0</v>
      </c>
      <c r="AV636" s="225">
        <v>0</v>
      </c>
      <c r="AW636" s="225">
        <v>0</v>
      </c>
      <c r="AX636" s="225">
        <v>0</v>
      </c>
      <c r="AY636" s="225">
        <v>0</v>
      </c>
      <c r="AZ636" s="225">
        <v>0</v>
      </c>
      <c r="BA636" s="225">
        <v>0</v>
      </c>
      <c r="BB636" s="225">
        <v>0</v>
      </c>
      <c r="BC636" s="225">
        <v>0</v>
      </c>
      <c r="BD636" s="225">
        <v>0</v>
      </c>
      <c r="BE636" s="225">
        <v>0</v>
      </c>
      <c r="BF636" s="225">
        <v>0</v>
      </c>
      <c r="BG636" s="225">
        <v>0</v>
      </c>
      <c r="BH636" s="225">
        <v>0</v>
      </c>
      <c r="BI636" s="225">
        <v>0</v>
      </c>
      <c r="BJ636" s="225">
        <v>0</v>
      </c>
      <c r="BK636" s="225">
        <v>0</v>
      </c>
      <c r="BL636" s="225">
        <v>0</v>
      </c>
      <c r="BM636" s="225">
        <v>0</v>
      </c>
      <c r="BN636" s="225">
        <v>0</v>
      </c>
    </row>
    <row r="637" spans="1:66">
      <c r="A637" s="245" t="s">
        <v>876</v>
      </c>
    </row>
    <row r="638" spans="1:66">
      <c r="A638" s="245" t="s">
        <v>877</v>
      </c>
      <c r="B638" s="225">
        <v>0</v>
      </c>
      <c r="C638" s="225">
        <v>0</v>
      </c>
      <c r="D638" s="225">
        <v>1570338.8199999901</v>
      </c>
      <c r="E638" s="225">
        <v>0</v>
      </c>
      <c r="F638" s="225">
        <v>0</v>
      </c>
      <c r="G638" s="225">
        <v>1570338.8199999901</v>
      </c>
      <c r="H638" s="225">
        <v>0</v>
      </c>
      <c r="I638" s="225">
        <v>0</v>
      </c>
      <c r="J638" s="225">
        <v>1570338.8199999901</v>
      </c>
      <c r="K638" s="225">
        <v>0</v>
      </c>
      <c r="L638" s="225">
        <v>0</v>
      </c>
      <c r="M638" s="225">
        <v>1570338.8199999901</v>
      </c>
      <c r="N638" s="225">
        <v>6281355.27999999</v>
      </c>
      <c r="O638" s="225">
        <v>0</v>
      </c>
      <c r="P638" s="225">
        <v>0</v>
      </c>
      <c r="Q638" s="225">
        <v>1570338.8199999901</v>
      </c>
      <c r="R638" s="225">
        <v>0</v>
      </c>
      <c r="S638" s="225">
        <v>0</v>
      </c>
      <c r="T638" s="225">
        <v>1570338.8199999901</v>
      </c>
      <c r="U638" s="225">
        <v>0</v>
      </c>
      <c r="V638" s="225">
        <v>0</v>
      </c>
      <c r="W638" s="225">
        <v>1570338.8199999901</v>
      </c>
      <c r="X638" s="225">
        <v>0</v>
      </c>
      <c r="Y638" s="225">
        <v>0</v>
      </c>
      <c r="Z638" s="225">
        <v>1570338.8199999901</v>
      </c>
      <c r="AA638" s="225">
        <v>6281355.27999999</v>
      </c>
      <c r="AB638" s="225">
        <v>0</v>
      </c>
      <c r="AC638" s="225">
        <v>0</v>
      </c>
      <c r="AD638" s="225">
        <v>1570338.8199999901</v>
      </c>
      <c r="AE638" s="225">
        <v>0</v>
      </c>
      <c r="AF638" s="225">
        <v>0</v>
      </c>
      <c r="AG638" s="225">
        <v>1570338.8199999901</v>
      </c>
      <c r="AH638" s="225">
        <v>0</v>
      </c>
      <c r="AI638" s="225">
        <v>0</v>
      </c>
      <c r="AJ638" s="225">
        <v>1570338.8199999901</v>
      </c>
      <c r="AK638" s="225">
        <v>0</v>
      </c>
      <c r="AL638" s="225">
        <v>0</v>
      </c>
      <c r="AM638" s="225">
        <v>1570338.8199999901</v>
      </c>
      <c r="AN638" s="225">
        <v>6281355.27999999</v>
      </c>
      <c r="AO638" s="225">
        <v>0</v>
      </c>
      <c r="AP638" s="225">
        <v>0</v>
      </c>
      <c r="AQ638" s="225">
        <v>1570338.8199999901</v>
      </c>
      <c r="AR638" s="225">
        <v>0</v>
      </c>
      <c r="AS638" s="225">
        <v>0</v>
      </c>
      <c r="AT638" s="225">
        <v>1570338.8199999901</v>
      </c>
      <c r="AU638" s="225">
        <v>0</v>
      </c>
      <c r="AV638" s="225">
        <v>0</v>
      </c>
      <c r="AW638" s="225">
        <v>1570338.8199999901</v>
      </c>
      <c r="AX638" s="225">
        <v>0</v>
      </c>
      <c r="AY638" s="225">
        <v>0</v>
      </c>
      <c r="AZ638" s="225">
        <v>1570338.8199999901</v>
      </c>
      <c r="BA638" s="225">
        <v>6281355.27999999</v>
      </c>
      <c r="BB638" s="225">
        <v>0</v>
      </c>
      <c r="BC638" s="225">
        <v>0</v>
      </c>
      <c r="BD638" s="225">
        <v>1570338.8199999901</v>
      </c>
      <c r="BE638" s="225">
        <v>0</v>
      </c>
      <c r="BF638" s="225">
        <v>0</v>
      </c>
      <c r="BG638" s="225">
        <v>1570338.8199999901</v>
      </c>
      <c r="BH638" s="225">
        <v>0</v>
      </c>
      <c r="BI638" s="225">
        <v>0</v>
      </c>
      <c r="BJ638" s="225">
        <v>861366</v>
      </c>
      <c r="BK638" s="225">
        <v>0</v>
      </c>
      <c r="BL638" s="225">
        <v>0</v>
      </c>
      <c r="BM638" s="225">
        <v>0</v>
      </c>
      <c r="BN638" s="225">
        <v>4002043.6399999899</v>
      </c>
    </row>
    <row r="639" spans="1:66">
      <c r="A639" s="247" t="s">
        <v>878</v>
      </c>
      <c r="B639" s="225">
        <v>0</v>
      </c>
      <c r="C639" s="225">
        <v>0</v>
      </c>
      <c r="D639" s="225">
        <v>1570338.8199999901</v>
      </c>
      <c r="E639" s="225">
        <v>0</v>
      </c>
      <c r="F639" s="225">
        <v>0</v>
      </c>
      <c r="G639" s="225">
        <v>1570338.8199999901</v>
      </c>
      <c r="H639" s="225">
        <v>0</v>
      </c>
      <c r="I639" s="225">
        <v>0</v>
      </c>
      <c r="J639" s="225">
        <v>1570338.8199999901</v>
      </c>
      <c r="K639" s="225">
        <v>0</v>
      </c>
      <c r="L639" s="225">
        <v>0</v>
      </c>
      <c r="M639" s="225">
        <v>1570338.8199999901</v>
      </c>
      <c r="N639" s="225">
        <v>6281355.27999999</v>
      </c>
      <c r="O639" s="225">
        <v>0</v>
      </c>
      <c r="P639" s="225">
        <v>0</v>
      </c>
      <c r="Q639" s="225">
        <v>1570338.8199999901</v>
      </c>
      <c r="R639" s="225">
        <v>0</v>
      </c>
      <c r="S639" s="225">
        <v>0</v>
      </c>
      <c r="T639" s="225">
        <v>1570338.8199999901</v>
      </c>
      <c r="U639" s="225">
        <v>0</v>
      </c>
      <c r="V639" s="225">
        <v>0</v>
      </c>
      <c r="W639" s="225">
        <v>1570338.8199999901</v>
      </c>
      <c r="X639" s="225">
        <v>0</v>
      </c>
      <c r="Y639" s="225">
        <v>0</v>
      </c>
      <c r="Z639" s="225">
        <v>1570338.8199999901</v>
      </c>
      <c r="AA639" s="225">
        <v>6281355.27999999</v>
      </c>
      <c r="AB639" s="225">
        <v>0</v>
      </c>
      <c r="AC639" s="225">
        <v>0</v>
      </c>
      <c r="AD639" s="225">
        <v>1570338.8199999901</v>
      </c>
      <c r="AE639" s="225">
        <v>0</v>
      </c>
      <c r="AF639" s="225">
        <v>0</v>
      </c>
      <c r="AG639" s="225">
        <v>1570338.8199999901</v>
      </c>
      <c r="AH639" s="225">
        <v>0</v>
      </c>
      <c r="AI639" s="225">
        <v>0</v>
      </c>
      <c r="AJ639" s="225">
        <v>1570338.8199999901</v>
      </c>
      <c r="AK639" s="225">
        <v>0</v>
      </c>
      <c r="AL639" s="225">
        <v>0</v>
      </c>
      <c r="AM639" s="225">
        <v>1570338.8199999901</v>
      </c>
      <c r="AN639" s="225">
        <v>6281355.27999999</v>
      </c>
      <c r="AO639" s="225">
        <v>0</v>
      </c>
      <c r="AP639" s="225">
        <v>0</v>
      </c>
      <c r="AQ639" s="225">
        <v>1570338.8199999901</v>
      </c>
      <c r="AR639" s="225">
        <v>0</v>
      </c>
      <c r="AS639" s="225">
        <v>0</v>
      </c>
      <c r="AT639" s="225">
        <v>1570338.8199999901</v>
      </c>
      <c r="AU639" s="225">
        <v>0</v>
      </c>
      <c r="AV639" s="225">
        <v>0</v>
      </c>
      <c r="AW639" s="225">
        <v>1570338.8199999901</v>
      </c>
      <c r="AX639" s="225">
        <v>0</v>
      </c>
      <c r="AY639" s="225">
        <v>0</v>
      </c>
      <c r="AZ639" s="225">
        <v>1570338.8199999901</v>
      </c>
      <c r="BA639" s="225">
        <v>6281355.27999999</v>
      </c>
      <c r="BB639" s="225">
        <v>0</v>
      </c>
      <c r="BC639" s="225">
        <v>0</v>
      </c>
      <c r="BD639" s="225">
        <v>1570338.8199999901</v>
      </c>
      <c r="BE639" s="225">
        <v>0</v>
      </c>
      <c r="BF639" s="225">
        <v>0</v>
      </c>
      <c r="BG639" s="225">
        <v>1570338.8199999901</v>
      </c>
      <c r="BH639" s="225">
        <v>0</v>
      </c>
      <c r="BI639" s="225">
        <v>0</v>
      </c>
      <c r="BJ639" s="225">
        <v>861366</v>
      </c>
      <c r="BK639" s="225">
        <v>0</v>
      </c>
      <c r="BL639" s="225">
        <v>0</v>
      </c>
      <c r="BM639" s="225">
        <v>0</v>
      </c>
      <c r="BN639" s="225">
        <v>4002043.6399999899</v>
      </c>
    </row>
    <row r="640" spans="1:66">
      <c r="A640" s="245" t="s">
        <v>879</v>
      </c>
    </row>
    <row r="641" spans="1:66">
      <c r="A641" s="245" t="s">
        <v>880</v>
      </c>
      <c r="B641" s="225">
        <v>0</v>
      </c>
      <c r="C641" s="225">
        <v>0</v>
      </c>
      <c r="D641" s="225">
        <v>0</v>
      </c>
      <c r="E641" s="225">
        <v>0</v>
      </c>
      <c r="F641" s="225">
        <v>0</v>
      </c>
      <c r="G641" s="225">
        <v>0</v>
      </c>
      <c r="H641" s="225">
        <v>0</v>
      </c>
      <c r="I641" s="225">
        <v>0</v>
      </c>
      <c r="J641" s="225">
        <v>0</v>
      </c>
      <c r="K641" s="225">
        <v>0</v>
      </c>
      <c r="L641" s="225">
        <v>0</v>
      </c>
      <c r="M641" s="225">
        <v>0</v>
      </c>
      <c r="N641" s="225">
        <v>0</v>
      </c>
      <c r="O641" s="225">
        <v>0</v>
      </c>
      <c r="P641" s="225">
        <v>0</v>
      </c>
      <c r="Q641" s="225">
        <v>0</v>
      </c>
      <c r="R641" s="225">
        <v>0</v>
      </c>
      <c r="S641" s="225">
        <v>0</v>
      </c>
      <c r="T641" s="225">
        <v>0</v>
      </c>
      <c r="U641" s="225">
        <v>0</v>
      </c>
      <c r="V641" s="225">
        <v>0</v>
      </c>
      <c r="W641" s="225">
        <v>0</v>
      </c>
      <c r="X641" s="225">
        <v>0</v>
      </c>
      <c r="Y641" s="225">
        <v>0</v>
      </c>
      <c r="Z641" s="225">
        <v>0</v>
      </c>
      <c r="AA641" s="225">
        <v>0</v>
      </c>
      <c r="AB641" s="225">
        <v>0</v>
      </c>
      <c r="AC641" s="225">
        <v>0</v>
      </c>
      <c r="AD641" s="225">
        <v>0</v>
      </c>
      <c r="AE641" s="225">
        <v>0</v>
      </c>
      <c r="AF641" s="225">
        <v>0</v>
      </c>
      <c r="AG641" s="225">
        <v>0</v>
      </c>
      <c r="AH641" s="225">
        <v>0</v>
      </c>
      <c r="AI641" s="225">
        <v>0</v>
      </c>
      <c r="AJ641" s="225">
        <v>0</v>
      </c>
      <c r="AK641" s="225">
        <v>0</v>
      </c>
      <c r="AL641" s="225">
        <v>0</v>
      </c>
      <c r="AM641" s="225">
        <v>0</v>
      </c>
      <c r="AN641" s="225">
        <v>0</v>
      </c>
      <c r="AO641" s="225">
        <v>0</v>
      </c>
      <c r="AP641" s="225">
        <v>0</v>
      </c>
      <c r="AQ641" s="225">
        <v>0</v>
      </c>
      <c r="AR641" s="225">
        <v>0</v>
      </c>
      <c r="AS641" s="225">
        <v>0</v>
      </c>
      <c r="AT641" s="225">
        <v>0</v>
      </c>
      <c r="AU641" s="225">
        <v>0</v>
      </c>
      <c r="AV641" s="225">
        <v>0</v>
      </c>
      <c r="AW641" s="225">
        <v>0</v>
      </c>
      <c r="AX641" s="225">
        <v>0</v>
      </c>
      <c r="AY641" s="225">
        <v>0</v>
      </c>
      <c r="AZ641" s="225">
        <v>0</v>
      </c>
      <c r="BA641" s="225">
        <v>0</v>
      </c>
      <c r="BB641" s="225">
        <v>0</v>
      </c>
      <c r="BC641" s="225">
        <v>0</v>
      </c>
      <c r="BD641" s="225">
        <v>0</v>
      </c>
      <c r="BE641" s="225">
        <v>0</v>
      </c>
      <c r="BF641" s="225">
        <v>0</v>
      </c>
      <c r="BG641" s="225">
        <v>0</v>
      </c>
      <c r="BH641" s="225">
        <v>0</v>
      </c>
      <c r="BI641" s="225">
        <v>0</v>
      </c>
      <c r="BJ641" s="225">
        <v>0</v>
      </c>
      <c r="BK641" s="225">
        <v>0</v>
      </c>
      <c r="BL641" s="225">
        <v>0</v>
      </c>
      <c r="BM641" s="225">
        <v>0</v>
      </c>
      <c r="BN641" s="225">
        <v>0</v>
      </c>
    </row>
    <row r="642" spans="1:66">
      <c r="A642" s="245" t="s">
        <v>881</v>
      </c>
      <c r="B642" s="225">
        <v>-634712.02976482699</v>
      </c>
      <c r="C642" s="225">
        <v>-634712.02976482699</v>
      </c>
      <c r="D642" s="225">
        <v>-634712.02976482699</v>
      </c>
      <c r="E642" s="225">
        <v>-634712.02976482699</v>
      </c>
      <c r="F642" s="225">
        <v>-634712.02976482699</v>
      </c>
      <c r="G642" s="225">
        <v>-634712.02976482699</v>
      </c>
      <c r="H642" s="225">
        <v>-634712.02976482699</v>
      </c>
      <c r="I642" s="225">
        <v>-634712.02976482699</v>
      </c>
      <c r="J642" s="225">
        <v>-634712.02976482699</v>
      </c>
      <c r="K642" s="225">
        <v>-634712.02976482699</v>
      </c>
      <c r="L642" s="225">
        <v>-634712.02976482699</v>
      </c>
      <c r="M642" s="225">
        <v>-634712.02976482699</v>
      </c>
      <c r="N642" s="225">
        <v>-7616544.3571779197</v>
      </c>
      <c r="O642" s="225">
        <v>-3230102.1402793699</v>
      </c>
      <c r="P642" s="225">
        <v>-3230102.1402793699</v>
      </c>
      <c r="Q642" s="225">
        <v>-3230102.1402793699</v>
      </c>
      <c r="R642" s="225">
        <v>-3230102.1402793699</v>
      </c>
      <c r="S642" s="225">
        <v>-3230102.1402793699</v>
      </c>
      <c r="T642" s="225">
        <v>-3230102.1402793699</v>
      </c>
      <c r="U642" s="225">
        <v>-3230102.1402793699</v>
      </c>
      <c r="V642" s="225">
        <v>-3230102.1402793699</v>
      </c>
      <c r="W642" s="225">
        <v>-3230102.1402793699</v>
      </c>
      <c r="X642" s="225">
        <v>-3230102.1402793699</v>
      </c>
      <c r="Y642" s="225">
        <v>-3230102.1402793699</v>
      </c>
      <c r="Z642" s="225">
        <v>-3230102.1402793699</v>
      </c>
      <c r="AA642" s="225">
        <v>-38761225.683352403</v>
      </c>
      <c r="AB642" s="225">
        <v>0</v>
      </c>
      <c r="AC642" s="225">
        <v>0</v>
      </c>
      <c r="AD642" s="225">
        <v>0</v>
      </c>
      <c r="AE642" s="225">
        <v>0</v>
      </c>
      <c r="AF642" s="225">
        <v>0</v>
      </c>
      <c r="AG642" s="225">
        <v>0</v>
      </c>
      <c r="AH642" s="225">
        <v>0</v>
      </c>
      <c r="AI642" s="225">
        <v>0</v>
      </c>
      <c r="AJ642" s="225">
        <v>0</v>
      </c>
      <c r="AK642" s="225">
        <v>0</v>
      </c>
      <c r="AL642" s="225">
        <v>0</v>
      </c>
      <c r="AM642" s="225">
        <v>0</v>
      </c>
      <c r="AN642" s="225">
        <v>0</v>
      </c>
      <c r="AO642" s="225">
        <v>0</v>
      </c>
      <c r="AP642" s="225">
        <v>0</v>
      </c>
      <c r="AQ642" s="225">
        <v>0</v>
      </c>
      <c r="AR642" s="225">
        <v>0</v>
      </c>
      <c r="AS642" s="225">
        <v>0</v>
      </c>
      <c r="AT642" s="225">
        <v>0</v>
      </c>
      <c r="AU642" s="225">
        <v>0</v>
      </c>
      <c r="AV642" s="225">
        <v>0</v>
      </c>
      <c r="AW642" s="225">
        <v>0</v>
      </c>
      <c r="AX642" s="225">
        <v>0</v>
      </c>
      <c r="AY642" s="225">
        <v>0</v>
      </c>
      <c r="AZ642" s="225">
        <v>0</v>
      </c>
      <c r="BA642" s="225">
        <v>0</v>
      </c>
      <c r="BB642" s="225">
        <v>0</v>
      </c>
      <c r="BC642" s="225">
        <v>0</v>
      </c>
      <c r="BD642" s="225">
        <v>0</v>
      </c>
      <c r="BE642" s="225">
        <v>0</v>
      </c>
      <c r="BF642" s="225">
        <v>0</v>
      </c>
      <c r="BG642" s="225">
        <v>0</v>
      </c>
      <c r="BH642" s="225">
        <v>0</v>
      </c>
      <c r="BI642" s="225">
        <v>0</v>
      </c>
      <c r="BJ642" s="225">
        <v>0</v>
      </c>
      <c r="BK642" s="225">
        <v>0</v>
      </c>
      <c r="BL642" s="225">
        <v>0</v>
      </c>
      <c r="BM642" s="225">
        <v>0</v>
      </c>
      <c r="BN642" s="225">
        <v>0</v>
      </c>
    </row>
    <row r="643" spans="1:66">
      <c r="A643" s="245" t="s">
        <v>882</v>
      </c>
      <c r="B643" s="225">
        <v>6447709.2958372198</v>
      </c>
      <c r="C643" s="225">
        <v>1283541.35105342</v>
      </c>
      <c r="D643" s="225">
        <v>851709.75973909802</v>
      </c>
      <c r="E643" s="225">
        <v>1998190.59785255</v>
      </c>
      <c r="F643" s="225">
        <v>2615833.03445302</v>
      </c>
      <c r="G643" s="225">
        <v>3893309.2046806598</v>
      </c>
      <c r="H643" s="225">
        <v>4212249.7732825298</v>
      </c>
      <c r="I643" s="225">
        <v>6339193.1100284001</v>
      </c>
      <c r="J643" s="225">
        <v>2497207.9976707599</v>
      </c>
      <c r="K643" s="225">
        <v>567291.14789328002</v>
      </c>
      <c r="L643" s="225">
        <v>-2651864.99109563</v>
      </c>
      <c r="M643" s="225">
        <v>-402450.02931660699</v>
      </c>
      <c r="N643" s="225">
        <v>27651920.252078701</v>
      </c>
      <c r="O643" s="225">
        <v>3799663.9101633001</v>
      </c>
      <c r="P643" s="225">
        <v>-863304.80295442406</v>
      </c>
      <c r="Q643" s="225">
        <v>-710339.00407149305</v>
      </c>
      <c r="R643" s="225">
        <v>-402364.66049979499</v>
      </c>
      <c r="S643" s="225">
        <v>286569.10679464397</v>
      </c>
      <c r="T643" s="225">
        <v>1693897.8697462201</v>
      </c>
      <c r="U643" s="225">
        <v>1138464.67496833</v>
      </c>
      <c r="V643" s="225">
        <v>5158648.9326208802</v>
      </c>
      <c r="W643" s="225">
        <v>282978.16239803197</v>
      </c>
      <c r="X643" s="225">
        <v>-2697516.11406093</v>
      </c>
      <c r="Y643" s="225">
        <v>-4503410.6800672002</v>
      </c>
      <c r="Z643" s="225">
        <v>-3183258.0515600899</v>
      </c>
      <c r="AA643" s="225">
        <v>29.343477466682</v>
      </c>
      <c r="AB643" s="225">
        <v>5913109.3641590197</v>
      </c>
      <c r="AC643" s="225">
        <v>-4011193.1215371401</v>
      </c>
      <c r="AD643" s="225">
        <v>-2953319.3685087599</v>
      </c>
      <c r="AE643" s="225">
        <v>-1705918.23876927</v>
      </c>
      <c r="AF643" s="225">
        <v>1855598.0788416399</v>
      </c>
      <c r="AG643" s="225">
        <v>3004862.61351076</v>
      </c>
      <c r="AH643" s="225">
        <v>3905699.4260472101</v>
      </c>
      <c r="AI643" s="225">
        <v>9619368.2623763308</v>
      </c>
      <c r="AJ643" s="225">
        <v>1286613.3346935101</v>
      </c>
      <c r="AK643" s="225">
        <v>-2812762.0002831202</v>
      </c>
      <c r="AL643" s="225">
        <v>-7387293.7243298199</v>
      </c>
      <c r="AM643" s="225">
        <v>-6714764.6262003798</v>
      </c>
      <c r="AN643" s="225">
        <v>-3.6379788070917103E-8</v>
      </c>
      <c r="AO643" s="225">
        <v>6809499.4464822598</v>
      </c>
      <c r="AP643" s="225">
        <v>-6144447.7744046804</v>
      </c>
      <c r="AQ643" s="225">
        <v>-4712397.9186732601</v>
      </c>
      <c r="AR643" s="225">
        <v>-2876115.8678267198</v>
      </c>
      <c r="AS643" s="225">
        <v>2043532.1996126899</v>
      </c>
      <c r="AT643" s="225">
        <v>3910862.0951166302</v>
      </c>
      <c r="AU643" s="225">
        <v>5265869.38696816</v>
      </c>
      <c r="AV643" s="225">
        <v>13006128.0788262</v>
      </c>
      <c r="AW643" s="225">
        <v>2112726.5611808202</v>
      </c>
      <c r="AX643" s="225">
        <v>-2780207.12228075</v>
      </c>
      <c r="AY643" s="225">
        <v>-8868438.5023748707</v>
      </c>
      <c r="AZ643" s="225">
        <v>-7767010.5826264899</v>
      </c>
      <c r="BA643" s="225">
        <v>3.6379788070917103E-8</v>
      </c>
      <c r="BB643" s="225">
        <v>7406617.7010302301</v>
      </c>
      <c r="BC643" s="225">
        <v>-7797925.9351495299</v>
      </c>
      <c r="BD643" s="225">
        <v>-6097970.3739963397</v>
      </c>
      <c r="BE643" s="225">
        <v>-3838262.1254724101</v>
      </c>
      <c r="BF643" s="225">
        <v>2190394.9316162802</v>
      </c>
      <c r="BG643" s="225">
        <v>4612730.0475481302</v>
      </c>
      <c r="BH643" s="225">
        <v>6340866.2895516902</v>
      </c>
      <c r="BI643" s="225">
        <v>15575185.705872901</v>
      </c>
      <c r="BJ643" s="225">
        <v>2861121.7589901998</v>
      </c>
      <c r="BK643" s="225">
        <v>-2838761.5981155802</v>
      </c>
      <c r="BL643" s="225">
        <v>-9925227.9520444497</v>
      </c>
      <c r="BM643" s="225">
        <v>-8488768.4498310406</v>
      </c>
      <c r="BN643" s="225">
        <v>1.4551915228366799E-7</v>
      </c>
    </row>
    <row r="644" spans="1:66">
      <c r="A644" s="245" t="s">
        <v>883</v>
      </c>
      <c r="B644" s="225">
        <v>213287.34724999999</v>
      </c>
      <c r="C644" s="225">
        <v>213287.34724999999</v>
      </c>
      <c r="D644" s="225">
        <v>213287.34724999999</v>
      </c>
      <c r="E644" s="225">
        <v>213287.34724999999</v>
      </c>
      <c r="F644" s="225">
        <v>213287.34724999999</v>
      </c>
      <c r="G644" s="225">
        <v>213287.34724999999</v>
      </c>
      <c r="H644" s="225">
        <v>213287.34724999999</v>
      </c>
      <c r="I644" s="225">
        <v>213287.34724999999</v>
      </c>
      <c r="J644" s="225">
        <v>213287.34724999999</v>
      </c>
      <c r="K644" s="225">
        <v>213287.34724999999</v>
      </c>
      <c r="L644" s="225">
        <v>213287.34724999999</v>
      </c>
      <c r="M644" s="225">
        <v>213287.34724999999</v>
      </c>
      <c r="N644" s="225">
        <v>2559448.1669999999</v>
      </c>
      <c r="O644" s="225">
        <v>213287.34724999999</v>
      </c>
      <c r="P644" s="225">
        <v>213287.34724999999</v>
      </c>
      <c r="Q644" s="225">
        <v>213287.34724999999</v>
      </c>
      <c r="R644" s="225">
        <v>213287.34724999999</v>
      </c>
      <c r="S644" s="225">
        <v>213287.34724999999</v>
      </c>
      <c r="T644" s="225">
        <v>213287.34724999999</v>
      </c>
      <c r="U644" s="225">
        <v>213287.34724999999</v>
      </c>
      <c r="V644" s="225">
        <v>213287.34724999999</v>
      </c>
      <c r="W644" s="225">
        <v>213287.34724999999</v>
      </c>
      <c r="X644" s="225">
        <v>213287.34724999999</v>
      </c>
      <c r="Y644" s="225">
        <v>213287.34724999999</v>
      </c>
      <c r="Z644" s="225">
        <v>213287.34724999999</v>
      </c>
      <c r="AA644" s="225">
        <v>2559448.1669999999</v>
      </c>
      <c r="AB644" s="225">
        <v>213287.34724999999</v>
      </c>
      <c r="AC644" s="225">
        <v>213287.34724999999</v>
      </c>
      <c r="AD644" s="225">
        <v>213287.34724999999</v>
      </c>
      <c r="AE644" s="225">
        <v>213287.34724999999</v>
      </c>
      <c r="AF644" s="225">
        <v>213287.34724999999</v>
      </c>
      <c r="AG644" s="225">
        <v>213287.34724999999</v>
      </c>
      <c r="AH644" s="225">
        <v>213287.34724999999</v>
      </c>
      <c r="AI644" s="225">
        <v>213287.34724999999</v>
      </c>
      <c r="AJ644" s="225">
        <v>144305</v>
      </c>
      <c r="AK644" s="225">
        <v>0</v>
      </c>
      <c r="AL644" s="225">
        <v>0</v>
      </c>
      <c r="AM644" s="225">
        <v>0</v>
      </c>
      <c r="AN644" s="225">
        <v>1850603.7779999999</v>
      </c>
      <c r="AO644" s="225">
        <v>0</v>
      </c>
      <c r="AP644" s="225">
        <v>0</v>
      </c>
      <c r="AQ644" s="225">
        <v>0</v>
      </c>
      <c r="AR644" s="225">
        <v>0</v>
      </c>
      <c r="AS644" s="225">
        <v>0</v>
      </c>
      <c r="AT644" s="225">
        <v>0</v>
      </c>
      <c r="AU644" s="225">
        <v>0</v>
      </c>
      <c r="AV644" s="225">
        <v>0</v>
      </c>
      <c r="AW644" s="225">
        <v>0</v>
      </c>
      <c r="AX644" s="225">
        <v>0</v>
      </c>
      <c r="AY644" s="225">
        <v>0</v>
      </c>
      <c r="AZ644" s="225">
        <v>0</v>
      </c>
      <c r="BA644" s="225">
        <v>0</v>
      </c>
      <c r="BB644" s="225">
        <v>0</v>
      </c>
      <c r="BC644" s="225">
        <v>0</v>
      </c>
      <c r="BD644" s="225">
        <v>0</v>
      </c>
      <c r="BE644" s="225">
        <v>0</v>
      </c>
      <c r="BF644" s="225">
        <v>0</v>
      </c>
      <c r="BG644" s="225">
        <v>0</v>
      </c>
      <c r="BH644" s="225">
        <v>0</v>
      </c>
      <c r="BI644" s="225">
        <v>0</v>
      </c>
      <c r="BJ644" s="225">
        <v>0</v>
      </c>
      <c r="BK644" s="225">
        <v>0</v>
      </c>
      <c r="BL644" s="225">
        <v>0</v>
      </c>
      <c r="BM644" s="225">
        <v>0</v>
      </c>
      <c r="BN644" s="225">
        <v>0</v>
      </c>
    </row>
    <row r="645" spans="1:66">
      <c r="A645" s="245" t="s">
        <v>884</v>
      </c>
      <c r="B645" s="225">
        <v>89506</v>
      </c>
      <c r="C645" s="225">
        <v>89506</v>
      </c>
      <c r="D645" s="225">
        <v>89506</v>
      </c>
      <c r="E645" s="225">
        <v>89506</v>
      </c>
      <c r="F645" s="225">
        <v>89506</v>
      </c>
      <c r="G645" s="225">
        <v>89506</v>
      </c>
      <c r="H645" s="225">
        <v>89506</v>
      </c>
      <c r="I645" s="225">
        <v>89506</v>
      </c>
      <c r="J645" s="225">
        <v>89506</v>
      </c>
      <c r="K645" s="225">
        <v>89506</v>
      </c>
      <c r="L645" s="225">
        <v>89506</v>
      </c>
      <c r="M645" s="225">
        <v>89506</v>
      </c>
      <c r="N645" s="225">
        <v>1074072</v>
      </c>
      <c r="O645" s="225">
        <v>89506</v>
      </c>
      <c r="P645" s="225">
        <v>89506</v>
      </c>
      <c r="Q645" s="225">
        <v>89506</v>
      </c>
      <c r="R645" s="225">
        <v>89506</v>
      </c>
      <c r="S645" s="225">
        <v>89506</v>
      </c>
      <c r="T645" s="225">
        <v>89506</v>
      </c>
      <c r="U645" s="225">
        <v>89506</v>
      </c>
      <c r="V645" s="225">
        <v>89506</v>
      </c>
      <c r="W645" s="225">
        <v>89506</v>
      </c>
      <c r="X645" s="225">
        <v>89506</v>
      </c>
      <c r="Y645" s="225">
        <v>89506</v>
      </c>
      <c r="Z645" s="225">
        <v>89506</v>
      </c>
      <c r="AA645" s="225">
        <v>1074072</v>
      </c>
      <c r="AB645" s="225">
        <v>89506</v>
      </c>
      <c r="AC645" s="225">
        <v>89506</v>
      </c>
      <c r="AD645" s="225">
        <v>89506</v>
      </c>
      <c r="AE645" s="225">
        <v>89506</v>
      </c>
      <c r="AF645" s="225">
        <v>89506</v>
      </c>
      <c r="AG645" s="225">
        <v>89506</v>
      </c>
      <c r="AH645" s="225">
        <v>89506</v>
      </c>
      <c r="AI645" s="225">
        <v>89506</v>
      </c>
      <c r="AJ645" s="225">
        <v>89506</v>
      </c>
      <c r="AK645" s="225">
        <v>89506</v>
      </c>
      <c r="AL645" s="225">
        <v>89506</v>
      </c>
      <c r="AM645" s="225">
        <v>89506</v>
      </c>
      <c r="AN645" s="225">
        <v>1074072</v>
      </c>
      <c r="AO645" s="225">
        <v>89506</v>
      </c>
      <c r="AP645" s="225">
        <v>89506</v>
      </c>
      <c r="AQ645" s="225">
        <v>89506</v>
      </c>
      <c r="AR645" s="225">
        <v>89506</v>
      </c>
      <c r="AS645" s="225">
        <v>89506</v>
      </c>
      <c r="AT645" s="225">
        <v>89506</v>
      </c>
      <c r="AU645" s="225">
        <v>89506</v>
      </c>
      <c r="AV645" s="225">
        <v>89506</v>
      </c>
      <c r="AW645" s="225">
        <v>89506</v>
      </c>
      <c r="AX645" s="225">
        <v>89506</v>
      </c>
      <c r="AY645" s="225">
        <v>89506</v>
      </c>
      <c r="AZ645" s="225">
        <v>89506</v>
      </c>
      <c r="BA645" s="225">
        <v>1074072</v>
      </c>
      <c r="BB645" s="225">
        <v>89506</v>
      </c>
      <c r="BC645" s="225">
        <v>89506</v>
      </c>
      <c r="BD645" s="225">
        <v>89506</v>
      </c>
      <c r="BE645" s="225">
        <v>89506</v>
      </c>
      <c r="BF645" s="225">
        <v>89506</v>
      </c>
      <c r="BG645" s="225">
        <v>89506</v>
      </c>
      <c r="BH645" s="225">
        <v>89506</v>
      </c>
      <c r="BI645" s="225">
        <v>89506</v>
      </c>
      <c r="BJ645" s="225">
        <v>89506</v>
      </c>
      <c r="BK645" s="225">
        <v>89506</v>
      </c>
      <c r="BL645" s="225">
        <v>89506</v>
      </c>
      <c r="BM645" s="225">
        <v>89506</v>
      </c>
      <c r="BN645" s="225">
        <v>1074072</v>
      </c>
    </row>
    <row r="646" spans="1:66">
      <c r="A646" s="245" t="s">
        <v>885</v>
      </c>
      <c r="B646" s="225">
        <v>0</v>
      </c>
      <c r="C646" s="225">
        <v>0</v>
      </c>
      <c r="D646" s="225">
        <v>0</v>
      </c>
      <c r="E646" s="225">
        <v>0</v>
      </c>
      <c r="F646" s="225">
        <v>0</v>
      </c>
      <c r="G646" s="225">
        <v>0</v>
      </c>
      <c r="H646" s="225">
        <v>0</v>
      </c>
      <c r="I646" s="225">
        <v>0</v>
      </c>
      <c r="J646" s="225">
        <v>0</v>
      </c>
      <c r="K646" s="225">
        <v>0</v>
      </c>
      <c r="L646" s="225">
        <v>0</v>
      </c>
      <c r="M646" s="225">
        <v>0</v>
      </c>
      <c r="N646" s="225">
        <v>0</v>
      </c>
      <c r="O646" s="225">
        <v>0</v>
      </c>
      <c r="P646" s="225">
        <v>0</v>
      </c>
      <c r="Q646" s="225">
        <v>0</v>
      </c>
      <c r="R646" s="225">
        <v>0</v>
      </c>
      <c r="S646" s="225">
        <v>0</v>
      </c>
      <c r="T646" s="225">
        <v>0</v>
      </c>
      <c r="U646" s="225">
        <v>0</v>
      </c>
      <c r="V646" s="225">
        <v>0</v>
      </c>
      <c r="W646" s="225">
        <v>0</v>
      </c>
      <c r="X646" s="225">
        <v>0</v>
      </c>
      <c r="Y646" s="225">
        <v>0</v>
      </c>
      <c r="Z646" s="225">
        <v>0</v>
      </c>
      <c r="AA646" s="225">
        <v>0</v>
      </c>
      <c r="AB646" s="225">
        <v>0</v>
      </c>
      <c r="AC646" s="225">
        <v>0</v>
      </c>
      <c r="AD646" s="225">
        <v>0</v>
      </c>
      <c r="AE646" s="225">
        <v>0</v>
      </c>
      <c r="AF646" s="225">
        <v>0</v>
      </c>
      <c r="AG646" s="225">
        <v>0</v>
      </c>
      <c r="AH646" s="225">
        <v>0</v>
      </c>
      <c r="AI646" s="225">
        <v>0</v>
      </c>
      <c r="AJ646" s="225">
        <v>0</v>
      </c>
      <c r="AK646" s="225">
        <v>0</v>
      </c>
      <c r="AL646" s="225">
        <v>0</v>
      </c>
      <c r="AM646" s="225">
        <v>0</v>
      </c>
      <c r="AN646" s="225">
        <v>0</v>
      </c>
      <c r="AO646" s="225">
        <v>0</v>
      </c>
      <c r="AP646" s="225">
        <v>0</v>
      </c>
      <c r="AQ646" s="225">
        <v>0</v>
      </c>
      <c r="AR646" s="225">
        <v>0</v>
      </c>
      <c r="AS646" s="225">
        <v>0</v>
      </c>
      <c r="AT646" s="225">
        <v>0</v>
      </c>
      <c r="AU646" s="225">
        <v>0</v>
      </c>
      <c r="AV646" s="225">
        <v>0</v>
      </c>
      <c r="AW646" s="225">
        <v>0</v>
      </c>
      <c r="AX646" s="225">
        <v>0</v>
      </c>
      <c r="AY646" s="225">
        <v>0</v>
      </c>
      <c r="AZ646" s="225">
        <v>0</v>
      </c>
      <c r="BA646" s="225">
        <v>0</v>
      </c>
      <c r="BB646" s="225">
        <v>0</v>
      </c>
      <c r="BC646" s="225">
        <v>0</v>
      </c>
      <c r="BD646" s="225">
        <v>0</v>
      </c>
      <c r="BE646" s="225">
        <v>0</v>
      </c>
      <c r="BF646" s="225">
        <v>0</v>
      </c>
      <c r="BG646" s="225">
        <v>0</v>
      </c>
      <c r="BH646" s="225">
        <v>0</v>
      </c>
      <c r="BI646" s="225">
        <v>0</v>
      </c>
      <c r="BJ646" s="225">
        <v>0</v>
      </c>
      <c r="BK646" s="225">
        <v>0</v>
      </c>
      <c r="BL646" s="225">
        <v>0</v>
      </c>
      <c r="BM646" s="225">
        <v>0</v>
      </c>
      <c r="BN646" s="225">
        <v>0</v>
      </c>
    </row>
    <row r="647" spans="1:66">
      <c r="A647" s="245" t="s">
        <v>886</v>
      </c>
      <c r="B647" s="225">
        <v>48418.384375000001</v>
      </c>
      <c r="C647" s="225">
        <v>48418.384375000001</v>
      </c>
      <c r="D647" s="225">
        <v>48418.384375000001</v>
      </c>
      <c r="E647" s="225">
        <v>48418.384375000001</v>
      </c>
      <c r="F647" s="225">
        <v>48418.384375000001</v>
      </c>
      <c r="G647" s="225">
        <v>48418.384375000001</v>
      </c>
      <c r="H647" s="225">
        <v>48418.384375000001</v>
      </c>
      <c r="I647" s="225">
        <v>48418.384375000001</v>
      </c>
      <c r="J647" s="225">
        <v>48418.384375000001</v>
      </c>
      <c r="K647" s="225">
        <v>48418.384375000001</v>
      </c>
      <c r="L647" s="225">
        <v>48418.384375000001</v>
      </c>
      <c r="M647" s="225">
        <v>48418.384375000001</v>
      </c>
      <c r="N647" s="225">
        <v>581020.61250000005</v>
      </c>
      <c r="O647" s="225">
        <v>48418.384375000001</v>
      </c>
      <c r="P647" s="225">
        <v>48418.384375000001</v>
      </c>
      <c r="Q647" s="225">
        <v>48418.384375000001</v>
      </c>
      <c r="R647" s="225">
        <v>48418.384375000001</v>
      </c>
      <c r="S647" s="225">
        <v>48418.384375000001</v>
      </c>
      <c r="T647" s="225">
        <v>48418.384375000001</v>
      </c>
      <c r="U647" s="225">
        <v>48418.384375000001</v>
      </c>
      <c r="V647" s="225">
        <v>48418.384375000001</v>
      </c>
      <c r="W647" s="225">
        <v>48418.384375000001</v>
      </c>
      <c r="X647" s="225">
        <v>48418.384375000001</v>
      </c>
      <c r="Y647" s="225">
        <v>48418.384375000001</v>
      </c>
      <c r="Z647" s="225">
        <v>48418.384375000001</v>
      </c>
      <c r="AA647" s="225">
        <v>581020.61250000005</v>
      </c>
      <c r="AB647" s="225">
        <v>48418.384375000001</v>
      </c>
      <c r="AC647" s="225">
        <v>48418.384375000001</v>
      </c>
      <c r="AD647" s="225">
        <v>48418.384375000001</v>
      </c>
      <c r="AE647" s="225">
        <v>48418.384375000001</v>
      </c>
      <c r="AF647" s="225">
        <v>48418.384375000001</v>
      </c>
      <c r="AG647" s="225">
        <v>48418.384375000001</v>
      </c>
      <c r="AH647" s="225">
        <v>48418.384375000001</v>
      </c>
      <c r="AI647" s="225">
        <v>48418.384375000001</v>
      </c>
      <c r="AJ647" s="225">
        <v>48418.384375000001</v>
      </c>
      <c r="AK647" s="225">
        <v>48418.384375000001</v>
      </c>
      <c r="AL647" s="225">
        <v>48418.384375000001</v>
      </c>
      <c r="AM647" s="225">
        <v>48418.384375000001</v>
      </c>
      <c r="AN647" s="225">
        <v>581020.61250000005</v>
      </c>
      <c r="AO647" s="225">
        <v>0</v>
      </c>
      <c r="AP647" s="225">
        <v>0</v>
      </c>
      <c r="AQ647" s="225">
        <v>0</v>
      </c>
      <c r="AR647" s="225">
        <v>0</v>
      </c>
      <c r="AS647" s="225">
        <v>0</v>
      </c>
      <c r="AT647" s="225">
        <v>0</v>
      </c>
      <c r="AU647" s="225">
        <v>0</v>
      </c>
      <c r="AV647" s="225">
        <v>0</v>
      </c>
      <c r="AW647" s="225">
        <v>0</v>
      </c>
      <c r="AX647" s="225">
        <v>0</v>
      </c>
      <c r="AY647" s="225">
        <v>0</v>
      </c>
      <c r="AZ647" s="225">
        <v>0</v>
      </c>
      <c r="BA647" s="225">
        <v>0</v>
      </c>
      <c r="BB647" s="225">
        <v>0</v>
      </c>
      <c r="BC647" s="225">
        <v>0</v>
      </c>
      <c r="BD647" s="225">
        <v>0</v>
      </c>
      <c r="BE647" s="225">
        <v>0</v>
      </c>
      <c r="BF647" s="225">
        <v>0</v>
      </c>
      <c r="BG647" s="225">
        <v>0</v>
      </c>
      <c r="BH647" s="225">
        <v>0</v>
      </c>
      <c r="BI647" s="225">
        <v>0</v>
      </c>
      <c r="BJ647" s="225">
        <v>0</v>
      </c>
      <c r="BK647" s="225">
        <v>0</v>
      </c>
      <c r="BL647" s="225">
        <v>0</v>
      </c>
      <c r="BM647" s="225">
        <v>0</v>
      </c>
      <c r="BN647" s="225">
        <v>0</v>
      </c>
    </row>
    <row r="648" spans="1:66">
      <c r="A648" s="245" t="s">
        <v>887</v>
      </c>
      <c r="B648" s="225">
        <v>0</v>
      </c>
      <c r="C648" s="225">
        <v>0</v>
      </c>
      <c r="D648" s="225">
        <v>0</v>
      </c>
      <c r="E648" s="225">
        <v>0</v>
      </c>
      <c r="F648" s="225">
        <v>0</v>
      </c>
      <c r="G648" s="225">
        <v>0</v>
      </c>
      <c r="H648" s="225">
        <v>0</v>
      </c>
      <c r="I648" s="225">
        <v>0</v>
      </c>
      <c r="J648" s="225">
        <v>0</v>
      </c>
      <c r="K648" s="225">
        <v>0</v>
      </c>
      <c r="L648" s="225">
        <v>0</v>
      </c>
      <c r="M648" s="225">
        <v>0</v>
      </c>
      <c r="N648" s="225">
        <v>0</v>
      </c>
      <c r="O648" s="225">
        <v>0</v>
      </c>
      <c r="P648" s="225">
        <v>0</v>
      </c>
      <c r="Q648" s="225">
        <v>0</v>
      </c>
      <c r="R648" s="225">
        <v>0</v>
      </c>
      <c r="S648" s="225">
        <v>0</v>
      </c>
      <c r="T648" s="225">
        <v>0</v>
      </c>
      <c r="U648" s="225">
        <v>0</v>
      </c>
      <c r="V648" s="225">
        <v>0</v>
      </c>
      <c r="W648" s="225">
        <v>0</v>
      </c>
      <c r="X648" s="225">
        <v>0</v>
      </c>
      <c r="Y648" s="225">
        <v>0</v>
      </c>
      <c r="Z648" s="225">
        <v>0</v>
      </c>
      <c r="AA648" s="225">
        <v>0</v>
      </c>
      <c r="AB648" s="225">
        <v>0</v>
      </c>
      <c r="AC648" s="225">
        <v>0</v>
      </c>
      <c r="AD648" s="225">
        <v>0</v>
      </c>
      <c r="AE648" s="225">
        <v>0</v>
      </c>
      <c r="AF648" s="225">
        <v>0</v>
      </c>
      <c r="AG648" s="225">
        <v>0</v>
      </c>
      <c r="AH648" s="225">
        <v>0</v>
      </c>
      <c r="AI648" s="225">
        <v>0</v>
      </c>
      <c r="AJ648" s="225">
        <v>0</v>
      </c>
      <c r="AK648" s="225">
        <v>0</v>
      </c>
      <c r="AL648" s="225">
        <v>0</v>
      </c>
      <c r="AM648" s="225">
        <v>0</v>
      </c>
      <c r="AN648" s="225">
        <v>0</v>
      </c>
      <c r="AO648" s="225">
        <v>0</v>
      </c>
      <c r="AP648" s="225">
        <v>0</v>
      </c>
      <c r="AQ648" s="225">
        <v>0</v>
      </c>
      <c r="AR648" s="225">
        <v>0</v>
      </c>
      <c r="AS648" s="225">
        <v>0</v>
      </c>
      <c r="AT648" s="225">
        <v>0</v>
      </c>
      <c r="AU648" s="225">
        <v>0</v>
      </c>
      <c r="AV648" s="225">
        <v>0</v>
      </c>
      <c r="AW648" s="225">
        <v>0</v>
      </c>
      <c r="AX648" s="225">
        <v>0</v>
      </c>
      <c r="AY648" s="225">
        <v>0</v>
      </c>
      <c r="AZ648" s="225">
        <v>0</v>
      </c>
      <c r="BA648" s="225">
        <v>0</v>
      </c>
      <c r="BB648" s="225">
        <v>0</v>
      </c>
      <c r="BC648" s="225">
        <v>0</v>
      </c>
      <c r="BD648" s="225">
        <v>0</v>
      </c>
      <c r="BE648" s="225">
        <v>0</v>
      </c>
      <c r="BF648" s="225">
        <v>0</v>
      </c>
      <c r="BG648" s="225">
        <v>0</v>
      </c>
      <c r="BH648" s="225">
        <v>0</v>
      </c>
      <c r="BI648" s="225">
        <v>0</v>
      </c>
      <c r="BJ648" s="225">
        <v>0</v>
      </c>
      <c r="BK648" s="225">
        <v>0</v>
      </c>
      <c r="BL648" s="225">
        <v>0</v>
      </c>
      <c r="BM648" s="225">
        <v>0</v>
      </c>
      <c r="BN648" s="225">
        <v>0</v>
      </c>
    </row>
    <row r="649" spans="1:66">
      <c r="A649" s="245" t="s">
        <v>888</v>
      </c>
      <c r="B649" s="225">
        <v>239206.23633114199</v>
      </c>
      <c r="C649" s="225">
        <v>-82418.654230739499</v>
      </c>
      <c r="D649" s="225">
        <v>-15829.005680685301</v>
      </c>
      <c r="E649" s="225">
        <v>-76171.115026564599</v>
      </c>
      <c r="F649" s="225">
        <v>44484.3224890454</v>
      </c>
      <c r="G649" s="225">
        <v>5449.1947453900502</v>
      </c>
      <c r="H649" s="225">
        <v>65619.388039130907</v>
      </c>
      <c r="I649" s="225">
        <v>260133.35009509799</v>
      </c>
      <c r="J649" s="225">
        <v>42261.9114859033</v>
      </c>
      <c r="K649" s="225">
        <v>9180.5345127801193</v>
      </c>
      <c r="L649" s="225">
        <v>-25022.752279663899</v>
      </c>
      <c r="M649" s="225">
        <v>-96674.866910065903</v>
      </c>
      <c r="N649" s="225">
        <v>370218.543570771</v>
      </c>
      <c r="O649" s="225">
        <v>177141.23564169701</v>
      </c>
      <c r="P649" s="225">
        <v>-120233.260024042</v>
      </c>
      <c r="Q649" s="225">
        <v>-51957.761190505902</v>
      </c>
      <c r="R649" s="225">
        <v>-29316.740529094401</v>
      </c>
      <c r="S649" s="225">
        <v>76845.161949838206</v>
      </c>
      <c r="T649" s="225">
        <v>-13059.818789160199</v>
      </c>
      <c r="U649" s="225">
        <v>49361.316240217202</v>
      </c>
      <c r="V649" s="225">
        <v>250456.65353355301</v>
      </c>
      <c r="W649" s="225">
        <v>15335.8983279964</v>
      </c>
      <c r="X649" s="225">
        <v>-24039.2443432158</v>
      </c>
      <c r="Y649" s="225">
        <v>-140790.624191788</v>
      </c>
      <c r="Z649" s="225">
        <v>-189742.816625495</v>
      </c>
      <c r="AA649" s="225">
        <v>-3.4106051316484799E-10</v>
      </c>
      <c r="AB649" s="225">
        <v>147125.720324797</v>
      </c>
      <c r="AC649" s="225">
        <v>-253710.70540185901</v>
      </c>
      <c r="AD649" s="225">
        <v>-192174.89290034401</v>
      </c>
      <c r="AE649" s="225">
        <v>-120143.16900738901</v>
      </c>
      <c r="AF649" s="225">
        <v>47583.717166806899</v>
      </c>
      <c r="AG649" s="225">
        <v>113977.088166999</v>
      </c>
      <c r="AH649" s="225">
        <v>169984.731879889</v>
      </c>
      <c r="AI649" s="225">
        <v>428760.60016197601</v>
      </c>
      <c r="AJ649" s="225">
        <v>97381.657362074504</v>
      </c>
      <c r="AK649" s="225">
        <v>-45696.672588984999</v>
      </c>
      <c r="AL649" s="225">
        <v>-219164.028060563</v>
      </c>
      <c r="AM649" s="225">
        <v>-173924.04710340299</v>
      </c>
      <c r="AN649" s="225">
        <v>-6.8212102632969597E-10</v>
      </c>
      <c r="AO649" s="225">
        <v>145039.07254220801</v>
      </c>
      <c r="AP649" s="225">
        <v>-253587.55066168701</v>
      </c>
      <c r="AQ649" s="225">
        <v>-196253.70751827501</v>
      </c>
      <c r="AR649" s="225">
        <v>-124119.71688159399</v>
      </c>
      <c r="AS649" s="225">
        <v>44536.775654979603</v>
      </c>
      <c r="AT649" s="225">
        <v>116611.291089391</v>
      </c>
      <c r="AU649" s="225">
        <v>172475.96090962901</v>
      </c>
      <c r="AV649" s="225">
        <v>431204.917778156</v>
      </c>
      <c r="AW649" s="225">
        <v>99843.120314680506</v>
      </c>
      <c r="AX649" s="225">
        <v>-41812.7814737757</v>
      </c>
      <c r="AY649" s="225">
        <v>-220725.21091428501</v>
      </c>
      <c r="AZ649" s="225">
        <v>-173212.170839425</v>
      </c>
      <c r="BA649" s="225">
        <v>1.70530256582424E-9</v>
      </c>
      <c r="BB649" s="225">
        <v>141762.361973127</v>
      </c>
      <c r="BC649" s="225">
        <v>-256308.64963853901</v>
      </c>
      <c r="BD649" s="225">
        <v>-200674.68809399201</v>
      </c>
      <c r="BE649" s="225">
        <v>-129189.67633088</v>
      </c>
      <c r="BF649" s="225">
        <v>42615.738404112599</v>
      </c>
      <c r="BG649" s="225">
        <v>117793.280674116</v>
      </c>
      <c r="BH649" s="225">
        <v>174538.08424482701</v>
      </c>
      <c r="BI649" s="225">
        <v>432759.65694205102</v>
      </c>
      <c r="BJ649" s="225">
        <v>103051.139377049</v>
      </c>
      <c r="BK649" s="225">
        <v>-38942.700383311203</v>
      </c>
      <c r="BL649" s="225">
        <v>-218114.041093951</v>
      </c>
      <c r="BM649" s="225">
        <v>-169290.506074606</v>
      </c>
      <c r="BN649" s="225">
        <v>3.1832314562052401E-9</v>
      </c>
    </row>
    <row r="650" spans="1:66">
      <c r="A650" s="245" t="s">
        <v>889</v>
      </c>
      <c r="B650" s="225">
        <v>0</v>
      </c>
      <c r="C650" s="225">
        <v>0</v>
      </c>
      <c r="D650" s="225">
        <v>0</v>
      </c>
      <c r="E650" s="225">
        <v>0</v>
      </c>
      <c r="F650" s="225">
        <v>0</v>
      </c>
      <c r="G650" s="225">
        <v>0</v>
      </c>
      <c r="H650" s="225">
        <v>0</v>
      </c>
      <c r="I650" s="225">
        <v>0</v>
      </c>
      <c r="J650" s="225">
        <v>0</v>
      </c>
      <c r="K650" s="225">
        <v>0</v>
      </c>
      <c r="L650" s="225">
        <v>0</v>
      </c>
      <c r="M650" s="225">
        <v>0</v>
      </c>
      <c r="N650" s="225">
        <v>0</v>
      </c>
      <c r="O650" s="225">
        <v>0</v>
      </c>
      <c r="P650" s="225">
        <v>0</v>
      </c>
      <c r="Q650" s="225">
        <v>0</v>
      </c>
      <c r="R650" s="225">
        <v>0</v>
      </c>
      <c r="S650" s="225">
        <v>0</v>
      </c>
      <c r="T650" s="225">
        <v>0</v>
      </c>
      <c r="U650" s="225">
        <v>0</v>
      </c>
      <c r="V650" s="225">
        <v>0</v>
      </c>
      <c r="W650" s="225">
        <v>0</v>
      </c>
      <c r="X650" s="225">
        <v>0</v>
      </c>
      <c r="Y650" s="225">
        <v>0</v>
      </c>
      <c r="Z650" s="225">
        <v>0</v>
      </c>
      <c r="AA650" s="225">
        <v>0</v>
      </c>
      <c r="AB650" s="225">
        <v>0</v>
      </c>
      <c r="AC650" s="225">
        <v>0</v>
      </c>
      <c r="AD650" s="225">
        <v>0</v>
      </c>
      <c r="AE650" s="225">
        <v>0</v>
      </c>
      <c r="AF650" s="225">
        <v>0</v>
      </c>
      <c r="AG650" s="225">
        <v>0</v>
      </c>
      <c r="AH650" s="225">
        <v>0</v>
      </c>
      <c r="AI650" s="225">
        <v>0</v>
      </c>
      <c r="AJ650" s="225">
        <v>0</v>
      </c>
      <c r="AK650" s="225">
        <v>0</v>
      </c>
      <c r="AL650" s="225">
        <v>0</v>
      </c>
      <c r="AM650" s="225">
        <v>0</v>
      </c>
      <c r="AN650" s="225">
        <v>0</v>
      </c>
      <c r="AO650" s="225">
        <v>0</v>
      </c>
      <c r="AP650" s="225">
        <v>0</v>
      </c>
      <c r="AQ650" s="225">
        <v>0</v>
      </c>
      <c r="AR650" s="225">
        <v>0</v>
      </c>
      <c r="AS650" s="225">
        <v>0</v>
      </c>
      <c r="AT650" s="225">
        <v>0</v>
      </c>
      <c r="AU650" s="225">
        <v>0</v>
      </c>
      <c r="AV650" s="225">
        <v>0</v>
      </c>
      <c r="AW650" s="225">
        <v>0</v>
      </c>
      <c r="AX650" s="225">
        <v>0</v>
      </c>
      <c r="AY650" s="225">
        <v>0</v>
      </c>
      <c r="AZ650" s="225">
        <v>0</v>
      </c>
      <c r="BA650" s="225">
        <v>0</v>
      </c>
      <c r="BB650" s="225">
        <v>0</v>
      </c>
      <c r="BC650" s="225">
        <v>0</v>
      </c>
      <c r="BD650" s="225">
        <v>0</v>
      </c>
      <c r="BE650" s="225">
        <v>0</v>
      </c>
      <c r="BF650" s="225">
        <v>0</v>
      </c>
      <c r="BG650" s="225">
        <v>0</v>
      </c>
      <c r="BH650" s="225">
        <v>0</v>
      </c>
      <c r="BI650" s="225">
        <v>0</v>
      </c>
      <c r="BJ650" s="225">
        <v>0</v>
      </c>
      <c r="BK650" s="225">
        <v>0</v>
      </c>
      <c r="BL650" s="225">
        <v>0</v>
      </c>
      <c r="BM650" s="225">
        <v>0</v>
      </c>
      <c r="BN650" s="225">
        <v>0</v>
      </c>
    </row>
    <row r="651" spans="1:66">
      <c r="A651" s="245" t="s">
        <v>890</v>
      </c>
      <c r="B651" s="225">
        <v>545945.02617801004</v>
      </c>
      <c r="C651" s="225">
        <v>545945.02617801004</v>
      </c>
      <c r="D651" s="225">
        <v>545945.02617801004</v>
      </c>
      <c r="E651" s="225">
        <v>545945.02617801004</v>
      </c>
      <c r="F651" s="225">
        <v>545945.02617801004</v>
      </c>
      <c r="G651" s="225">
        <v>545945.02617801004</v>
      </c>
      <c r="H651" s="225">
        <v>545945.02617801004</v>
      </c>
      <c r="I651" s="225">
        <v>545945.02617801004</v>
      </c>
      <c r="J651" s="225">
        <v>545945.02617801004</v>
      </c>
      <c r="K651" s="225">
        <v>545945.02617801004</v>
      </c>
      <c r="L651" s="225">
        <v>545945.02617801004</v>
      </c>
      <c r="M651" s="225">
        <v>545945.02617801004</v>
      </c>
      <c r="N651" s="225">
        <v>6551340.3141361196</v>
      </c>
      <c r="O651" s="225">
        <v>545945.02617801004</v>
      </c>
      <c r="P651" s="225">
        <v>545945.02617801004</v>
      </c>
      <c r="Q651" s="225">
        <v>545945.02617801004</v>
      </c>
      <c r="R651" s="225">
        <v>545945.02617801004</v>
      </c>
      <c r="S651" s="225">
        <v>545945.02617801004</v>
      </c>
      <c r="T651" s="225">
        <v>545945.02617801004</v>
      </c>
      <c r="U651" s="225">
        <v>545945.02617801004</v>
      </c>
      <c r="V651" s="225">
        <v>545945.02617801004</v>
      </c>
      <c r="W651" s="225">
        <v>545945.02617801004</v>
      </c>
      <c r="X651" s="225">
        <v>545945.02617801004</v>
      </c>
      <c r="Y651" s="225">
        <v>545945.02617801004</v>
      </c>
      <c r="Z651" s="225">
        <v>545945.02617801004</v>
      </c>
      <c r="AA651" s="225">
        <v>6551340.3141361196</v>
      </c>
      <c r="AB651" s="225">
        <v>545945.02617801004</v>
      </c>
      <c r="AC651" s="225">
        <v>545945.02617801004</v>
      </c>
      <c r="AD651" s="225">
        <v>545945.02617801004</v>
      </c>
      <c r="AE651" s="225">
        <v>545945.02617801004</v>
      </c>
      <c r="AF651" s="225">
        <v>545945.02617801004</v>
      </c>
      <c r="AG651" s="225">
        <v>545945.02617801004</v>
      </c>
      <c r="AH651" s="225">
        <v>545945.02617801004</v>
      </c>
      <c r="AI651" s="225">
        <v>545945.02617801004</v>
      </c>
      <c r="AJ651" s="225">
        <v>545945.02617801004</v>
      </c>
      <c r="AK651" s="225">
        <v>545945.02617801004</v>
      </c>
      <c r="AL651" s="225">
        <v>545945.02617801004</v>
      </c>
      <c r="AM651" s="225">
        <v>545945.02617801004</v>
      </c>
      <c r="AN651" s="225">
        <v>6551340.3141361196</v>
      </c>
      <c r="AO651" s="225">
        <v>545945.02617801004</v>
      </c>
      <c r="AP651" s="225">
        <v>545945.02617801004</v>
      </c>
      <c r="AQ651" s="225">
        <v>545945.02617801004</v>
      </c>
      <c r="AR651" s="225">
        <v>545945.02617801004</v>
      </c>
      <c r="AS651" s="225">
        <v>545945.02617801004</v>
      </c>
      <c r="AT651" s="225">
        <v>545945.02617801004</v>
      </c>
      <c r="AU651" s="225">
        <v>545945.02617801004</v>
      </c>
      <c r="AV651" s="225">
        <v>545945.02617801004</v>
      </c>
      <c r="AW651" s="225">
        <v>545945.02617801004</v>
      </c>
      <c r="AX651" s="225">
        <v>545945.02617801004</v>
      </c>
      <c r="AY651" s="225">
        <v>545945.02617801004</v>
      </c>
      <c r="AZ651" s="225">
        <v>545945.02617801004</v>
      </c>
      <c r="BA651" s="225">
        <v>6551340.3141361196</v>
      </c>
      <c r="BB651" s="225">
        <v>545945.02617801004</v>
      </c>
      <c r="BC651" s="225">
        <v>545945.02617801004</v>
      </c>
      <c r="BD651" s="225">
        <v>545945.02617801004</v>
      </c>
      <c r="BE651" s="225">
        <v>545945.02617801004</v>
      </c>
      <c r="BF651" s="225">
        <v>545945.02617801004</v>
      </c>
      <c r="BG651" s="225">
        <v>545945.02617801004</v>
      </c>
      <c r="BH651" s="225">
        <v>545945.02617801004</v>
      </c>
      <c r="BI651" s="225">
        <v>545945.02617801004</v>
      </c>
      <c r="BJ651" s="225">
        <v>545945.02617801004</v>
      </c>
      <c r="BK651" s="225">
        <v>545945.02617801004</v>
      </c>
      <c r="BL651" s="225">
        <v>545945.02617801004</v>
      </c>
      <c r="BM651" s="225">
        <v>545945.02617801004</v>
      </c>
      <c r="BN651" s="225">
        <v>6551340.3141361196</v>
      </c>
    </row>
    <row r="652" spans="1:66">
      <c r="A652" s="245" t="s">
        <v>891</v>
      </c>
      <c r="B652" s="225">
        <v>548443.33767592395</v>
      </c>
      <c r="C652" s="225">
        <v>548533.49060277699</v>
      </c>
      <c r="D652" s="225">
        <v>548624.78308410302</v>
      </c>
      <c r="E652" s="225">
        <v>548717.23686368705</v>
      </c>
      <c r="F652" s="225">
        <v>548810.87424204196</v>
      </c>
      <c r="G652" s="225">
        <v>548905.718094346</v>
      </c>
      <c r="H652" s="225">
        <v>549001.79188906995</v>
      </c>
      <c r="I652" s="225">
        <v>549099.11970733898</v>
      </c>
      <c r="J652" s="225">
        <v>549197.72626305802</v>
      </c>
      <c r="K652" s="225">
        <v>549297.63692382805</v>
      </c>
      <c r="L652" s="225">
        <v>549398.87773270998</v>
      </c>
      <c r="M652" s="225">
        <v>479667</v>
      </c>
      <c r="N652" s="225">
        <v>6517697.5930788796</v>
      </c>
      <c r="O652" s="225">
        <v>0</v>
      </c>
      <c r="P652" s="225">
        <v>0</v>
      </c>
      <c r="Q652" s="225">
        <v>0</v>
      </c>
      <c r="R652" s="225">
        <v>0</v>
      </c>
      <c r="S652" s="225">
        <v>0</v>
      </c>
      <c r="T652" s="225">
        <v>0</v>
      </c>
      <c r="U652" s="225">
        <v>0</v>
      </c>
      <c r="V652" s="225">
        <v>0</v>
      </c>
      <c r="W652" s="225">
        <v>0</v>
      </c>
      <c r="X652" s="225">
        <v>0</v>
      </c>
      <c r="Y652" s="225">
        <v>0</v>
      </c>
      <c r="Z652" s="225">
        <v>0</v>
      </c>
      <c r="AA652" s="225">
        <v>0</v>
      </c>
      <c r="AB652" s="225">
        <v>0</v>
      </c>
      <c r="AC652" s="225">
        <v>0</v>
      </c>
      <c r="AD652" s="225">
        <v>0</v>
      </c>
      <c r="AE652" s="225">
        <v>0</v>
      </c>
      <c r="AF652" s="225">
        <v>0</v>
      </c>
      <c r="AG652" s="225">
        <v>0</v>
      </c>
      <c r="AH652" s="225">
        <v>0</v>
      </c>
      <c r="AI652" s="225">
        <v>0</v>
      </c>
      <c r="AJ652" s="225">
        <v>0</v>
      </c>
      <c r="AK652" s="225">
        <v>0</v>
      </c>
      <c r="AL652" s="225">
        <v>0</v>
      </c>
      <c r="AM652" s="225">
        <v>0</v>
      </c>
      <c r="AN652" s="225">
        <v>0</v>
      </c>
      <c r="AO652" s="225">
        <v>0</v>
      </c>
      <c r="AP652" s="225">
        <v>0</v>
      </c>
      <c r="AQ652" s="225">
        <v>0</v>
      </c>
      <c r="AR652" s="225">
        <v>0</v>
      </c>
      <c r="AS652" s="225">
        <v>0</v>
      </c>
      <c r="AT652" s="225">
        <v>0</v>
      </c>
      <c r="AU652" s="225">
        <v>0</v>
      </c>
      <c r="AV652" s="225">
        <v>0</v>
      </c>
      <c r="AW652" s="225">
        <v>0</v>
      </c>
      <c r="AX652" s="225">
        <v>0</v>
      </c>
      <c r="AY652" s="225">
        <v>0</v>
      </c>
      <c r="AZ652" s="225">
        <v>0</v>
      </c>
      <c r="BA652" s="225">
        <v>0</v>
      </c>
      <c r="BB652" s="225">
        <v>0</v>
      </c>
      <c r="BC652" s="225">
        <v>0</v>
      </c>
      <c r="BD652" s="225">
        <v>0</v>
      </c>
      <c r="BE652" s="225">
        <v>0</v>
      </c>
      <c r="BF652" s="225">
        <v>0</v>
      </c>
      <c r="BG652" s="225">
        <v>0</v>
      </c>
      <c r="BH652" s="225">
        <v>0</v>
      </c>
      <c r="BI652" s="225">
        <v>0</v>
      </c>
      <c r="BJ652" s="225">
        <v>0</v>
      </c>
      <c r="BK652" s="225">
        <v>0</v>
      </c>
      <c r="BL652" s="225">
        <v>0</v>
      </c>
      <c r="BM652" s="225">
        <v>0</v>
      </c>
      <c r="BN652" s="225">
        <v>0</v>
      </c>
    </row>
    <row r="653" spans="1:66">
      <c r="A653" s="245" t="s">
        <v>892</v>
      </c>
      <c r="B653" s="225">
        <v>0</v>
      </c>
      <c r="C653" s="225">
        <v>0</v>
      </c>
      <c r="D653" s="225">
        <v>0</v>
      </c>
      <c r="E653" s="225">
        <v>0</v>
      </c>
      <c r="F653" s="225">
        <v>0</v>
      </c>
      <c r="G653" s="225">
        <v>0</v>
      </c>
      <c r="H653" s="225">
        <v>0</v>
      </c>
      <c r="I653" s="225">
        <v>0</v>
      </c>
      <c r="J653" s="225">
        <v>0</v>
      </c>
      <c r="K653" s="225">
        <v>0</v>
      </c>
      <c r="L653" s="225">
        <v>0</v>
      </c>
      <c r="M653" s="225">
        <v>0</v>
      </c>
      <c r="N653" s="225">
        <v>0</v>
      </c>
      <c r="O653" s="225">
        <v>0</v>
      </c>
      <c r="P653" s="225">
        <v>0</v>
      </c>
      <c r="Q653" s="225">
        <v>0</v>
      </c>
      <c r="R653" s="225">
        <v>0</v>
      </c>
      <c r="S653" s="225">
        <v>0</v>
      </c>
      <c r="T653" s="225">
        <v>0</v>
      </c>
      <c r="U653" s="225">
        <v>0</v>
      </c>
      <c r="V653" s="225">
        <v>0</v>
      </c>
      <c r="W653" s="225">
        <v>0</v>
      </c>
      <c r="X653" s="225">
        <v>0</v>
      </c>
      <c r="Y653" s="225">
        <v>0</v>
      </c>
      <c r="Z653" s="225">
        <v>0</v>
      </c>
      <c r="AA653" s="225">
        <v>0</v>
      </c>
      <c r="AB653" s="225">
        <v>0</v>
      </c>
      <c r="AC653" s="225">
        <v>0</v>
      </c>
      <c r="AD653" s="225">
        <v>0</v>
      </c>
      <c r="AE653" s="225">
        <v>0</v>
      </c>
      <c r="AF653" s="225">
        <v>0</v>
      </c>
      <c r="AG653" s="225">
        <v>0</v>
      </c>
      <c r="AH653" s="225">
        <v>0</v>
      </c>
      <c r="AI653" s="225">
        <v>0</v>
      </c>
      <c r="AJ653" s="225">
        <v>0</v>
      </c>
      <c r="AK653" s="225">
        <v>0</v>
      </c>
      <c r="AL653" s="225">
        <v>0</v>
      </c>
      <c r="AM653" s="225">
        <v>0</v>
      </c>
      <c r="AN653" s="225">
        <v>0</v>
      </c>
      <c r="AO653" s="225">
        <v>0</v>
      </c>
      <c r="AP653" s="225">
        <v>0</v>
      </c>
      <c r="AQ653" s="225">
        <v>0</v>
      </c>
      <c r="AR653" s="225">
        <v>0</v>
      </c>
      <c r="AS653" s="225">
        <v>0</v>
      </c>
      <c r="AT653" s="225">
        <v>0</v>
      </c>
      <c r="AU653" s="225">
        <v>0</v>
      </c>
      <c r="AV653" s="225">
        <v>0</v>
      </c>
      <c r="AW653" s="225">
        <v>0</v>
      </c>
      <c r="AX653" s="225">
        <v>0</v>
      </c>
      <c r="AY653" s="225">
        <v>0</v>
      </c>
      <c r="AZ653" s="225">
        <v>0</v>
      </c>
      <c r="BA653" s="225">
        <v>0</v>
      </c>
      <c r="BB653" s="225">
        <v>0</v>
      </c>
      <c r="BC653" s="225">
        <v>0</v>
      </c>
      <c r="BD653" s="225">
        <v>0</v>
      </c>
      <c r="BE653" s="225">
        <v>0</v>
      </c>
      <c r="BF653" s="225">
        <v>0</v>
      </c>
      <c r="BG653" s="225">
        <v>0</v>
      </c>
      <c r="BH653" s="225">
        <v>0</v>
      </c>
      <c r="BI653" s="225">
        <v>0</v>
      </c>
      <c r="BJ653" s="225">
        <v>0</v>
      </c>
      <c r="BK653" s="225">
        <v>0</v>
      </c>
      <c r="BL653" s="225">
        <v>0</v>
      </c>
      <c r="BM653" s="225">
        <v>0</v>
      </c>
      <c r="BN653" s="225">
        <v>0</v>
      </c>
    </row>
    <row r="654" spans="1:66">
      <c r="A654" s="245" t="s">
        <v>893</v>
      </c>
      <c r="B654" s="225">
        <v>19475.434583333299</v>
      </c>
      <c r="C654" s="225">
        <v>19475.434583333299</v>
      </c>
      <c r="D654" s="225">
        <v>19475.434583333299</v>
      </c>
      <c r="E654" s="225">
        <v>19475.434583333299</v>
      </c>
      <c r="F654" s="225">
        <v>19475.434583333299</v>
      </c>
      <c r="G654" s="225">
        <v>19475.434583333299</v>
      </c>
      <c r="H654" s="225">
        <v>19475.434583333299</v>
      </c>
      <c r="I654" s="225">
        <v>19475.434583333299</v>
      </c>
      <c r="J654" s="225">
        <v>19475.434583333299</v>
      </c>
      <c r="K654" s="225">
        <v>19475.434583333299</v>
      </c>
      <c r="L654" s="225">
        <v>19475.434583333299</v>
      </c>
      <c r="M654" s="225">
        <v>19475.434583333299</v>
      </c>
      <c r="N654" s="225">
        <v>233705.21499999901</v>
      </c>
      <c r="O654" s="225">
        <v>19475.434583333299</v>
      </c>
      <c r="P654" s="225">
        <v>19475.434583333299</v>
      </c>
      <c r="Q654" s="225">
        <v>19475.434583333299</v>
      </c>
      <c r="R654" s="225">
        <v>19475.434583333299</v>
      </c>
      <c r="S654" s="225">
        <v>19475.434583333299</v>
      </c>
      <c r="T654" s="225">
        <v>19475.434583333299</v>
      </c>
      <c r="U654" s="225">
        <v>19475.434583333299</v>
      </c>
      <c r="V654" s="225">
        <v>19475.434583333299</v>
      </c>
      <c r="W654" s="225">
        <v>19475.434583333299</v>
      </c>
      <c r="X654" s="225">
        <v>19475.434583333299</v>
      </c>
      <c r="Y654" s="225">
        <v>19475.434583333299</v>
      </c>
      <c r="Z654" s="225">
        <v>19475.434583333299</v>
      </c>
      <c r="AA654" s="225">
        <v>233705.21499999901</v>
      </c>
      <c r="AB654" s="225">
        <v>19475.434583333299</v>
      </c>
      <c r="AC654" s="225">
        <v>19475.434583333299</v>
      </c>
      <c r="AD654" s="225">
        <v>19475.434583333299</v>
      </c>
      <c r="AE654" s="225">
        <v>19475.434583333299</v>
      </c>
      <c r="AF654" s="225">
        <v>19475.434583333299</v>
      </c>
      <c r="AG654" s="225">
        <v>19475.434583333299</v>
      </c>
      <c r="AH654" s="225">
        <v>19475.434583333299</v>
      </c>
      <c r="AI654" s="225">
        <v>19475.434583333299</v>
      </c>
      <c r="AJ654" s="225">
        <v>19475.434583333299</v>
      </c>
      <c r="AK654" s="225">
        <v>19475.434583333299</v>
      </c>
      <c r="AL654" s="225">
        <v>19475.434583333299</v>
      </c>
      <c r="AM654" s="225">
        <v>19475.434583333299</v>
      </c>
      <c r="AN654" s="225">
        <v>233705.21499999901</v>
      </c>
      <c r="AO654" s="225">
        <v>0</v>
      </c>
      <c r="AP654" s="225">
        <v>0</v>
      </c>
      <c r="AQ654" s="225">
        <v>0</v>
      </c>
      <c r="AR654" s="225">
        <v>0</v>
      </c>
      <c r="AS654" s="225">
        <v>0</v>
      </c>
      <c r="AT654" s="225">
        <v>0</v>
      </c>
      <c r="AU654" s="225">
        <v>0</v>
      </c>
      <c r="AV654" s="225">
        <v>0</v>
      </c>
      <c r="AW654" s="225">
        <v>0</v>
      </c>
      <c r="AX654" s="225">
        <v>0</v>
      </c>
      <c r="AY654" s="225">
        <v>0</v>
      </c>
      <c r="AZ654" s="225">
        <v>0</v>
      </c>
      <c r="BA654" s="225">
        <v>0</v>
      </c>
      <c r="BB654" s="225">
        <v>0</v>
      </c>
      <c r="BC654" s="225">
        <v>0</v>
      </c>
      <c r="BD654" s="225">
        <v>0</v>
      </c>
      <c r="BE654" s="225">
        <v>0</v>
      </c>
      <c r="BF654" s="225">
        <v>0</v>
      </c>
      <c r="BG654" s="225">
        <v>0</v>
      </c>
      <c r="BH654" s="225">
        <v>0</v>
      </c>
      <c r="BI654" s="225">
        <v>0</v>
      </c>
      <c r="BJ654" s="225">
        <v>0</v>
      </c>
      <c r="BK654" s="225">
        <v>0</v>
      </c>
      <c r="BL654" s="225">
        <v>0</v>
      </c>
      <c r="BM654" s="225">
        <v>0</v>
      </c>
      <c r="BN654" s="225">
        <v>0</v>
      </c>
    </row>
    <row r="655" spans="1:66">
      <c r="A655" s="245" t="s">
        <v>894</v>
      </c>
      <c r="B655" s="225">
        <v>0</v>
      </c>
      <c r="C655" s="225">
        <v>0</v>
      </c>
      <c r="D655" s="225">
        <v>0</v>
      </c>
      <c r="E655" s="225">
        <v>0</v>
      </c>
      <c r="F655" s="225">
        <v>0</v>
      </c>
      <c r="G655" s="225">
        <v>0</v>
      </c>
      <c r="H655" s="225">
        <v>0</v>
      </c>
      <c r="I655" s="225">
        <v>0</v>
      </c>
      <c r="J655" s="225">
        <v>0</v>
      </c>
      <c r="K655" s="225">
        <v>0</v>
      </c>
      <c r="L655" s="225">
        <v>0</v>
      </c>
      <c r="M655" s="225">
        <v>0</v>
      </c>
      <c r="N655" s="225">
        <v>0</v>
      </c>
      <c r="O655" s="225">
        <v>0</v>
      </c>
      <c r="P655" s="225">
        <v>0</v>
      </c>
      <c r="Q655" s="225">
        <v>0</v>
      </c>
      <c r="R655" s="225">
        <v>0</v>
      </c>
      <c r="S655" s="225">
        <v>0</v>
      </c>
      <c r="T655" s="225">
        <v>0</v>
      </c>
      <c r="U655" s="225">
        <v>0</v>
      </c>
      <c r="V655" s="225">
        <v>0</v>
      </c>
      <c r="W655" s="225">
        <v>0</v>
      </c>
      <c r="X655" s="225">
        <v>0</v>
      </c>
      <c r="Y655" s="225">
        <v>0</v>
      </c>
      <c r="Z655" s="225">
        <v>0</v>
      </c>
      <c r="AA655" s="225">
        <v>0</v>
      </c>
      <c r="AB655" s="225">
        <v>0</v>
      </c>
      <c r="AC655" s="225">
        <v>0</v>
      </c>
      <c r="AD655" s="225">
        <v>0</v>
      </c>
      <c r="AE655" s="225">
        <v>0</v>
      </c>
      <c r="AF655" s="225">
        <v>0</v>
      </c>
      <c r="AG655" s="225">
        <v>0</v>
      </c>
      <c r="AH655" s="225">
        <v>0</v>
      </c>
      <c r="AI655" s="225">
        <v>0</v>
      </c>
      <c r="AJ655" s="225">
        <v>0</v>
      </c>
      <c r="AK655" s="225">
        <v>0</v>
      </c>
      <c r="AL655" s="225">
        <v>0</v>
      </c>
      <c r="AM655" s="225">
        <v>0</v>
      </c>
      <c r="AN655" s="225">
        <v>0</v>
      </c>
      <c r="AO655" s="225">
        <v>0</v>
      </c>
      <c r="AP655" s="225">
        <v>0</v>
      </c>
      <c r="AQ655" s="225">
        <v>0</v>
      </c>
      <c r="AR655" s="225">
        <v>0</v>
      </c>
      <c r="AS655" s="225">
        <v>0</v>
      </c>
      <c r="AT655" s="225">
        <v>0</v>
      </c>
      <c r="AU655" s="225">
        <v>0</v>
      </c>
      <c r="AV655" s="225">
        <v>0</v>
      </c>
      <c r="AW655" s="225">
        <v>0</v>
      </c>
      <c r="AX655" s="225">
        <v>0</v>
      </c>
      <c r="AY655" s="225">
        <v>0</v>
      </c>
      <c r="AZ655" s="225">
        <v>0</v>
      </c>
      <c r="BA655" s="225">
        <v>0</v>
      </c>
      <c r="BB655" s="225">
        <v>0</v>
      </c>
      <c r="BC655" s="225">
        <v>0</v>
      </c>
      <c r="BD655" s="225">
        <v>0</v>
      </c>
      <c r="BE655" s="225">
        <v>0</v>
      </c>
      <c r="BF655" s="225">
        <v>0</v>
      </c>
      <c r="BG655" s="225">
        <v>0</v>
      </c>
      <c r="BH655" s="225">
        <v>0</v>
      </c>
      <c r="BI655" s="225">
        <v>0</v>
      </c>
      <c r="BJ655" s="225">
        <v>0</v>
      </c>
      <c r="BK655" s="225">
        <v>0</v>
      </c>
      <c r="BL655" s="225">
        <v>0</v>
      </c>
      <c r="BM655" s="225">
        <v>0</v>
      </c>
      <c r="BN655" s="225">
        <v>0</v>
      </c>
    </row>
    <row r="656" spans="1:66">
      <c r="A656" s="245" t="s">
        <v>895</v>
      </c>
      <c r="B656" s="225">
        <v>0</v>
      </c>
      <c r="C656" s="225">
        <v>0</v>
      </c>
      <c r="D656" s="225">
        <v>0</v>
      </c>
      <c r="E656" s="225">
        <v>0</v>
      </c>
      <c r="F656" s="225">
        <v>0</v>
      </c>
      <c r="G656" s="225">
        <v>0</v>
      </c>
      <c r="H656" s="225">
        <v>0</v>
      </c>
      <c r="I656" s="225">
        <v>0</v>
      </c>
      <c r="J656" s="225">
        <v>0</v>
      </c>
      <c r="K656" s="225">
        <v>0</v>
      </c>
      <c r="L656" s="225">
        <v>0</v>
      </c>
      <c r="M656" s="225">
        <v>0</v>
      </c>
      <c r="N656" s="225">
        <v>0</v>
      </c>
      <c r="O656" s="225">
        <v>0</v>
      </c>
      <c r="P656" s="225">
        <v>0</v>
      </c>
      <c r="Q656" s="225">
        <v>0</v>
      </c>
      <c r="R656" s="225">
        <v>0</v>
      </c>
      <c r="S656" s="225">
        <v>0</v>
      </c>
      <c r="T656" s="225">
        <v>0</v>
      </c>
      <c r="U656" s="225">
        <v>0</v>
      </c>
      <c r="V656" s="225">
        <v>0</v>
      </c>
      <c r="W656" s="225">
        <v>0</v>
      </c>
      <c r="X656" s="225">
        <v>0</v>
      </c>
      <c r="Y656" s="225">
        <v>0</v>
      </c>
      <c r="Z656" s="225">
        <v>0</v>
      </c>
      <c r="AA656" s="225">
        <v>0</v>
      </c>
      <c r="AB656" s="225">
        <v>0</v>
      </c>
      <c r="AC656" s="225">
        <v>0</v>
      </c>
      <c r="AD656" s="225">
        <v>0</v>
      </c>
      <c r="AE656" s="225">
        <v>0</v>
      </c>
      <c r="AF656" s="225">
        <v>0</v>
      </c>
      <c r="AG656" s="225">
        <v>0</v>
      </c>
      <c r="AH656" s="225">
        <v>0</v>
      </c>
      <c r="AI656" s="225">
        <v>0</v>
      </c>
      <c r="AJ656" s="225">
        <v>0</v>
      </c>
      <c r="AK656" s="225">
        <v>0</v>
      </c>
      <c r="AL656" s="225">
        <v>0</v>
      </c>
      <c r="AM656" s="225">
        <v>0</v>
      </c>
      <c r="AN656" s="225">
        <v>0</v>
      </c>
      <c r="AO656" s="225">
        <v>0</v>
      </c>
      <c r="AP656" s="225">
        <v>0</v>
      </c>
      <c r="AQ656" s="225">
        <v>0</v>
      </c>
      <c r="AR656" s="225">
        <v>0</v>
      </c>
      <c r="AS656" s="225">
        <v>0</v>
      </c>
      <c r="AT656" s="225">
        <v>0</v>
      </c>
      <c r="AU656" s="225">
        <v>0</v>
      </c>
      <c r="AV656" s="225">
        <v>0</v>
      </c>
      <c r="AW656" s="225">
        <v>0</v>
      </c>
      <c r="AX656" s="225">
        <v>0</v>
      </c>
      <c r="AY656" s="225">
        <v>0</v>
      </c>
      <c r="AZ656" s="225">
        <v>0</v>
      </c>
      <c r="BA656" s="225">
        <v>0</v>
      </c>
      <c r="BB656" s="225">
        <v>0</v>
      </c>
      <c r="BC656" s="225">
        <v>0</v>
      </c>
      <c r="BD656" s="225">
        <v>0</v>
      </c>
      <c r="BE656" s="225">
        <v>0</v>
      </c>
      <c r="BF656" s="225">
        <v>0</v>
      </c>
      <c r="BG656" s="225">
        <v>0</v>
      </c>
      <c r="BH656" s="225">
        <v>0</v>
      </c>
      <c r="BI656" s="225">
        <v>0</v>
      </c>
      <c r="BJ656" s="225">
        <v>0</v>
      </c>
      <c r="BK656" s="225">
        <v>0</v>
      </c>
      <c r="BL656" s="225">
        <v>0</v>
      </c>
      <c r="BM656" s="225">
        <v>0</v>
      </c>
      <c r="BN656" s="225">
        <v>0</v>
      </c>
    </row>
    <row r="657" spans="1:66">
      <c r="A657" s="245" t="s">
        <v>896</v>
      </c>
      <c r="B657" s="225">
        <v>0</v>
      </c>
      <c r="C657" s="225">
        <v>0</v>
      </c>
      <c r="D657" s="225">
        <v>0</v>
      </c>
      <c r="E657" s="225">
        <v>0</v>
      </c>
      <c r="F657" s="225">
        <v>0</v>
      </c>
      <c r="G657" s="225">
        <v>0</v>
      </c>
      <c r="H657" s="225">
        <v>0</v>
      </c>
      <c r="I657" s="225">
        <v>0</v>
      </c>
      <c r="J657" s="225">
        <v>0</v>
      </c>
      <c r="K657" s="225">
        <v>0</v>
      </c>
      <c r="L657" s="225">
        <v>0</v>
      </c>
      <c r="M657" s="225">
        <v>0</v>
      </c>
      <c r="N657" s="225">
        <v>0</v>
      </c>
      <c r="O657" s="225">
        <v>0</v>
      </c>
      <c r="P657" s="225">
        <v>0</v>
      </c>
      <c r="Q657" s="225">
        <v>0</v>
      </c>
      <c r="R657" s="225">
        <v>0</v>
      </c>
      <c r="S657" s="225">
        <v>0</v>
      </c>
      <c r="T657" s="225">
        <v>0</v>
      </c>
      <c r="U657" s="225">
        <v>0</v>
      </c>
      <c r="V657" s="225">
        <v>0</v>
      </c>
      <c r="W657" s="225">
        <v>0</v>
      </c>
      <c r="X657" s="225">
        <v>0</v>
      </c>
      <c r="Y657" s="225">
        <v>0</v>
      </c>
      <c r="Z657" s="225">
        <v>0</v>
      </c>
      <c r="AA657" s="225">
        <v>0</v>
      </c>
      <c r="AB657" s="225">
        <v>0</v>
      </c>
      <c r="AC657" s="225">
        <v>0</v>
      </c>
      <c r="AD657" s="225">
        <v>0</v>
      </c>
      <c r="AE657" s="225">
        <v>0</v>
      </c>
      <c r="AF657" s="225">
        <v>0</v>
      </c>
      <c r="AG657" s="225">
        <v>0</v>
      </c>
      <c r="AH657" s="225">
        <v>0</v>
      </c>
      <c r="AI657" s="225">
        <v>0</v>
      </c>
      <c r="AJ657" s="225">
        <v>0</v>
      </c>
      <c r="AK657" s="225">
        <v>0</v>
      </c>
      <c r="AL657" s="225">
        <v>0</v>
      </c>
      <c r="AM657" s="225">
        <v>0</v>
      </c>
      <c r="AN657" s="225">
        <v>0</v>
      </c>
      <c r="AO657" s="225">
        <v>0</v>
      </c>
      <c r="AP657" s="225">
        <v>0</v>
      </c>
      <c r="AQ657" s="225">
        <v>0</v>
      </c>
      <c r="AR657" s="225">
        <v>0</v>
      </c>
      <c r="AS657" s="225">
        <v>0</v>
      </c>
      <c r="AT657" s="225">
        <v>0</v>
      </c>
      <c r="AU657" s="225">
        <v>0</v>
      </c>
      <c r="AV657" s="225">
        <v>0</v>
      </c>
      <c r="AW657" s="225">
        <v>0</v>
      </c>
      <c r="AX657" s="225">
        <v>0</v>
      </c>
      <c r="AY657" s="225">
        <v>0</v>
      </c>
      <c r="AZ657" s="225">
        <v>0</v>
      </c>
      <c r="BA657" s="225">
        <v>0</v>
      </c>
      <c r="BB657" s="225">
        <v>0</v>
      </c>
      <c r="BC657" s="225">
        <v>0</v>
      </c>
      <c r="BD657" s="225">
        <v>0</v>
      </c>
      <c r="BE657" s="225">
        <v>0</v>
      </c>
      <c r="BF657" s="225">
        <v>0</v>
      </c>
      <c r="BG657" s="225">
        <v>0</v>
      </c>
      <c r="BH657" s="225">
        <v>0</v>
      </c>
      <c r="BI657" s="225">
        <v>0</v>
      </c>
      <c r="BJ657" s="225">
        <v>0</v>
      </c>
      <c r="BK657" s="225">
        <v>0</v>
      </c>
      <c r="BL657" s="225">
        <v>0</v>
      </c>
      <c r="BM657" s="225">
        <v>0</v>
      </c>
      <c r="BN657" s="225">
        <v>0</v>
      </c>
    </row>
    <row r="658" spans="1:66">
      <c r="A658" s="245" t="s">
        <v>897</v>
      </c>
      <c r="B658" s="225">
        <v>0</v>
      </c>
      <c r="C658" s="225">
        <v>0</v>
      </c>
      <c r="D658" s="225">
        <v>0</v>
      </c>
      <c r="E658" s="225">
        <v>0</v>
      </c>
      <c r="F658" s="225">
        <v>0</v>
      </c>
      <c r="G658" s="225">
        <v>0</v>
      </c>
      <c r="H658" s="225">
        <v>0</v>
      </c>
      <c r="I658" s="225">
        <v>0</v>
      </c>
      <c r="J658" s="225">
        <v>0</v>
      </c>
      <c r="K658" s="225">
        <v>0</v>
      </c>
      <c r="L658" s="225">
        <v>0</v>
      </c>
      <c r="M658" s="225">
        <v>0</v>
      </c>
      <c r="N658" s="225">
        <v>0</v>
      </c>
      <c r="O658" s="225">
        <v>0</v>
      </c>
      <c r="P658" s="225">
        <v>0</v>
      </c>
      <c r="Q658" s="225">
        <v>0</v>
      </c>
      <c r="R658" s="225">
        <v>0</v>
      </c>
      <c r="S658" s="225">
        <v>0</v>
      </c>
      <c r="T658" s="225">
        <v>0</v>
      </c>
      <c r="U658" s="225">
        <v>0</v>
      </c>
      <c r="V658" s="225">
        <v>0</v>
      </c>
      <c r="W658" s="225">
        <v>0</v>
      </c>
      <c r="X658" s="225">
        <v>0</v>
      </c>
      <c r="Y658" s="225">
        <v>0</v>
      </c>
      <c r="Z658" s="225">
        <v>0</v>
      </c>
      <c r="AA658" s="225">
        <v>0</v>
      </c>
      <c r="AB658" s="225">
        <v>401760</v>
      </c>
      <c r="AC658" s="225">
        <v>401760</v>
      </c>
      <c r="AD658" s="225">
        <v>401760</v>
      </c>
      <c r="AE658" s="225">
        <v>401760</v>
      </c>
      <c r="AF658" s="225">
        <v>401760</v>
      </c>
      <c r="AG658" s="225">
        <v>401760</v>
      </c>
      <c r="AH658" s="225">
        <v>401760</v>
      </c>
      <c r="AI658" s="225">
        <v>401760</v>
      </c>
      <c r="AJ658" s="225">
        <v>401760</v>
      </c>
      <c r="AK658" s="225">
        <v>401760</v>
      </c>
      <c r="AL658" s="225">
        <v>401760</v>
      </c>
      <c r="AM658" s="225">
        <v>401760</v>
      </c>
      <c r="AN658" s="225">
        <v>4821120</v>
      </c>
      <c r="AO658" s="225">
        <v>401760</v>
      </c>
      <c r="AP658" s="225">
        <v>401760</v>
      </c>
      <c r="AQ658" s="225">
        <v>401760</v>
      </c>
      <c r="AR658" s="225">
        <v>401760</v>
      </c>
      <c r="AS658" s="225">
        <v>401760</v>
      </c>
      <c r="AT658" s="225">
        <v>401760</v>
      </c>
      <c r="AU658" s="225">
        <v>401760</v>
      </c>
      <c r="AV658" s="225">
        <v>401760</v>
      </c>
      <c r="AW658" s="225">
        <v>401760</v>
      </c>
      <c r="AX658" s="225">
        <v>401760</v>
      </c>
      <c r="AY658" s="225">
        <v>401760</v>
      </c>
      <c r="AZ658" s="225">
        <v>401760</v>
      </c>
      <c r="BA658" s="225">
        <v>4821120</v>
      </c>
      <c r="BB658" s="225">
        <v>401760</v>
      </c>
      <c r="BC658" s="225">
        <v>401760</v>
      </c>
      <c r="BD658" s="225">
        <v>401760</v>
      </c>
      <c r="BE658" s="225">
        <v>401760</v>
      </c>
      <c r="BF658" s="225">
        <v>401760</v>
      </c>
      <c r="BG658" s="225">
        <v>401760</v>
      </c>
      <c r="BH658" s="225">
        <v>401760</v>
      </c>
      <c r="BI658" s="225">
        <v>401760</v>
      </c>
      <c r="BJ658" s="225">
        <v>401760</v>
      </c>
      <c r="BK658" s="225">
        <v>401760</v>
      </c>
      <c r="BL658" s="225">
        <v>401760</v>
      </c>
      <c r="BM658" s="225">
        <v>401760</v>
      </c>
      <c r="BN658" s="225">
        <v>4821120</v>
      </c>
    </row>
    <row r="659" spans="1:66">
      <c r="A659" s="245" t="s">
        <v>898</v>
      </c>
      <c r="B659" s="225">
        <v>0</v>
      </c>
      <c r="C659" s="225">
        <v>0</v>
      </c>
      <c r="D659" s="225">
        <v>-12830954.793979799</v>
      </c>
      <c r="E659" s="225">
        <v>0</v>
      </c>
      <c r="F659" s="225">
        <v>0</v>
      </c>
      <c r="G659" s="225">
        <v>-12830954.793979799</v>
      </c>
      <c r="H659" s="225">
        <v>0</v>
      </c>
      <c r="I659" s="225">
        <v>0</v>
      </c>
      <c r="J659" s="225">
        <v>-12830954.793979799</v>
      </c>
      <c r="K659" s="225">
        <v>0</v>
      </c>
      <c r="L659" s="225">
        <v>0</v>
      </c>
      <c r="M659" s="225">
        <v>-12830954.793979799</v>
      </c>
      <c r="N659" s="225">
        <v>-51323819.175919197</v>
      </c>
      <c r="O659" s="225">
        <v>0</v>
      </c>
      <c r="P659" s="225">
        <v>0</v>
      </c>
      <c r="Q659" s="225">
        <v>-4919044.3867776096</v>
      </c>
      <c r="R659" s="225">
        <v>0</v>
      </c>
      <c r="S659" s="225">
        <v>0</v>
      </c>
      <c r="T659" s="225">
        <v>-4919044.3867776096</v>
      </c>
      <c r="U659" s="225">
        <v>0</v>
      </c>
      <c r="V659" s="225">
        <v>0</v>
      </c>
      <c r="W659" s="225">
        <v>-4919044.3867776096</v>
      </c>
      <c r="X659" s="225">
        <v>0</v>
      </c>
      <c r="Y659" s="225">
        <v>0</v>
      </c>
      <c r="Z659" s="225">
        <v>-4919044.3867776096</v>
      </c>
      <c r="AA659" s="225">
        <v>-19676177.547110401</v>
      </c>
      <c r="AB659" s="225">
        <v>0</v>
      </c>
      <c r="AC659" s="225">
        <v>0</v>
      </c>
      <c r="AD659" s="225">
        <v>0</v>
      </c>
      <c r="AE659" s="225">
        <v>0</v>
      </c>
      <c r="AF659" s="225">
        <v>0</v>
      </c>
      <c r="AG659" s="225">
        <v>0</v>
      </c>
      <c r="AH659" s="225">
        <v>0</v>
      </c>
      <c r="AI659" s="225">
        <v>0</v>
      </c>
      <c r="AJ659" s="225">
        <v>0</v>
      </c>
      <c r="AK659" s="225">
        <v>0</v>
      </c>
      <c r="AL659" s="225">
        <v>0</v>
      </c>
      <c r="AM659" s="225">
        <v>0</v>
      </c>
      <c r="AN659" s="225">
        <v>0</v>
      </c>
      <c r="AO659" s="225">
        <v>0</v>
      </c>
      <c r="AP659" s="225">
        <v>0</v>
      </c>
      <c r="AQ659" s="225">
        <v>0</v>
      </c>
      <c r="AR659" s="225">
        <v>0</v>
      </c>
      <c r="AS659" s="225">
        <v>0</v>
      </c>
      <c r="AT659" s="225">
        <v>0</v>
      </c>
      <c r="AU659" s="225">
        <v>0</v>
      </c>
      <c r="AV659" s="225">
        <v>0</v>
      </c>
      <c r="AW659" s="225">
        <v>0</v>
      </c>
      <c r="AX659" s="225">
        <v>0</v>
      </c>
      <c r="AY659" s="225">
        <v>0</v>
      </c>
      <c r="AZ659" s="225">
        <v>0</v>
      </c>
      <c r="BA659" s="225">
        <v>0</v>
      </c>
      <c r="BB659" s="225">
        <v>0</v>
      </c>
      <c r="BC659" s="225">
        <v>0</v>
      </c>
      <c r="BD659" s="225">
        <v>0</v>
      </c>
      <c r="BE659" s="225">
        <v>0</v>
      </c>
      <c r="BF659" s="225">
        <v>0</v>
      </c>
      <c r="BG659" s="225">
        <v>0</v>
      </c>
      <c r="BH659" s="225">
        <v>0</v>
      </c>
      <c r="BI659" s="225">
        <v>0</v>
      </c>
      <c r="BJ659" s="225">
        <v>0</v>
      </c>
      <c r="BK659" s="225">
        <v>0</v>
      </c>
      <c r="BL659" s="225">
        <v>0</v>
      </c>
      <c r="BM659" s="225">
        <v>0</v>
      </c>
      <c r="BN659" s="225">
        <v>0</v>
      </c>
    </row>
    <row r="660" spans="1:66">
      <c r="A660" s="245" t="s">
        <v>899</v>
      </c>
      <c r="B660" s="225">
        <v>0</v>
      </c>
      <c r="C660" s="225">
        <v>0</v>
      </c>
      <c r="D660" s="225">
        <v>-18433204.1047558</v>
      </c>
      <c r="E660" s="225">
        <v>0</v>
      </c>
      <c r="F660" s="225">
        <v>0</v>
      </c>
      <c r="G660" s="225">
        <v>-18433204.1047558</v>
      </c>
      <c r="H660" s="225">
        <v>0</v>
      </c>
      <c r="I660" s="225">
        <v>0</v>
      </c>
      <c r="J660" s="225">
        <v>-18433204.1047558</v>
      </c>
      <c r="K660" s="225">
        <v>0</v>
      </c>
      <c r="L660" s="225">
        <v>0</v>
      </c>
      <c r="M660" s="225">
        <v>-18433204.1047558</v>
      </c>
      <c r="N660" s="225">
        <v>-73732816.419023201</v>
      </c>
      <c r="O660" s="225">
        <v>0</v>
      </c>
      <c r="P660" s="225">
        <v>0</v>
      </c>
      <c r="Q660" s="225">
        <v>-7066796.7144867899</v>
      </c>
      <c r="R660" s="225">
        <v>0</v>
      </c>
      <c r="S660" s="225">
        <v>0</v>
      </c>
      <c r="T660" s="225">
        <v>-7066796.7144867899</v>
      </c>
      <c r="U660" s="225">
        <v>0</v>
      </c>
      <c r="V660" s="225">
        <v>0</v>
      </c>
      <c r="W660" s="225">
        <v>-7066796.7144867899</v>
      </c>
      <c r="X660" s="225">
        <v>0</v>
      </c>
      <c r="Y660" s="225">
        <v>0</v>
      </c>
      <c r="Z660" s="225">
        <v>-7066796.7144867899</v>
      </c>
      <c r="AA660" s="225">
        <v>-28267186.8579471</v>
      </c>
      <c r="AB660" s="225">
        <v>0</v>
      </c>
      <c r="AC660" s="225">
        <v>0</v>
      </c>
      <c r="AD660" s="225">
        <v>0</v>
      </c>
      <c r="AE660" s="225">
        <v>0</v>
      </c>
      <c r="AF660" s="225">
        <v>0</v>
      </c>
      <c r="AG660" s="225">
        <v>0</v>
      </c>
      <c r="AH660" s="225">
        <v>0</v>
      </c>
      <c r="AI660" s="225">
        <v>0</v>
      </c>
      <c r="AJ660" s="225">
        <v>0</v>
      </c>
      <c r="AK660" s="225">
        <v>0</v>
      </c>
      <c r="AL660" s="225">
        <v>0</v>
      </c>
      <c r="AM660" s="225">
        <v>0</v>
      </c>
      <c r="AN660" s="225">
        <v>0</v>
      </c>
      <c r="AO660" s="225">
        <v>0</v>
      </c>
      <c r="AP660" s="225">
        <v>0</v>
      </c>
      <c r="AQ660" s="225">
        <v>0</v>
      </c>
      <c r="AR660" s="225">
        <v>0</v>
      </c>
      <c r="AS660" s="225">
        <v>0</v>
      </c>
      <c r="AT660" s="225">
        <v>0</v>
      </c>
      <c r="AU660" s="225">
        <v>0</v>
      </c>
      <c r="AV660" s="225">
        <v>0</v>
      </c>
      <c r="AW660" s="225">
        <v>0</v>
      </c>
      <c r="AX660" s="225">
        <v>0</v>
      </c>
      <c r="AY660" s="225">
        <v>0</v>
      </c>
      <c r="AZ660" s="225">
        <v>0</v>
      </c>
      <c r="BA660" s="225">
        <v>0</v>
      </c>
      <c r="BB660" s="225">
        <v>0</v>
      </c>
      <c r="BC660" s="225">
        <v>0</v>
      </c>
      <c r="BD660" s="225">
        <v>0</v>
      </c>
      <c r="BE660" s="225">
        <v>0</v>
      </c>
      <c r="BF660" s="225">
        <v>0</v>
      </c>
      <c r="BG660" s="225">
        <v>0</v>
      </c>
      <c r="BH660" s="225">
        <v>0</v>
      </c>
      <c r="BI660" s="225">
        <v>0</v>
      </c>
      <c r="BJ660" s="225">
        <v>0</v>
      </c>
      <c r="BK660" s="225">
        <v>0</v>
      </c>
      <c r="BL660" s="225">
        <v>0</v>
      </c>
      <c r="BM660" s="225">
        <v>0</v>
      </c>
      <c r="BN660" s="225">
        <v>0</v>
      </c>
    </row>
    <row r="661" spans="1:66">
      <c r="A661" s="245" t="s">
        <v>900</v>
      </c>
      <c r="B661" s="225">
        <v>459444.44399999903</v>
      </c>
      <c r="C661" s="225">
        <v>459444.44399999903</v>
      </c>
      <c r="D661" s="225">
        <v>459444.44399999903</v>
      </c>
      <c r="E661" s="225">
        <v>459444.44399999903</v>
      </c>
      <c r="F661" s="225">
        <v>459444.44399999903</v>
      </c>
      <c r="G661" s="225">
        <v>459444.44399999903</v>
      </c>
      <c r="H661" s="225">
        <v>459444.44399999903</v>
      </c>
      <c r="I661" s="225">
        <v>459444.44399999903</v>
      </c>
      <c r="J661" s="225">
        <v>459444.44399999903</v>
      </c>
      <c r="K661" s="225">
        <v>459444.44399999903</v>
      </c>
      <c r="L661" s="225">
        <v>459444.44399999903</v>
      </c>
      <c r="M661" s="225">
        <v>459444.44399999903</v>
      </c>
      <c r="N661" s="225">
        <v>5513333.3279999904</v>
      </c>
      <c r="O661" s="225">
        <v>459444.44399999903</v>
      </c>
      <c r="P661" s="225">
        <v>459444.44399999903</v>
      </c>
      <c r="Q661" s="225">
        <v>459444.44399999903</v>
      </c>
      <c r="R661" s="225">
        <v>459444.44399999903</v>
      </c>
      <c r="S661" s="225">
        <v>459444.44399999903</v>
      </c>
      <c r="T661" s="225">
        <v>459444.44399999903</v>
      </c>
      <c r="U661" s="225">
        <v>459444.44399999903</v>
      </c>
      <c r="V661" s="225">
        <v>459444.44399999903</v>
      </c>
      <c r="W661" s="225">
        <v>459444.44399999903</v>
      </c>
      <c r="X661" s="225">
        <v>459444.44399999903</v>
      </c>
      <c r="Y661" s="225">
        <v>459444.44399999903</v>
      </c>
      <c r="Z661" s="225">
        <v>459444.44399999903</v>
      </c>
      <c r="AA661" s="225">
        <v>5513333.3279999904</v>
      </c>
      <c r="AB661" s="225">
        <v>459444.44399999903</v>
      </c>
      <c r="AC661" s="225">
        <v>459444.44399999903</v>
      </c>
      <c r="AD661" s="225">
        <v>459444.44399999903</v>
      </c>
      <c r="AE661" s="225">
        <v>459444.44399999903</v>
      </c>
      <c r="AF661" s="225">
        <v>459444.44399999903</v>
      </c>
      <c r="AG661" s="225">
        <v>459444.44399999903</v>
      </c>
      <c r="AH661" s="225">
        <v>459444.44399999903</v>
      </c>
      <c r="AI661" s="225">
        <v>459444.44399999903</v>
      </c>
      <c r="AJ661" s="225">
        <v>459444.44399999903</v>
      </c>
      <c r="AK661" s="225">
        <v>459444.44399999903</v>
      </c>
      <c r="AL661" s="225">
        <v>459444.44399999903</v>
      </c>
      <c r="AM661" s="225">
        <v>459444.44399999903</v>
      </c>
      <c r="AN661" s="225">
        <v>5513333.3279999904</v>
      </c>
      <c r="AO661" s="225">
        <v>459444.44399999903</v>
      </c>
      <c r="AP661" s="225">
        <v>459444.44399999903</v>
      </c>
      <c r="AQ661" s="225">
        <v>459444.44399999903</v>
      </c>
      <c r="AR661" s="225">
        <v>459444.44399999903</v>
      </c>
      <c r="AS661" s="225">
        <v>459444.44399999903</v>
      </c>
      <c r="AT661" s="225">
        <v>459444.44399999903</v>
      </c>
      <c r="AU661" s="225">
        <v>459444.44399999903</v>
      </c>
      <c r="AV661" s="225">
        <v>459444.44399999903</v>
      </c>
      <c r="AW661" s="225">
        <v>459444.44399999903</v>
      </c>
      <c r="AX661" s="225">
        <v>459444.44399999903</v>
      </c>
      <c r="AY661" s="225">
        <v>459444.44399999903</v>
      </c>
      <c r="AZ661" s="225">
        <v>459444.44399999903</v>
      </c>
      <c r="BA661" s="225">
        <v>5513333.3279999904</v>
      </c>
      <c r="BB661" s="225">
        <v>459444.44399999903</v>
      </c>
      <c r="BC661" s="225">
        <v>459444.44399999903</v>
      </c>
      <c r="BD661" s="225">
        <v>459444.44399999903</v>
      </c>
      <c r="BE661" s="225">
        <v>459444.44399999903</v>
      </c>
      <c r="BF661" s="225">
        <v>459444.44399999903</v>
      </c>
      <c r="BG661" s="225">
        <v>459444.44399999903</v>
      </c>
      <c r="BH661" s="225">
        <v>459444.44399999903</v>
      </c>
      <c r="BI661" s="225">
        <v>459444.44399999903</v>
      </c>
      <c r="BJ661" s="225">
        <v>459444.44399999903</v>
      </c>
      <c r="BK661" s="225">
        <v>459444.44399999903</v>
      </c>
      <c r="BL661" s="225">
        <v>459444.44399999903</v>
      </c>
      <c r="BM661" s="225">
        <v>459444.44399999903</v>
      </c>
      <c r="BN661" s="225">
        <v>5513333.3279999904</v>
      </c>
    </row>
    <row r="662" spans="1:66">
      <c r="A662" s="245" t="s">
        <v>901</v>
      </c>
      <c r="B662" s="225">
        <v>0</v>
      </c>
      <c r="C662" s="225">
        <v>0</v>
      </c>
      <c r="D662" s="225">
        <v>0</v>
      </c>
      <c r="E662" s="225">
        <v>0</v>
      </c>
      <c r="F662" s="225">
        <v>0</v>
      </c>
      <c r="G662" s="225">
        <v>0</v>
      </c>
      <c r="H662" s="225">
        <v>0</v>
      </c>
      <c r="I662" s="225">
        <v>0</v>
      </c>
      <c r="J662" s="225">
        <v>0</v>
      </c>
      <c r="K662" s="225">
        <v>0</v>
      </c>
      <c r="L662" s="225">
        <v>0</v>
      </c>
      <c r="M662" s="225">
        <v>0</v>
      </c>
      <c r="N662" s="225">
        <v>0</v>
      </c>
      <c r="O662" s="225">
        <v>0</v>
      </c>
      <c r="P662" s="225">
        <v>0</v>
      </c>
      <c r="Q662" s="225">
        <v>0</v>
      </c>
      <c r="R662" s="225">
        <v>0</v>
      </c>
      <c r="S662" s="225">
        <v>0</v>
      </c>
      <c r="T662" s="225">
        <v>0</v>
      </c>
      <c r="U662" s="225">
        <v>0</v>
      </c>
      <c r="V662" s="225">
        <v>0</v>
      </c>
      <c r="W662" s="225">
        <v>0</v>
      </c>
      <c r="X662" s="225">
        <v>0</v>
      </c>
      <c r="Y662" s="225">
        <v>0</v>
      </c>
      <c r="Z662" s="225">
        <v>0</v>
      </c>
      <c r="AA662" s="225">
        <v>0</v>
      </c>
      <c r="AB662" s="225">
        <v>0</v>
      </c>
      <c r="AC662" s="225">
        <v>0</v>
      </c>
      <c r="AD662" s="225">
        <v>0</v>
      </c>
      <c r="AE662" s="225">
        <v>0</v>
      </c>
      <c r="AF662" s="225">
        <v>0</v>
      </c>
      <c r="AG662" s="225">
        <v>0</v>
      </c>
      <c r="AH662" s="225">
        <v>0</v>
      </c>
      <c r="AI662" s="225">
        <v>0</v>
      </c>
      <c r="AJ662" s="225">
        <v>0</v>
      </c>
      <c r="AK662" s="225">
        <v>0</v>
      </c>
      <c r="AL662" s="225">
        <v>0</v>
      </c>
      <c r="AM662" s="225">
        <v>0</v>
      </c>
      <c r="AN662" s="225">
        <v>0</v>
      </c>
      <c r="AO662" s="225">
        <v>0</v>
      </c>
      <c r="AP662" s="225">
        <v>0</v>
      </c>
      <c r="AQ662" s="225">
        <v>0</v>
      </c>
      <c r="AR662" s="225">
        <v>0</v>
      </c>
      <c r="AS662" s="225">
        <v>0</v>
      </c>
      <c r="AT662" s="225">
        <v>0</v>
      </c>
      <c r="AU662" s="225">
        <v>0</v>
      </c>
      <c r="AV662" s="225">
        <v>0</v>
      </c>
      <c r="AW662" s="225">
        <v>0</v>
      </c>
      <c r="AX662" s="225">
        <v>0</v>
      </c>
      <c r="AY662" s="225">
        <v>0</v>
      </c>
      <c r="AZ662" s="225">
        <v>0</v>
      </c>
      <c r="BA662" s="225">
        <v>0</v>
      </c>
      <c r="BB662" s="225">
        <v>0</v>
      </c>
      <c r="BC662" s="225">
        <v>0</v>
      </c>
      <c r="BD662" s="225">
        <v>0</v>
      </c>
      <c r="BE662" s="225">
        <v>0</v>
      </c>
      <c r="BF662" s="225">
        <v>0</v>
      </c>
      <c r="BG662" s="225">
        <v>0</v>
      </c>
      <c r="BH662" s="225">
        <v>0</v>
      </c>
      <c r="BI662" s="225">
        <v>0</v>
      </c>
      <c r="BJ662" s="225">
        <v>0</v>
      </c>
      <c r="BK662" s="225">
        <v>0</v>
      </c>
      <c r="BL662" s="225">
        <v>0</v>
      </c>
      <c r="BM662" s="225">
        <v>0</v>
      </c>
      <c r="BN662" s="225">
        <v>0</v>
      </c>
    </row>
    <row r="663" spans="1:66">
      <c r="A663" s="245" t="s">
        <v>902</v>
      </c>
      <c r="B663" s="225">
        <v>0</v>
      </c>
      <c r="C663" s="225">
        <v>0</v>
      </c>
      <c r="D663" s="225">
        <v>0</v>
      </c>
      <c r="E663" s="225">
        <v>0</v>
      </c>
      <c r="F663" s="225">
        <v>0</v>
      </c>
      <c r="G663" s="225">
        <v>0</v>
      </c>
      <c r="H663" s="225">
        <v>0</v>
      </c>
      <c r="I663" s="225">
        <v>0</v>
      </c>
      <c r="J663" s="225">
        <v>0</v>
      </c>
      <c r="K663" s="225">
        <v>0</v>
      </c>
      <c r="L663" s="225">
        <v>0</v>
      </c>
      <c r="M663" s="225">
        <v>0</v>
      </c>
      <c r="N663" s="225">
        <v>0</v>
      </c>
      <c r="O663" s="225">
        <v>0</v>
      </c>
      <c r="P663" s="225">
        <v>0</v>
      </c>
      <c r="Q663" s="225">
        <v>0</v>
      </c>
      <c r="R663" s="225">
        <v>0</v>
      </c>
      <c r="S663" s="225">
        <v>0</v>
      </c>
      <c r="T663" s="225">
        <v>0</v>
      </c>
      <c r="U663" s="225">
        <v>0</v>
      </c>
      <c r="V663" s="225">
        <v>0</v>
      </c>
      <c r="W663" s="225">
        <v>0</v>
      </c>
      <c r="X663" s="225">
        <v>0</v>
      </c>
      <c r="Y663" s="225">
        <v>0</v>
      </c>
      <c r="Z663" s="225">
        <v>0</v>
      </c>
      <c r="AA663" s="225">
        <v>0</v>
      </c>
      <c r="AB663" s="225">
        <v>47271.890776666703</v>
      </c>
      <c r="AC663" s="225">
        <v>47271.890776666703</v>
      </c>
      <c r="AD663" s="225">
        <v>47271.890776666703</v>
      </c>
      <c r="AE663" s="225">
        <v>47271.890776666703</v>
      </c>
      <c r="AF663" s="225">
        <v>47271.890776666703</v>
      </c>
      <c r="AG663" s="225">
        <v>47271.890776666703</v>
      </c>
      <c r="AH663" s="225">
        <v>47271.890776666703</v>
      </c>
      <c r="AI663" s="225">
        <v>47271.890776666703</v>
      </c>
      <c r="AJ663" s="225">
        <v>47271.890776666703</v>
      </c>
      <c r="AK663" s="225">
        <v>47271.890776666703</v>
      </c>
      <c r="AL663" s="225">
        <v>47271.890776666703</v>
      </c>
      <c r="AM663" s="225">
        <v>47271.890776666703</v>
      </c>
      <c r="AN663" s="225">
        <v>567262.68932</v>
      </c>
      <c r="AO663" s="225">
        <v>47271.890776666703</v>
      </c>
      <c r="AP663" s="225">
        <v>47271.890776666703</v>
      </c>
      <c r="AQ663" s="225">
        <v>47271.890776666703</v>
      </c>
      <c r="AR663" s="225">
        <v>47271.890776666703</v>
      </c>
      <c r="AS663" s="225">
        <v>47271.890776666703</v>
      </c>
      <c r="AT663" s="225">
        <v>47271.890776666703</v>
      </c>
      <c r="AU663" s="225">
        <v>47271.890776666703</v>
      </c>
      <c r="AV663" s="225">
        <v>47271.890776666703</v>
      </c>
      <c r="AW663" s="225">
        <v>47271.890776666703</v>
      </c>
      <c r="AX663" s="225">
        <v>47271.890776666703</v>
      </c>
      <c r="AY663" s="225">
        <v>47271.890776666703</v>
      </c>
      <c r="AZ663" s="225">
        <v>47271.890776666703</v>
      </c>
      <c r="BA663" s="225">
        <v>567262.68932</v>
      </c>
      <c r="BB663" s="225">
        <v>47271.890776666703</v>
      </c>
      <c r="BC663" s="225">
        <v>47271.890776666703</v>
      </c>
      <c r="BD663" s="225">
        <v>47271.890776666703</v>
      </c>
      <c r="BE663" s="225">
        <v>47271.890776666703</v>
      </c>
      <c r="BF663" s="225">
        <v>47271.890776666703</v>
      </c>
      <c r="BG663" s="225">
        <v>47271.890776666703</v>
      </c>
      <c r="BH663" s="225">
        <v>47271.890776666703</v>
      </c>
      <c r="BI663" s="225">
        <v>47271.890776666703</v>
      </c>
      <c r="BJ663" s="225">
        <v>47271.890776666703</v>
      </c>
      <c r="BK663" s="225">
        <v>47271.890776666703</v>
      </c>
      <c r="BL663" s="225">
        <v>47271.890776666703</v>
      </c>
      <c r="BM663" s="225">
        <v>47271.890776666703</v>
      </c>
      <c r="BN663" s="225">
        <v>567262.68932</v>
      </c>
    </row>
    <row r="664" spans="1:66">
      <c r="A664" s="245" t="s">
        <v>903</v>
      </c>
      <c r="B664" s="225">
        <v>0</v>
      </c>
      <c r="C664" s="225">
        <v>0</v>
      </c>
      <c r="D664" s="225">
        <v>0</v>
      </c>
      <c r="E664" s="225">
        <v>0</v>
      </c>
      <c r="F664" s="225">
        <v>0</v>
      </c>
      <c r="G664" s="225">
        <v>0</v>
      </c>
      <c r="H664" s="225">
        <v>0</v>
      </c>
      <c r="I664" s="225">
        <v>0</v>
      </c>
      <c r="J664" s="225">
        <v>0</v>
      </c>
      <c r="K664" s="225">
        <v>0</v>
      </c>
      <c r="L664" s="225">
        <v>0</v>
      </c>
      <c r="M664" s="225">
        <v>0</v>
      </c>
      <c r="N664" s="225">
        <v>0</v>
      </c>
      <c r="O664" s="225">
        <v>0</v>
      </c>
      <c r="P664" s="225">
        <v>0</v>
      </c>
      <c r="Q664" s="225">
        <v>0</v>
      </c>
      <c r="R664" s="225">
        <v>0</v>
      </c>
      <c r="S664" s="225">
        <v>0</v>
      </c>
      <c r="T664" s="225">
        <v>0</v>
      </c>
      <c r="U664" s="225">
        <v>0</v>
      </c>
      <c r="V664" s="225">
        <v>0</v>
      </c>
      <c r="W664" s="225">
        <v>0</v>
      </c>
      <c r="X664" s="225">
        <v>0</v>
      </c>
      <c r="Y664" s="225">
        <v>0</v>
      </c>
      <c r="Z664" s="225">
        <v>0</v>
      </c>
      <c r="AA664" s="225">
        <v>0</v>
      </c>
      <c r="AB664" s="225">
        <v>0</v>
      </c>
      <c r="AC664" s="225">
        <v>0</v>
      </c>
      <c r="AD664" s="225">
        <v>0</v>
      </c>
      <c r="AE664" s="225">
        <v>0</v>
      </c>
      <c r="AF664" s="225">
        <v>0</v>
      </c>
      <c r="AG664" s="225">
        <v>0</v>
      </c>
      <c r="AH664" s="225">
        <v>0</v>
      </c>
      <c r="AI664" s="225">
        <v>0</v>
      </c>
      <c r="AJ664" s="225">
        <v>0</v>
      </c>
      <c r="AK664" s="225">
        <v>0</v>
      </c>
      <c r="AL664" s="225">
        <v>0</v>
      </c>
      <c r="AM664" s="225">
        <v>0</v>
      </c>
      <c r="AN664" s="225">
        <v>0</v>
      </c>
      <c r="AO664" s="225">
        <v>0</v>
      </c>
      <c r="AP664" s="225">
        <v>0</v>
      </c>
      <c r="AQ664" s="225">
        <v>0</v>
      </c>
      <c r="AR664" s="225">
        <v>0</v>
      </c>
      <c r="AS664" s="225">
        <v>0</v>
      </c>
      <c r="AT664" s="225">
        <v>0</v>
      </c>
      <c r="AU664" s="225">
        <v>0</v>
      </c>
      <c r="AV664" s="225">
        <v>0</v>
      </c>
      <c r="AW664" s="225">
        <v>0</v>
      </c>
      <c r="AX664" s="225">
        <v>0</v>
      </c>
      <c r="AY664" s="225">
        <v>0</v>
      </c>
      <c r="AZ664" s="225">
        <v>0</v>
      </c>
      <c r="BA664" s="225">
        <v>0</v>
      </c>
      <c r="BB664" s="225">
        <v>0</v>
      </c>
      <c r="BC664" s="225">
        <v>0</v>
      </c>
      <c r="BD664" s="225">
        <v>0</v>
      </c>
      <c r="BE664" s="225">
        <v>0</v>
      </c>
      <c r="BF664" s="225">
        <v>0</v>
      </c>
      <c r="BG664" s="225">
        <v>0</v>
      </c>
      <c r="BH664" s="225">
        <v>0</v>
      </c>
      <c r="BI664" s="225">
        <v>0</v>
      </c>
      <c r="BJ664" s="225">
        <v>0</v>
      </c>
      <c r="BK664" s="225">
        <v>0</v>
      </c>
      <c r="BL664" s="225">
        <v>0</v>
      </c>
      <c r="BM664" s="225">
        <v>0</v>
      </c>
      <c r="BN664" s="225">
        <v>0</v>
      </c>
    </row>
    <row r="665" spans="1:66">
      <c r="A665" s="245" t="s">
        <v>904</v>
      </c>
      <c r="B665" s="225">
        <v>0</v>
      </c>
      <c r="C665" s="225">
        <v>0</v>
      </c>
      <c r="D665" s="225">
        <v>0</v>
      </c>
      <c r="E665" s="225">
        <v>0</v>
      </c>
      <c r="F665" s="225">
        <v>0</v>
      </c>
      <c r="G665" s="225">
        <v>0</v>
      </c>
      <c r="H665" s="225">
        <v>0</v>
      </c>
      <c r="I665" s="225">
        <v>0</v>
      </c>
      <c r="J665" s="225">
        <v>0</v>
      </c>
      <c r="K665" s="225">
        <v>0</v>
      </c>
      <c r="L665" s="225">
        <v>0</v>
      </c>
      <c r="M665" s="225">
        <v>0</v>
      </c>
      <c r="N665" s="225">
        <v>0</v>
      </c>
      <c r="O665" s="225">
        <v>0</v>
      </c>
      <c r="P665" s="225">
        <v>0</v>
      </c>
      <c r="Q665" s="225">
        <v>0</v>
      </c>
      <c r="R665" s="225">
        <v>0</v>
      </c>
      <c r="S665" s="225">
        <v>0</v>
      </c>
      <c r="T665" s="225">
        <v>0</v>
      </c>
      <c r="U665" s="225">
        <v>0</v>
      </c>
      <c r="V665" s="225">
        <v>0</v>
      </c>
      <c r="W665" s="225">
        <v>0</v>
      </c>
      <c r="X665" s="225">
        <v>0</v>
      </c>
      <c r="Y665" s="225">
        <v>0</v>
      </c>
      <c r="Z665" s="225">
        <v>0</v>
      </c>
      <c r="AA665" s="225">
        <v>0</v>
      </c>
      <c r="AB665" s="225">
        <v>0</v>
      </c>
      <c r="AC665" s="225">
        <v>0</v>
      </c>
      <c r="AD665" s="225">
        <v>0</v>
      </c>
      <c r="AE665" s="225">
        <v>0</v>
      </c>
      <c r="AF665" s="225">
        <v>0</v>
      </c>
      <c r="AG665" s="225">
        <v>0</v>
      </c>
      <c r="AH665" s="225">
        <v>0</v>
      </c>
      <c r="AI665" s="225">
        <v>0</v>
      </c>
      <c r="AJ665" s="225">
        <v>0</v>
      </c>
      <c r="AK665" s="225">
        <v>0</v>
      </c>
      <c r="AL665" s="225">
        <v>0</v>
      </c>
      <c r="AM665" s="225">
        <v>0</v>
      </c>
      <c r="AN665" s="225">
        <v>0</v>
      </c>
      <c r="AO665" s="225">
        <v>0</v>
      </c>
      <c r="AP665" s="225">
        <v>0</v>
      </c>
      <c r="AQ665" s="225">
        <v>0</v>
      </c>
      <c r="AR665" s="225">
        <v>0</v>
      </c>
      <c r="AS665" s="225">
        <v>0</v>
      </c>
      <c r="AT665" s="225">
        <v>0</v>
      </c>
      <c r="AU665" s="225">
        <v>0</v>
      </c>
      <c r="AV665" s="225">
        <v>0</v>
      </c>
      <c r="AW665" s="225">
        <v>0</v>
      </c>
      <c r="AX665" s="225">
        <v>0</v>
      </c>
      <c r="AY665" s="225">
        <v>0</v>
      </c>
      <c r="AZ665" s="225">
        <v>0</v>
      </c>
      <c r="BA665" s="225">
        <v>0</v>
      </c>
      <c r="BB665" s="225">
        <v>0</v>
      </c>
      <c r="BC665" s="225">
        <v>0</v>
      </c>
      <c r="BD665" s="225">
        <v>0</v>
      </c>
      <c r="BE665" s="225">
        <v>0</v>
      </c>
      <c r="BF665" s="225">
        <v>0</v>
      </c>
      <c r="BG665" s="225">
        <v>0</v>
      </c>
      <c r="BH665" s="225">
        <v>0</v>
      </c>
      <c r="BI665" s="225">
        <v>0</v>
      </c>
      <c r="BJ665" s="225">
        <v>0</v>
      </c>
      <c r="BK665" s="225">
        <v>0</v>
      </c>
      <c r="BL665" s="225">
        <v>0</v>
      </c>
      <c r="BM665" s="225">
        <v>0</v>
      </c>
      <c r="BN665" s="225">
        <v>0</v>
      </c>
    </row>
    <row r="666" spans="1:66">
      <c r="A666" s="245" t="s">
        <v>905</v>
      </c>
      <c r="B666" s="225">
        <v>-1356596.1</v>
      </c>
      <c r="C666" s="225">
        <v>-1356596.1</v>
      </c>
      <c r="D666" s="225">
        <v>-1356596.1</v>
      </c>
      <c r="E666" s="225">
        <v>-1356596.1</v>
      </c>
      <c r="F666" s="225">
        <v>-1356596.1</v>
      </c>
      <c r="G666" s="225">
        <v>-1356596.1</v>
      </c>
      <c r="H666" s="225">
        <v>-1356596.1</v>
      </c>
      <c r="I666" s="225">
        <v>-1356596.1</v>
      </c>
      <c r="J666" s="225">
        <v>-1356596.1</v>
      </c>
      <c r="K666" s="225">
        <v>-1356596.1</v>
      </c>
      <c r="L666" s="225">
        <v>-1356596.1</v>
      </c>
      <c r="M666" s="225">
        <v>-1356596.1</v>
      </c>
      <c r="N666" s="225">
        <v>-16279153.199999999</v>
      </c>
      <c r="O666" s="225">
        <v>-1356596.1</v>
      </c>
      <c r="P666" s="225">
        <v>-1356596.1</v>
      </c>
      <c r="Q666" s="225">
        <v>-1356596.1</v>
      </c>
      <c r="R666" s="225">
        <v>-1356596.1</v>
      </c>
      <c r="S666" s="225">
        <v>-1356596.1</v>
      </c>
      <c r="T666" s="225">
        <v>-1356596.1</v>
      </c>
      <c r="U666" s="225">
        <v>-1356596.1</v>
      </c>
      <c r="V666" s="225">
        <v>-1356596.1</v>
      </c>
      <c r="W666" s="225">
        <v>-1356596.1</v>
      </c>
      <c r="X666" s="225">
        <v>-1356596.1</v>
      </c>
      <c r="Y666" s="225">
        <v>-1356596.1</v>
      </c>
      <c r="Z666" s="225">
        <v>-1356596.1</v>
      </c>
      <c r="AA666" s="225">
        <v>-16279153.199999999</v>
      </c>
      <c r="AB666" s="225">
        <v>317982.89999999898</v>
      </c>
      <c r="AC666" s="225">
        <v>317982.89999999898</v>
      </c>
      <c r="AD666" s="225">
        <v>317982.89999999898</v>
      </c>
      <c r="AE666" s="225">
        <v>317982.89999999898</v>
      </c>
      <c r="AF666" s="225">
        <v>317982.89999999898</v>
      </c>
      <c r="AG666" s="225">
        <v>317982.89999999898</v>
      </c>
      <c r="AH666" s="225">
        <v>317982.89999999898</v>
      </c>
      <c r="AI666" s="225">
        <v>317982.89999999898</v>
      </c>
      <c r="AJ666" s="225">
        <v>317982.89999999898</v>
      </c>
      <c r="AK666" s="225">
        <v>317982.89999999898</v>
      </c>
      <c r="AL666" s="225">
        <v>317982.89999999898</v>
      </c>
      <c r="AM666" s="225">
        <v>317982.89999999898</v>
      </c>
      <c r="AN666" s="225">
        <v>3815794.8</v>
      </c>
      <c r="AO666" s="225">
        <v>317982.89999999898</v>
      </c>
      <c r="AP666" s="225">
        <v>317982.89999999898</v>
      </c>
      <c r="AQ666" s="225">
        <v>317982.89999999898</v>
      </c>
      <c r="AR666" s="225">
        <v>317982.89999999898</v>
      </c>
      <c r="AS666" s="225">
        <v>317982.89999999898</v>
      </c>
      <c r="AT666" s="225">
        <v>317982.89999999898</v>
      </c>
      <c r="AU666" s="225">
        <v>317982.89999999898</v>
      </c>
      <c r="AV666" s="225">
        <v>317982.89999999898</v>
      </c>
      <c r="AW666" s="225">
        <v>317982.89999999898</v>
      </c>
      <c r="AX666" s="225">
        <v>317982.89999999898</v>
      </c>
      <c r="AY666" s="225">
        <v>317982.89999999898</v>
      </c>
      <c r="AZ666" s="225">
        <v>317982.89999999898</v>
      </c>
      <c r="BA666" s="225">
        <v>3815794.8</v>
      </c>
      <c r="BB666" s="225">
        <v>317982.89999999898</v>
      </c>
      <c r="BC666" s="225">
        <v>317982.89999999898</v>
      </c>
      <c r="BD666" s="225">
        <v>317982.89999999898</v>
      </c>
      <c r="BE666" s="225">
        <v>317982.89999999898</v>
      </c>
      <c r="BF666" s="225">
        <v>317982.89999999898</v>
      </c>
      <c r="BG666" s="225">
        <v>317982.89999999898</v>
      </c>
      <c r="BH666" s="225">
        <v>317982.89999999898</v>
      </c>
      <c r="BI666" s="225">
        <v>317982.89999999898</v>
      </c>
      <c r="BJ666" s="225">
        <v>317982.89999999898</v>
      </c>
      <c r="BK666" s="225">
        <v>317982.89999999898</v>
      </c>
      <c r="BL666" s="225">
        <v>317982.89999999898</v>
      </c>
      <c r="BM666" s="225">
        <v>317982.89999999898</v>
      </c>
      <c r="BN666" s="225">
        <v>3815794.8</v>
      </c>
    </row>
    <row r="667" spans="1:66">
      <c r="A667" s="245" t="s">
        <v>906</v>
      </c>
      <c r="B667" s="225">
        <v>0</v>
      </c>
      <c r="C667" s="225">
        <v>0</v>
      </c>
      <c r="D667" s="225">
        <v>0</v>
      </c>
      <c r="E667" s="225">
        <v>0</v>
      </c>
      <c r="F667" s="225">
        <v>0</v>
      </c>
      <c r="G667" s="225">
        <v>0</v>
      </c>
      <c r="H667" s="225">
        <v>0</v>
      </c>
      <c r="I667" s="225">
        <v>0</v>
      </c>
      <c r="J667" s="225">
        <v>0</v>
      </c>
      <c r="K667" s="225">
        <v>0</v>
      </c>
      <c r="L667" s="225">
        <v>0</v>
      </c>
      <c r="M667" s="225">
        <v>0</v>
      </c>
      <c r="N667" s="225">
        <v>0</v>
      </c>
      <c r="O667" s="225">
        <v>0</v>
      </c>
      <c r="P667" s="225">
        <v>0</v>
      </c>
      <c r="Q667" s="225">
        <v>0</v>
      </c>
      <c r="R667" s="225">
        <v>0</v>
      </c>
      <c r="S667" s="225">
        <v>0</v>
      </c>
      <c r="T667" s="225">
        <v>0</v>
      </c>
      <c r="U667" s="225">
        <v>0</v>
      </c>
      <c r="V667" s="225">
        <v>0</v>
      </c>
      <c r="W667" s="225">
        <v>0</v>
      </c>
      <c r="X667" s="225">
        <v>0</v>
      </c>
      <c r="Y667" s="225">
        <v>0</v>
      </c>
      <c r="Z667" s="225">
        <v>0</v>
      </c>
      <c r="AA667" s="225">
        <v>0</v>
      </c>
      <c r="AB667" s="225">
        <v>0</v>
      </c>
      <c r="AC667" s="225">
        <v>0</v>
      </c>
      <c r="AD667" s="225">
        <v>0</v>
      </c>
      <c r="AE667" s="225">
        <v>0</v>
      </c>
      <c r="AF667" s="225">
        <v>0</v>
      </c>
      <c r="AG667" s="225">
        <v>0</v>
      </c>
      <c r="AH667" s="225">
        <v>0</v>
      </c>
      <c r="AI667" s="225">
        <v>0</v>
      </c>
      <c r="AJ667" s="225">
        <v>0</v>
      </c>
      <c r="AK667" s="225">
        <v>0</v>
      </c>
      <c r="AL667" s="225">
        <v>0</v>
      </c>
      <c r="AM667" s="225">
        <v>0</v>
      </c>
      <c r="AN667" s="225">
        <v>0</v>
      </c>
      <c r="AO667" s="225">
        <v>0</v>
      </c>
      <c r="AP667" s="225">
        <v>0</v>
      </c>
      <c r="AQ667" s="225">
        <v>0</v>
      </c>
      <c r="AR667" s="225">
        <v>0</v>
      </c>
      <c r="AS667" s="225">
        <v>0</v>
      </c>
      <c r="AT667" s="225">
        <v>0</v>
      </c>
      <c r="AU667" s="225">
        <v>0</v>
      </c>
      <c r="AV667" s="225">
        <v>0</v>
      </c>
      <c r="AW667" s="225">
        <v>0</v>
      </c>
      <c r="AX667" s="225">
        <v>0</v>
      </c>
      <c r="AY667" s="225">
        <v>0</v>
      </c>
      <c r="AZ667" s="225">
        <v>0</v>
      </c>
      <c r="BA667" s="225">
        <v>0</v>
      </c>
      <c r="BB667" s="225">
        <v>0</v>
      </c>
      <c r="BC667" s="225">
        <v>0</v>
      </c>
      <c r="BD667" s="225">
        <v>0</v>
      </c>
      <c r="BE667" s="225">
        <v>0</v>
      </c>
      <c r="BF667" s="225">
        <v>0</v>
      </c>
      <c r="BG667" s="225">
        <v>0</v>
      </c>
      <c r="BH667" s="225">
        <v>0</v>
      </c>
      <c r="BI667" s="225">
        <v>0</v>
      </c>
      <c r="BJ667" s="225">
        <v>0</v>
      </c>
      <c r="BK667" s="225">
        <v>0</v>
      </c>
      <c r="BL667" s="225">
        <v>0</v>
      </c>
      <c r="BM667" s="225">
        <v>0</v>
      </c>
      <c r="BN667" s="225">
        <v>0</v>
      </c>
    </row>
    <row r="668" spans="1:66">
      <c r="A668" s="245" t="s">
        <v>907</v>
      </c>
      <c r="B668" s="225">
        <v>6620127.3764658105</v>
      </c>
      <c r="C668" s="225">
        <v>1134424.69404698</v>
      </c>
      <c r="D668" s="225">
        <v>-30494884.854971498</v>
      </c>
      <c r="E668" s="225">
        <v>1855505.22631118</v>
      </c>
      <c r="F668" s="225">
        <v>2593896.7378056198</v>
      </c>
      <c r="G668" s="225">
        <v>-27431726.274593599</v>
      </c>
      <c r="H668" s="225">
        <v>4211639.4598322399</v>
      </c>
      <c r="I668" s="225">
        <v>6533194.0864523603</v>
      </c>
      <c r="J668" s="225">
        <v>-28790722.756694298</v>
      </c>
      <c r="K668" s="225">
        <v>510537.825951404</v>
      </c>
      <c r="L668" s="225">
        <v>-2742720.3590210699</v>
      </c>
      <c r="M668" s="225">
        <v>-31898848.288340699</v>
      </c>
      <c r="N668" s="225">
        <v>-97899577.126755804</v>
      </c>
      <c r="O668" s="225">
        <v>766183.54191197106</v>
      </c>
      <c r="P668" s="225">
        <v>-4194159.66687149</v>
      </c>
      <c r="Q668" s="225">
        <v>-15958759.470419399</v>
      </c>
      <c r="R668" s="225">
        <v>-3642303.0049219099</v>
      </c>
      <c r="S668" s="225">
        <v>-2847207.3351485399</v>
      </c>
      <c r="T668" s="225">
        <v>-13515624.654200301</v>
      </c>
      <c r="U668" s="225">
        <v>-2022795.6126844699</v>
      </c>
      <c r="V668" s="225">
        <v>2198483.9822614002</v>
      </c>
      <c r="W668" s="225">
        <v>-14898148.6444313</v>
      </c>
      <c r="X668" s="225">
        <v>-5932176.9622971797</v>
      </c>
      <c r="Y668" s="225">
        <v>-7854822.9081520196</v>
      </c>
      <c r="Z668" s="225">
        <v>-18569463.573343001</v>
      </c>
      <c r="AA668" s="225">
        <v>-86470794.308296397</v>
      </c>
      <c r="AB668" s="225">
        <v>8203326.5116468202</v>
      </c>
      <c r="AC668" s="225">
        <v>-2121812.3997759898</v>
      </c>
      <c r="AD668" s="225">
        <v>-1002402.83424609</v>
      </c>
      <c r="AE668" s="225">
        <v>317030.019386345</v>
      </c>
      <c r="AF668" s="225">
        <v>4046273.2231714502</v>
      </c>
      <c r="AG668" s="225">
        <v>5261931.1288407696</v>
      </c>
      <c r="AH668" s="225">
        <v>6218775.5850901101</v>
      </c>
      <c r="AI668" s="225">
        <v>12191220.2897013</v>
      </c>
      <c r="AJ668" s="225">
        <v>3458104.0719686002</v>
      </c>
      <c r="AK668" s="225">
        <v>-928654.59295910201</v>
      </c>
      <c r="AL668" s="225">
        <v>-5676653.6724773701</v>
      </c>
      <c r="AM668" s="225">
        <v>-4958884.5933907796</v>
      </c>
      <c r="AN668" s="225">
        <v>25008252.736956</v>
      </c>
      <c r="AO668" s="225">
        <v>8816448.7799791507</v>
      </c>
      <c r="AP668" s="225">
        <v>-4536125.06411169</v>
      </c>
      <c r="AQ668" s="225">
        <v>-3046741.3652368598</v>
      </c>
      <c r="AR668" s="225">
        <v>-1138325.3237536401</v>
      </c>
      <c r="AS668" s="225">
        <v>3949979.23622235</v>
      </c>
      <c r="AT668" s="225">
        <v>5889383.6471606996</v>
      </c>
      <c r="AU668" s="225">
        <v>7300255.6088324701</v>
      </c>
      <c r="AV668" s="225">
        <v>15299243.257559</v>
      </c>
      <c r="AW668" s="225">
        <v>4074479.9424501802</v>
      </c>
      <c r="AX668" s="225">
        <v>-960109.64279985195</v>
      </c>
      <c r="AY668" s="225">
        <v>-7227253.4523344804</v>
      </c>
      <c r="AZ668" s="225">
        <v>-6078312.4925112398</v>
      </c>
      <c r="BA668" s="225">
        <v>22342923.131456099</v>
      </c>
      <c r="BB668" s="225">
        <v>9410290.3239580393</v>
      </c>
      <c r="BC668" s="225">
        <v>-6192324.3238334004</v>
      </c>
      <c r="BD668" s="225">
        <v>-4436734.8011356499</v>
      </c>
      <c r="BE668" s="225">
        <v>-2105541.54084861</v>
      </c>
      <c r="BF668" s="225">
        <v>4094920.9309750702</v>
      </c>
      <c r="BG668" s="225">
        <v>6592433.5891769202</v>
      </c>
      <c r="BH668" s="225">
        <v>8377314.6347511997</v>
      </c>
      <c r="BI668" s="225">
        <v>17869855.6237696</v>
      </c>
      <c r="BJ668" s="225">
        <v>4826083.1593219303</v>
      </c>
      <c r="BK668" s="225">
        <v>-1015794.03754421</v>
      </c>
      <c r="BL668" s="225">
        <v>-8281431.73218372</v>
      </c>
      <c r="BM668" s="225">
        <v>-6796148.6949509699</v>
      </c>
      <c r="BN668" s="225">
        <v>22342923.1314562</v>
      </c>
    </row>
    <row r="669" spans="1:66">
      <c r="A669" s="245" t="s">
        <v>908</v>
      </c>
    </row>
    <row r="670" spans="1:66">
      <c r="A670" s="245" t="s">
        <v>909</v>
      </c>
      <c r="B670" s="225">
        <v>25169829.750387099</v>
      </c>
      <c r="C670" s="225">
        <v>-58966178.861763597</v>
      </c>
      <c r="D670" s="225">
        <v>-39686741.523096398</v>
      </c>
      <c r="E670" s="225">
        <v>-1673906.3198921201</v>
      </c>
      <c r="F670" s="225">
        <v>14702597.925310399</v>
      </c>
      <c r="G670" s="225">
        <v>16142858.2049587</v>
      </c>
      <c r="H670" s="225">
        <v>13056264.7662798</v>
      </c>
      <c r="I670" s="225">
        <v>87246027.866794303</v>
      </c>
      <c r="J670" s="225">
        <v>12762768.6735243</v>
      </c>
      <c r="K670" s="225">
        <v>1696696.12501311</v>
      </c>
      <c r="L670" s="225">
        <v>-34795878.831630699</v>
      </c>
      <c r="M670" s="225">
        <v>-35653905.427634999</v>
      </c>
      <c r="N670" s="225">
        <v>432.34825003310101</v>
      </c>
      <c r="O670" s="225">
        <v>27670599.241675802</v>
      </c>
      <c r="P670" s="225">
        <v>-48224967.1995501</v>
      </c>
      <c r="Q670" s="225">
        <v>-30341278.5618308</v>
      </c>
      <c r="R670" s="225">
        <v>-4763471.9614883298</v>
      </c>
      <c r="S670" s="225">
        <v>7503726.7901726803</v>
      </c>
      <c r="T670" s="225">
        <v>15480937.1527646</v>
      </c>
      <c r="U670" s="225">
        <v>17676564.220773499</v>
      </c>
      <c r="V670" s="225">
        <v>81309051.909450904</v>
      </c>
      <c r="W670" s="225">
        <v>10338773.6698892</v>
      </c>
      <c r="X670" s="225">
        <v>-7466714.5950873904</v>
      </c>
      <c r="Y670" s="225">
        <v>-34260594.224009</v>
      </c>
      <c r="Z670" s="225">
        <v>-34923073.3583389</v>
      </c>
      <c r="AA670" s="225">
        <v>-446.91557777696198</v>
      </c>
      <c r="AB670" s="225">
        <v>24231361.526878498</v>
      </c>
      <c r="AC670" s="225">
        <v>-24687754.383266799</v>
      </c>
      <c r="AD670" s="225">
        <v>-16980955.885632399</v>
      </c>
      <c r="AE670" s="225">
        <v>597040.14400858397</v>
      </c>
      <c r="AF670" s="225">
        <v>5179056.73384465</v>
      </c>
      <c r="AG670" s="225">
        <v>5411227.8167322204</v>
      </c>
      <c r="AH670" s="225">
        <v>4275629.5715572704</v>
      </c>
      <c r="AI670" s="225">
        <v>49383922.928237803</v>
      </c>
      <c r="AJ670" s="225">
        <v>2309967.15946157</v>
      </c>
      <c r="AK670" s="225">
        <v>-3740266.34814069</v>
      </c>
      <c r="AL670" s="225">
        <v>-19589360.742612898</v>
      </c>
      <c r="AM670" s="225">
        <v>-26389868.4488369</v>
      </c>
      <c r="AN670" s="225">
        <v>7.2230865043820799E-2</v>
      </c>
      <c r="AO670" s="225">
        <v>24264439.9079291</v>
      </c>
      <c r="AP670" s="225">
        <v>-23756038.0999148</v>
      </c>
      <c r="AQ670" s="225">
        <v>-14735324.7720805</v>
      </c>
      <c r="AR670" s="225">
        <v>2527757.9960713</v>
      </c>
      <c r="AS670" s="225">
        <v>6070614.3312913999</v>
      </c>
      <c r="AT670" s="225">
        <v>6603222.2545889895</v>
      </c>
      <c r="AU670" s="225">
        <v>4621901.3716337997</v>
      </c>
      <c r="AV670" s="225">
        <v>46807472.8265559</v>
      </c>
      <c r="AW670" s="225">
        <v>620648.87349287095</v>
      </c>
      <c r="AX670" s="225">
        <v>-6392796.79832255</v>
      </c>
      <c r="AY670" s="225">
        <v>-21869844.779964801</v>
      </c>
      <c r="AZ670" s="225">
        <v>-24762052.890089098</v>
      </c>
      <c r="BA670" s="225">
        <v>0.221191468881443</v>
      </c>
      <c r="BB670" s="225">
        <v>20722545.7932631</v>
      </c>
      <c r="BC670" s="225">
        <v>-25186939.1599067</v>
      </c>
      <c r="BD670" s="225">
        <v>-18143478.006243199</v>
      </c>
      <c r="BE670" s="225">
        <v>-1028489.7223845701</v>
      </c>
      <c r="BF670" s="225">
        <v>5889781.0133553203</v>
      </c>
      <c r="BG670" s="225">
        <v>6684532.5819095802</v>
      </c>
      <c r="BH670" s="225">
        <v>5134416.1235667998</v>
      </c>
      <c r="BI670" s="225">
        <v>46018699.978442602</v>
      </c>
      <c r="BJ670" s="225">
        <v>1636338.18653807</v>
      </c>
      <c r="BK670" s="225">
        <v>-4723869.8531401101</v>
      </c>
      <c r="BL670" s="225">
        <v>-14364305.421770999</v>
      </c>
      <c r="BM670" s="225">
        <v>-22639231.637156401</v>
      </c>
      <c r="BN670" s="225">
        <v>-0.12352668272797</v>
      </c>
    </row>
    <row r="671" spans="1:66">
      <c r="A671" s="245" t="s">
        <v>910</v>
      </c>
      <c r="B671" s="225">
        <v>0</v>
      </c>
      <c r="C671" s="225">
        <v>0</v>
      </c>
      <c r="D671" s="225">
        <v>0</v>
      </c>
      <c r="E671" s="225">
        <v>0</v>
      </c>
      <c r="F671" s="225">
        <v>0</v>
      </c>
      <c r="G671" s="225">
        <v>0</v>
      </c>
      <c r="H671" s="225">
        <v>0</v>
      </c>
      <c r="I671" s="225">
        <v>0</v>
      </c>
      <c r="J671" s="225">
        <v>0</v>
      </c>
      <c r="K671" s="225">
        <v>0</v>
      </c>
      <c r="L671" s="225">
        <v>0</v>
      </c>
      <c r="M671" s="225">
        <v>0</v>
      </c>
      <c r="N671" s="225">
        <v>0</v>
      </c>
      <c r="O671" s="225">
        <v>0</v>
      </c>
      <c r="P671" s="225">
        <v>0</v>
      </c>
      <c r="Q671" s="225">
        <v>0</v>
      </c>
      <c r="R671" s="225">
        <v>0</v>
      </c>
      <c r="S671" s="225">
        <v>0</v>
      </c>
      <c r="T671" s="225">
        <v>0</v>
      </c>
      <c r="U671" s="225">
        <v>0</v>
      </c>
      <c r="V671" s="225">
        <v>0</v>
      </c>
      <c r="W671" s="225">
        <v>0</v>
      </c>
      <c r="X671" s="225">
        <v>0</v>
      </c>
      <c r="Y671" s="225">
        <v>0</v>
      </c>
      <c r="Z671" s="225">
        <v>0</v>
      </c>
      <c r="AA671" s="225">
        <v>0</v>
      </c>
      <c r="AB671" s="225">
        <v>0</v>
      </c>
      <c r="AC671" s="225">
        <v>0</v>
      </c>
      <c r="AD671" s="225">
        <v>0</v>
      </c>
      <c r="AE671" s="225">
        <v>0</v>
      </c>
      <c r="AF671" s="225">
        <v>0</v>
      </c>
      <c r="AG671" s="225">
        <v>0</v>
      </c>
      <c r="AH671" s="225">
        <v>0</v>
      </c>
      <c r="AI671" s="225">
        <v>0</v>
      </c>
      <c r="AJ671" s="225">
        <v>0</v>
      </c>
      <c r="AK671" s="225">
        <v>0</v>
      </c>
      <c r="AL671" s="225">
        <v>0</v>
      </c>
      <c r="AM671" s="225">
        <v>0</v>
      </c>
      <c r="AN671" s="225">
        <v>0</v>
      </c>
      <c r="AO671" s="225">
        <v>0</v>
      </c>
      <c r="AP671" s="225">
        <v>0</v>
      </c>
      <c r="AQ671" s="225">
        <v>0</v>
      </c>
      <c r="AR671" s="225">
        <v>0</v>
      </c>
      <c r="AS671" s="225">
        <v>0</v>
      </c>
      <c r="AT671" s="225">
        <v>0</v>
      </c>
      <c r="AU671" s="225">
        <v>0</v>
      </c>
      <c r="AV671" s="225">
        <v>0</v>
      </c>
      <c r="AW671" s="225">
        <v>0</v>
      </c>
      <c r="AX671" s="225">
        <v>0</v>
      </c>
      <c r="AY671" s="225">
        <v>0</v>
      </c>
      <c r="AZ671" s="225">
        <v>0</v>
      </c>
      <c r="BA671" s="225">
        <v>0</v>
      </c>
      <c r="BB671" s="225">
        <v>0</v>
      </c>
      <c r="BC671" s="225">
        <v>0</v>
      </c>
      <c r="BD671" s="225">
        <v>0</v>
      </c>
      <c r="BE671" s="225">
        <v>0</v>
      </c>
      <c r="BF671" s="225">
        <v>0</v>
      </c>
      <c r="BG671" s="225">
        <v>0</v>
      </c>
      <c r="BH671" s="225">
        <v>0</v>
      </c>
      <c r="BI671" s="225">
        <v>0</v>
      </c>
      <c r="BJ671" s="225">
        <v>0</v>
      </c>
      <c r="BK671" s="225">
        <v>0</v>
      </c>
      <c r="BL671" s="225">
        <v>0</v>
      </c>
      <c r="BM671" s="225">
        <v>0</v>
      </c>
      <c r="BN671" s="225">
        <v>0</v>
      </c>
    </row>
    <row r="672" spans="1:66">
      <c r="A672" s="245" t="s">
        <v>911</v>
      </c>
      <c r="B672" s="225">
        <v>-179097.66666666599</v>
      </c>
      <c r="C672" s="225">
        <v>-179097.66666666599</v>
      </c>
      <c r="D672" s="225">
        <v>-179097.66666666599</v>
      </c>
      <c r="E672" s="225">
        <v>-179097.66666666599</v>
      </c>
      <c r="F672" s="225">
        <v>-179097.66666666599</v>
      </c>
      <c r="G672" s="225">
        <v>-179097.66666666599</v>
      </c>
      <c r="H672" s="225">
        <v>-179097.66666666599</v>
      </c>
      <c r="I672" s="225">
        <v>-179097.66666666599</v>
      </c>
      <c r="J672" s="225">
        <v>-179097.66666666599</v>
      </c>
      <c r="K672" s="225">
        <v>-179097.66666666599</v>
      </c>
      <c r="L672" s="225">
        <v>-179097.66666666599</v>
      </c>
      <c r="M672" s="225">
        <v>-179097.66666666599</v>
      </c>
      <c r="N672" s="225">
        <v>-2149171.9999999902</v>
      </c>
      <c r="O672" s="225">
        <v>-30851.5452975644</v>
      </c>
      <c r="P672" s="225">
        <v>-30851.5452975644</v>
      </c>
      <c r="Q672" s="225">
        <v>-30851.5452975644</v>
      </c>
      <c r="R672" s="225">
        <v>-30851.5452975644</v>
      </c>
      <c r="S672" s="225">
        <v>-30851.5452975644</v>
      </c>
      <c r="T672" s="225">
        <v>-30851.5452975644</v>
      </c>
      <c r="U672" s="225">
        <v>-30851.5452975644</v>
      </c>
      <c r="V672" s="225">
        <v>-30851.5452975644</v>
      </c>
      <c r="W672" s="225">
        <v>-30851.5452975644</v>
      </c>
      <c r="X672" s="225">
        <v>-30851.5452975644</v>
      </c>
      <c r="Y672" s="225">
        <v>-30851.5452975644</v>
      </c>
      <c r="Z672" s="225">
        <v>-30851.5452975644</v>
      </c>
      <c r="AA672" s="225">
        <v>-370218.54357077298</v>
      </c>
      <c r="AB672" s="225">
        <v>2.93098878501041E-11</v>
      </c>
      <c r="AC672" s="225">
        <v>2.93098878501041E-11</v>
      </c>
      <c r="AD672" s="225">
        <v>2.93098878501041E-11</v>
      </c>
      <c r="AE672" s="225">
        <v>2.93098878501041E-11</v>
      </c>
      <c r="AF672" s="225">
        <v>2.93098878501041E-11</v>
      </c>
      <c r="AG672" s="225">
        <v>2.93098878501041E-11</v>
      </c>
      <c r="AH672" s="225">
        <v>2.93098878501041E-11</v>
      </c>
      <c r="AI672" s="225">
        <v>2.93098878501041E-11</v>
      </c>
      <c r="AJ672" s="225">
        <v>2.93098878501041E-11</v>
      </c>
      <c r="AK672" s="225">
        <v>2.93098878501041E-11</v>
      </c>
      <c r="AL672" s="225">
        <v>2.93098878501041E-11</v>
      </c>
      <c r="AM672" s="225">
        <v>2.93098878501041E-11</v>
      </c>
      <c r="AN672" s="225">
        <v>3.5171865420124902E-10</v>
      </c>
      <c r="AO672" s="225">
        <v>3.7821597705563597E-11</v>
      </c>
      <c r="AP672" s="225">
        <v>3.7821597705563597E-11</v>
      </c>
      <c r="AQ672" s="225">
        <v>3.7821597705563597E-11</v>
      </c>
      <c r="AR672" s="225">
        <v>3.7821597705563597E-11</v>
      </c>
      <c r="AS672" s="225">
        <v>3.7821597705563597E-11</v>
      </c>
      <c r="AT672" s="225">
        <v>3.7821597705563597E-11</v>
      </c>
      <c r="AU672" s="225">
        <v>3.7821597705563597E-11</v>
      </c>
      <c r="AV672" s="225">
        <v>3.7821597705563597E-11</v>
      </c>
      <c r="AW672" s="225">
        <v>3.7821597705563597E-11</v>
      </c>
      <c r="AX672" s="225">
        <v>3.7821597705563597E-11</v>
      </c>
      <c r="AY672" s="225">
        <v>3.7821597705563597E-11</v>
      </c>
      <c r="AZ672" s="225">
        <v>3.7821597705563597E-11</v>
      </c>
      <c r="BA672" s="225">
        <v>4.5385917246676301E-10</v>
      </c>
      <c r="BB672" s="225">
        <v>-1.52365774318418E-10</v>
      </c>
      <c r="BC672" s="225">
        <v>-1.52365774318418E-10</v>
      </c>
      <c r="BD672" s="225">
        <v>-1.52365774318418E-10</v>
      </c>
      <c r="BE672" s="225">
        <v>-1.52365774318418E-10</v>
      </c>
      <c r="BF672" s="225">
        <v>-1.52365774318418E-10</v>
      </c>
      <c r="BG672" s="225">
        <v>-1.52365774318418E-10</v>
      </c>
      <c r="BH672" s="225">
        <v>-1.52365774318418E-10</v>
      </c>
      <c r="BI672" s="225">
        <v>-1.52365774318418E-10</v>
      </c>
      <c r="BJ672" s="225">
        <v>-1.52365774318418E-10</v>
      </c>
      <c r="BK672" s="225">
        <v>-1.52365774318418E-10</v>
      </c>
      <c r="BL672" s="225">
        <v>-1.52365774318418E-10</v>
      </c>
      <c r="BM672" s="225">
        <v>-1.52365774318418E-10</v>
      </c>
      <c r="BN672" s="225">
        <v>-1.8283892918210101E-9</v>
      </c>
    </row>
    <row r="673" spans="1:66">
      <c r="A673" s="245" t="s">
        <v>912</v>
      </c>
      <c r="B673" s="225">
        <v>24990732.083720502</v>
      </c>
      <c r="C673" s="225">
        <v>-59145276.528430201</v>
      </c>
      <c r="D673" s="225">
        <v>-39865839.189763099</v>
      </c>
      <c r="E673" s="225">
        <v>-1853003.9865587801</v>
      </c>
      <c r="F673" s="225">
        <v>14523500.2586438</v>
      </c>
      <c r="G673" s="225">
        <v>15963760.538292</v>
      </c>
      <c r="H673" s="225">
        <v>12877167.0996131</v>
      </c>
      <c r="I673" s="225">
        <v>87066930.200127706</v>
      </c>
      <c r="J673" s="225">
        <v>12583671.0068576</v>
      </c>
      <c r="K673" s="225">
        <v>1517598.45834644</v>
      </c>
      <c r="L673" s="225">
        <v>-34974976.498297401</v>
      </c>
      <c r="M673" s="225">
        <v>-35833003.094301701</v>
      </c>
      <c r="N673" s="225">
        <v>-2148739.6517499802</v>
      </c>
      <c r="O673" s="225">
        <v>27639747.696378201</v>
      </c>
      <c r="P673" s="225">
        <v>-48255818.744847603</v>
      </c>
      <c r="Q673" s="225">
        <v>-30372130.1071283</v>
      </c>
      <c r="R673" s="225">
        <v>-4794323.5067859003</v>
      </c>
      <c r="S673" s="225">
        <v>7472875.24487512</v>
      </c>
      <c r="T673" s="225">
        <v>15450085.6074671</v>
      </c>
      <c r="U673" s="225">
        <v>17645712.675475899</v>
      </c>
      <c r="V673" s="225">
        <v>81278200.364153296</v>
      </c>
      <c r="W673" s="225">
        <v>10307922.1245916</v>
      </c>
      <c r="X673" s="225">
        <v>-7497566.14038496</v>
      </c>
      <c r="Y673" s="225">
        <v>-34291445.7693066</v>
      </c>
      <c r="Z673" s="225">
        <v>-34953924.9036365</v>
      </c>
      <c r="AA673" s="225">
        <v>-370665.45914855599</v>
      </c>
      <c r="AB673" s="225">
        <v>24231361.526878498</v>
      </c>
      <c r="AC673" s="225">
        <v>-24687754.383266799</v>
      </c>
      <c r="AD673" s="225">
        <v>-16980955.885632399</v>
      </c>
      <c r="AE673" s="225">
        <v>597040.14400858397</v>
      </c>
      <c r="AF673" s="225">
        <v>5179056.73384465</v>
      </c>
      <c r="AG673" s="225">
        <v>5411227.8167322204</v>
      </c>
      <c r="AH673" s="225">
        <v>4275629.5715572704</v>
      </c>
      <c r="AI673" s="225">
        <v>49383922.928237803</v>
      </c>
      <c r="AJ673" s="225">
        <v>2309967.15946157</v>
      </c>
      <c r="AK673" s="225">
        <v>-3740266.34814069</v>
      </c>
      <c r="AL673" s="225">
        <v>-19589360.742612898</v>
      </c>
      <c r="AM673" s="225">
        <v>-26389868.4488369</v>
      </c>
      <c r="AN673" s="225">
        <v>7.2230865043820799E-2</v>
      </c>
      <c r="AO673" s="225">
        <v>24264439.9079291</v>
      </c>
      <c r="AP673" s="225">
        <v>-23756038.0999148</v>
      </c>
      <c r="AQ673" s="225">
        <v>-14735324.7720805</v>
      </c>
      <c r="AR673" s="225">
        <v>2527757.9960713</v>
      </c>
      <c r="AS673" s="225">
        <v>6070614.3312913999</v>
      </c>
      <c r="AT673" s="225">
        <v>6603222.2545889895</v>
      </c>
      <c r="AU673" s="225">
        <v>4621901.3716337997</v>
      </c>
      <c r="AV673" s="225">
        <v>46807472.8265559</v>
      </c>
      <c r="AW673" s="225">
        <v>620648.87349287095</v>
      </c>
      <c r="AX673" s="225">
        <v>-6392796.79832255</v>
      </c>
      <c r="AY673" s="225">
        <v>-21869844.779964801</v>
      </c>
      <c r="AZ673" s="225">
        <v>-24762052.890089098</v>
      </c>
      <c r="BA673" s="225">
        <v>0.221191468881443</v>
      </c>
      <c r="BB673" s="225">
        <v>20722545.7932631</v>
      </c>
      <c r="BC673" s="225">
        <v>-25186939.1599067</v>
      </c>
      <c r="BD673" s="225">
        <v>-18143478.006243199</v>
      </c>
      <c r="BE673" s="225">
        <v>-1028489.7223845701</v>
      </c>
      <c r="BF673" s="225">
        <v>5889781.0133553203</v>
      </c>
      <c r="BG673" s="225">
        <v>6684532.5819095802</v>
      </c>
      <c r="BH673" s="225">
        <v>5134416.1235667998</v>
      </c>
      <c r="BI673" s="225">
        <v>46018699.978442602</v>
      </c>
      <c r="BJ673" s="225">
        <v>1636338.18653807</v>
      </c>
      <c r="BK673" s="225">
        <v>-4723869.8531401101</v>
      </c>
      <c r="BL673" s="225">
        <v>-14364305.421770999</v>
      </c>
      <c r="BM673" s="225">
        <v>-22639231.637156401</v>
      </c>
      <c r="BN673" s="225">
        <v>-0.12352668272797</v>
      </c>
    </row>
    <row r="674" spans="1:66">
      <c r="A674" s="245" t="s">
        <v>913</v>
      </c>
      <c r="B674" s="225">
        <v>107038636.752057</v>
      </c>
      <c r="C674" s="225">
        <v>17732550.925593901</v>
      </c>
      <c r="D674" s="225">
        <v>7343436.4081562599</v>
      </c>
      <c r="E674" s="225">
        <v>77691052.336623296</v>
      </c>
      <c r="F674" s="225">
        <v>95207934.414170802</v>
      </c>
      <c r="G674" s="225">
        <v>68655895.629122198</v>
      </c>
      <c r="H674" s="225">
        <v>96038308.222027794</v>
      </c>
      <c r="I674" s="225">
        <v>172515241.31763899</v>
      </c>
      <c r="J674" s="225">
        <v>64402411.450828299</v>
      </c>
      <c r="K674" s="225">
        <v>81377120.066902399</v>
      </c>
      <c r="L674" s="225">
        <v>41794010.276179098</v>
      </c>
      <c r="M674" s="225">
        <v>13542970.788995899</v>
      </c>
      <c r="N674" s="225">
        <v>843339568.58829701</v>
      </c>
      <c r="O674" s="225">
        <v>110092735.62943199</v>
      </c>
      <c r="P674" s="225">
        <v>29898775.227045801</v>
      </c>
      <c r="Q674" s="225">
        <v>38122800.015427001</v>
      </c>
      <c r="R674" s="225">
        <v>74775201.063311696</v>
      </c>
      <c r="S674" s="225">
        <v>87968455.522842601</v>
      </c>
      <c r="T674" s="225">
        <v>87031530.845572203</v>
      </c>
      <c r="U674" s="225">
        <v>99859134.534475699</v>
      </c>
      <c r="V674" s="225">
        <v>167728347.540604</v>
      </c>
      <c r="W674" s="225">
        <v>81403879.706487104</v>
      </c>
      <c r="X674" s="225">
        <v>71240071.781765699</v>
      </c>
      <c r="Y674" s="225">
        <v>42971534.566493697</v>
      </c>
      <c r="Z674" s="225">
        <v>33431405.929846801</v>
      </c>
      <c r="AA674" s="225">
        <v>924523872.36330497</v>
      </c>
      <c r="AB674" s="225">
        <v>120406967.612578</v>
      </c>
      <c r="AC674" s="225">
        <v>61325052.612648502</v>
      </c>
      <c r="AD674" s="225">
        <v>71813861.546585202</v>
      </c>
      <c r="AE674" s="225">
        <v>89970414.922918394</v>
      </c>
      <c r="AF674" s="225">
        <v>98441029.124937296</v>
      </c>
      <c r="AG674" s="225">
        <v>101653869.994066</v>
      </c>
      <c r="AH674" s="225">
        <v>100448192.337073</v>
      </c>
      <c r="AI674" s="225">
        <v>151654172.251973</v>
      </c>
      <c r="AJ674" s="225">
        <v>97529491.667403296</v>
      </c>
      <c r="AK674" s="225">
        <v>86077298.846672401</v>
      </c>
      <c r="AL674" s="225">
        <v>65600009.4617908</v>
      </c>
      <c r="AM674" s="225">
        <v>61123564.6146136</v>
      </c>
      <c r="AN674" s="225">
        <v>1106043924.9932599</v>
      </c>
      <c r="AO674" s="225">
        <v>127870161.63656101</v>
      </c>
      <c r="AP674" s="225">
        <v>66588329.001570202</v>
      </c>
      <c r="AQ674" s="225">
        <v>78749776.846212402</v>
      </c>
      <c r="AR674" s="225">
        <v>96679601.803625003</v>
      </c>
      <c r="AS674" s="225">
        <v>105436545.06694099</v>
      </c>
      <c r="AT674" s="225">
        <v>109636898.891794</v>
      </c>
      <c r="AU674" s="225">
        <v>108369584.087819</v>
      </c>
      <c r="AV674" s="225">
        <v>158980398.58167401</v>
      </c>
      <c r="AW674" s="225">
        <v>103336432.94939201</v>
      </c>
      <c r="AX674" s="225">
        <v>90085133.370931998</v>
      </c>
      <c r="AY674" s="225">
        <v>68222158.868797705</v>
      </c>
      <c r="AZ674" s="225">
        <v>67473291.426625907</v>
      </c>
      <c r="BA674" s="225">
        <v>1181428312.53194</v>
      </c>
      <c r="BB674" s="225">
        <v>128675671.556545</v>
      </c>
      <c r="BC674" s="225">
        <v>67201393.012819394</v>
      </c>
      <c r="BD674" s="225">
        <v>77680827.962973595</v>
      </c>
      <c r="BE674" s="225">
        <v>96531325.284124807</v>
      </c>
      <c r="BF674" s="225">
        <v>109634264.89926299</v>
      </c>
      <c r="BG674" s="225">
        <v>114409859.325445</v>
      </c>
      <c r="BH674" s="225">
        <v>114457140.39223801</v>
      </c>
      <c r="BI674" s="225">
        <v>165296601.25995901</v>
      </c>
      <c r="BJ674" s="225">
        <v>108550720.05753</v>
      </c>
      <c r="BK674" s="225">
        <v>95871604.767069504</v>
      </c>
      <c r="BL674" s="225">
        <v>79253007.0425978</v>
      </c>
      <c r="BM674" s="225">
        <v>72600720.734361902</v>
      </c>
      <c r="BN674" s="225">
        <v>1230163136.29493</v>
      </c>
    </row>
    <row r="675" spans="1:66">
      <c r="A675" s="247" t="s">
        <v>914</v>
      </c>
    </row>
    <row r="676" spans="1:66">
      <c r="A676" s="245" t="s">
        <v>915</v>
      </c>
      <c r="B676" s="225">
        <v>0</v>
      </c>
      <c r="C676" s="225">
        <v>0</v>
      </c>
      <c r="D676" s="225">
        <v>0</v>
      </c>
      <c r="E676" s="225">
        <v>0</v>
      </c>
      <c r="F676" s="225">
        <v>0</v>
      </c>
      <c r="G676" s="225">
        <v>0</v>
      </c>
      <c r="H676" s="225">
        <v>0</v>
      </c>
      <c r="I676" s="225">
        <v>0</v>
      </c>
      <c r="J676" s="225">
        <v>0</v>
      </c>
      <c r="K676" s="225">
        <v>0</v>
      </c>
      <c r="L676" s="225">
        <v>0</v>
      </c>
      <c r="M676" s="225">
        <v>0</v>
      </c>
      <c r="N676" s="225">
        <v>0</v>
      </c>
      <c r="O676" s="225">
        <v>0</v>
      </c>
      <c r="P676" s="225">
        <v>0</v>
      </c>
      <c r="Q676" s="225">
        <v>0</v>
      </c>
      <c r="R676" s="225">
        <v>0</v>
      </c>
      <c r="S676" s="225">
        <v>0</v>
      </c>
      <c r="T676" s="225">
        <v>0</v>
      </c>
      <c r="U676" s="225">
        <v>0</v>
      </c>
      <c r="V676" s="225">
        <v>0</v>
      </c>
      <c r="W676" s="225">
        <v>0</v>
      </c>
      <c r="X676" s="225">
        <v>0</v>
      </c>
      <c r="Y676" s="225">
        <v>0</v>
      </c>
      <c r="Z676" s="225">
        <v>0</v>
      </c>
      <c r="AA676" s="225">
        <v>0</v>
      </c>
      <c r="AB676" s="225">
        <v>0</v>
      </c>
      <c r="AC676" s="225">
        <v>0</v>
      </c>
      <c r="AD676" s="225">
        <v>0</v>
      </c>
      <c r="AE676" s="225">
        <v>0</v>
      </c>
      <c r="AF676" s="225">
        <v>0</v>
      </c>
      <c r="AG676" s="225">
        <v>0</v>
      </c>
      <c r="AH676" s="225">
        <v>0</v>
      </c>
      <c r="AI676" s="225">
        <v>0</v>
      </c>
      <c r="AJ676" s="225">
        <v>0</v>
      </c>
      <c r="AK676" s="225">
        <v>0</v>
      </c>
      <c r="AL676" s="225">
        <v>0</v>
      </c>
      <c r="AM676" s="225">
        <v>0</v>
      </c>
      <c r="AN676" s="225">
        <v>0</v>
      </c>
      <c r="AO676" s="225">
        <v>0</v>
      </c>
      <c r="AP676" s="225">
        <v>0</v>
      </c>
      <c r="AQ676" s="225">
        <v>0</v>
      </c>
      <c r="AR676" s="225">
        <v>0</v>
      </c>
      <c r="AS676" s="225">
        <v>0</v>
      </c>
      <c r="AT676" s="225">
        <v>0</v>
      </c>
      <c r="AU676" s="225">
        <v>0</v>
      </c>
      <c r="AV676" s="225">
        <v>0</v>
      </c>
      <c r="AW676" s="225">
        <v>0</v>
      </c>
      <c r="AX676" s="225">
        <v>0</v>
      </c>
      <c r="AY676" s="225">
        <v>0</v>
      </c>
      <c r="AZ676" s="225">
        <v>0</v>
      </c>
      <c r="BA676" s="225">
        <v>0</v>
      </c>
      <c r="BB676" s="225">
        <v>0</v>
      </c>
      <c r="BC676" s="225">
        <v>0</v>
      </c>
      <c r="BD676" s="225">
        <v>0</v>
      </c>
      <c r="BE676" s="225">
        <v>0</v>
      </c>
      <c r="BF676" s="225">
        <v>0</v>
      </c>
      <c r="BG676" s="225">
        <v>0</v>
      </c>
      <c r="BH676" s="225">
        <v>0</v>
      </c>
      <c r="BI676" s="225">
        <v>0</v>
      </c>
      <c r="BJ676" s="225">
        <v>0</v>
      </c>
      <c r="BK676" s="225">
        <v>0</v>
      </c>
      <c r="BL676" s="225">
        <v>0</v>
      </c>
      <c r="BM676" s="225">
        <v>0</v>
      </c>
      <c r="BN676" s="225">
        <v>0</v>
      </c>
    </row>
    <row r="677" spans="1:66">
      <c r="A677" s="245" t="s">
        <v>916</v>
      </c>
      <c r="B677" s="225">
        <v>0</v>
      </c>
      <c r="C677" s="225">
        <v>0</v>
      </c>
      <c r="D677" s="225">
        <v>0</v>
      </c>
      <c r="E677" s="225">
        <v>0</v>
      </c>
      <c r="F677" s="225">
        <v>0</v>
      </c>
      <c r="G677" s="225">
        <v>0</v>
      </c>
      <c r="H677" s="225">
        <v>0</v>
      </c>
      <c r="I677" s="225">
        <v>0</v>
      </c>
      <c r="J677" s="225">
        <v>0</v>
      </c>
      <c r="K677" s="225">
        <v>0</v>
      </c>
      <c r="L677" s="225">
        <v>0</v>
      </c>
      <c r="M677" s="225">
        <v>0</v>
      </c>
      <c r="N677" s="225">
        <v>0</v>
      </c>
      <c r="O677" s="225">
        <v>0</v>
      </c>
      <c r="P677" s="225">
        <v>0</v>
      </c>
      <c r="Q677" s="225">
        <v>0</v>
      </c>
      <c r="R677" s="225">
        <v>0</v>
      </c>
      <c r="S677" s="225">
        <v>0</v>
      </c>
      <c r="T677" s="225">
        <v>0</v>
      </c>
      <c r="U677" s="225">
        <v>0</v>
      </c>
      <c r="V677" s="225">
        <v>0</v>
      </c>
      <c r="W677" s="225">
        <v>0</v>
      </c>
      <c r="X677" s="225">
        <v>0</v>
      </c>
      <c r="Y677" s="225">
        <v>0</v>
      </c>
      <c r="Z677" s="225">
        <v>0</v>
      </c>
      <c r="AA677" s="225">
        <v>0</v>
      </c>
      <c r="AB677" s="225">
        <v>0</v>
      </c>
      <c r="AC677" s="225">
        <v>0</v>
      </c>
      <c r="AD677" s="225">
        <v>0</v>
      </c>
      <c r="AE677" s="225">
        <v>0</v>
      </c>
      <c r="AF677" s="225">
        <v>0</v>
      </c>
      <c r="AG677" s="225">
        <v>0</v>
      </c>
      <c r="AH677" s="225">
        <v>0</v>
      </c>
      <c r="AI677" s="225">
        <v>0</v>
      </c>
      <c r="AJ677" s="225">
        <v>0</v>
      </c>
      <c r="AK677" s="225">
        <v>0</v>
      </c>
      <c r="AL677" s="225">
        <v>0</v>
      </c>
      <c r="AM677" s="225">
        <v>0</v>
      </c>
      <c r="AN677" s="225">
        <v>0</v>
      </c>
      <c r="AO677" s="225">
        <v>0</v>
      </c>
      <c r="AP677" s="225">
        <v>0</v>
      </c>
      <c r="AQ677" s="225">
        <v>0</v>
      </c>
      <c r="AR677" s="225">
        <v>0</v>
      </c>
      <c r="AS677" s="225">
        <v>0</v>
      </c>
      <c r="AT677" s="225">
        <v>0</v>
      </c>
      <c r="AU677" s="225">
        <v>0</v>
      </c>
      <c r="AV677" s="225">
        <v>0</v>
      </c>
      <c r="AW677" s="225">
        <v>0</v>
      </c>
      <c r="AX677" s="225">
        <v>0</v>
      </c>
      <c r="AY677" s="225">
        <v>0</v>
      </c>
      <c r="AZ677" s="225">
        <v>0</v>
      </c>
      <c r="BA677" s="225">
        <v>0</v>
      </c>
      <c r="BB677" s="225">
        <v>0</v>
      </c>
      <c r="BC677" s="225">
        <v>0</v>
      </c>
      <c r="BD677" s="225">
        <v>0</v>
      </c>
      <c r="BE677" s="225">
        <v>0</v>
      </c>
      <c r="BF677" s="225">
        <v>0</v>
      </c>
      <c r="BG677" s="225">
        <v>0</v>
      </c>
      <c r="BH677" s="225">
        <v>0</v>
      </c>
      <c r="BI677" s="225">
        <v>0</v>
      </c>
      <c r="BJ677" s="225">
        <v>0</v>
      </c>
      <c r="BK677" s="225">
        <v>0</v>
      </c>
      <c r="BL677" s="225">
        <v>0</v>
      </c>
      <c r="BM677" s="225">
        <v>0</v>
      </c>
      <c r="BN677" s="225">
        <v>0</v>
      </c>
    </row>
    <row r="678" spans="1:66">
      <c r="A678" s="245" t="s">
        <v>917</v>
      </c>
      <c r="B678" s="225">
        <v>0</v>
      </c>
      <c r="C678" s="225">
        <v>0</v>
      </c>
      <c r="D678" s="225">
        <v>0</v>
      </c>
      <c r="E678" s="225">
        <v>0</v>
      </c>
      <c r="F678" s="225">
        <v>0</v>
      </c>
      <c r="G678" s="225">
        <v>0</v>
      </c>
      <c r="H678" s="225">
        <v>0</v>
      </c>
      <c r="I678" s="225">
        <v>0</v>
      </c>
      <c r="J678" s="225">
        <v>0</v>
      </c>
      <c r="K678" s="225">
        <v>0</v>
      </c>
      <c r="L678" s="225">
        <v>0</v>
      </c>
      <c r="M678" s="225">
        <v>0</v>
      </c>
      <c r="N678" s="225">
        <v>0</v>
      </c>
      <c r="O678" s="225">
        <v>0</v>
      </c>
      <c r="P678" s="225">
        <v>0</v>
      </c>
      <c r="Q678" s="225">
        <v>0</v>
      </c>
      <c r="R678" s="225">
        <v>0</v>
      </c>
      <c r="S678" s="225">
        <v>0</v>
      </c>
      <c r="T678" s="225">
        <v>0</v>
      </c>
      <c r="U678" s="225">
        <v>0</v>
      </c>
      <c r="V678" s="225">
        <v>0</v>
      </c>
      <c r="W678" s="225">
        <v>0</v>
      </c>
      <c r="X678" s="225">
        <v>0</v>
      </c>
      <c r="Y678" s="225">
        <v>0</v>
      </c>
      <c r="Z678" s="225">
        <v>0</v>
      </c>
      <c r="AA678" s="225">
        <v>0</v>
      </c>
      <c r="AB678" s="225">
        <v>0</v>
      </c>
      <c r="AC678" s="225">
        <v>0</v>
      </c>
      <c r="AD678" s="225">
        <v>0</v>
      </c>
      <c r="AE678" s="225">
        <v>0</v>
      </c>
      <c r="AF678" s="225">
        <v>0</v>
      </c>
      <c r="AG678" s="225">
        <v>0</v>
      </c>
      <c r="AH678" s="225">
        <v>0</v>
      </c>
      <c r="AI678" s="225">
        <v>0</v>
      </c>
      <c r="AJ678" s="225">
        <v>0</v>
      </c>
      <c r="AK678" s="225">
        <v>0</v>
      </c>
      <c r="AL678" s="225">
        <v>0</v>
      </c>
      <c r="AM678" s="225">
        <v>0</v>
      </c>
      <c r="AN678" s="225">
        <v>0</v>
      </c>
      <c r="AO678" s="225">
        <v>0</v>
      </c>
      <c r="AP678" s="225">
        <v>0</v>
      </c>
      <c r="AQ678" s="225">
        <v>0</v>
      </c>
      <c r="AR678" s="225">
        <v>0</v>
      </c>
      <c r="AS678" s="225">
        <v>0</v>
      </c>
      <c r="AT678" s="225">
        <v>0</v>
      </c>
      <c r="AU678" s="225">
        <v>0</v>
      </c>
      <c r="AV678" s="225">
        <v>0</v>
      </c>
      <c r="AW678" s="225">
        <v>0</v>
      </c>
      <c r="AX678" s="225">
        <v>0</v>
      </c>
      <c r="AY678" s="225">
        <v>0</v>
      </c>
      <c r="AZ678" s="225">
        <v>0</v>
      </c>
      <c r="BA678" s="225">
        <v>0</v>
      </c>
      <c r="BB678" s="225">
        <v>0</v>
      </c>
      <c r="BC678" s="225">
        <v>0</v>
      </c>
      <c r="BD678" s="225">
        <v>0</v>
      </c>
      <c r="BE678" s="225">
        <v>0</v>
      </c>
      <c r="BF678" s="225">
        <v>0</v>
      </c>
      <c r="BG678" s="225">
        <v>0</v>
      </c>
      <c r="BH678" s="225">
        <v>0</v>
      </c>
      <c r="BI678" s="225">
        <v>0</v>
      </c>
      <c r="BJ678" s="225">
        <v>0</v>
      </c>
      <c r="BK678" s="225">
        <v>0</v>
      </c>
      <c r="BL678" s="225">
        <v>0</v>
      </c>
      <c r="BM678" s="225">
        <v>0</v>
      </c>
      <c r="BN678" s="225">
        <v>0</v>
      </c>
    </row>
    <row r="679" spans="1:66">
      <c r="A679" s="245" t="s">
        <v>918</v>
      </c>
      <c r="B679" s="225">
        <v>0</v>
      </c>
      <c r="C679" s="225">
        <v>0</v>
      </c>
      <c r="D679" s="225">
        <v>0</v>
      </c>
      <c r="E679" s="225">
        <v>0</v>
      </c>
      <c r="F679" s="225">
        <v>0</v>
      </c>
      <c r="G679" s="225">
        <v>0</v>
      </c>
      <c r="H679" s="225">
        <v>0</v>
      </c>
      <c r="I679" s="225">
        <v>0</v>
      </c>
      <c r="J679" s="225">
        <v>0</v>
      </c>
      <c r="K679" s="225">
        <v>0</v>
      </c>
      <c r="L679" s="225">
        <v>0</v>
      </c>
      <c r="M679" s="225">
        <v>0</v>
      </c>
      <c r="N679" s="225">
        <v>0</v>
      </c>
      <c r="O679" s="225">
        <v>0</v>
      </c>
      <c r="P679" s="225">
        <v>0</v>
      </c>
      <c r="Q679" s="225">
        <v>0</v>
      </c>
      <c r="R679" s="225">
        <v>0</v>
      </c>
      <c r="S679" s="225">
        <v>0</v>
      </c>
      <c r="T679" s="225">
        <v>0</v>
      </c>
      <c r="U679" s="225">
        <v>0</v>
      </c>
      <c r="V679" s="225">
        <v>0</v>
      </c>
      <c r="W679" s="225">
        <v>0</v>
      </c>
      <c r="X679" s="225">
        <v>0</v>
      </c>
      <c r="Y679" s="225">
        <v>0</v>
      </c>
      <c r="Z679" s="225">
        <v>0</v>
      </c>
      <c r="AA679" s="225">
        <v>0</v>
      </c>
      <c r="AB679" s="225">
        <v>0</v>
      </c>
      <c r="AC679" s="225">
        <v>0</v>
      </c>
      <c r="AD679" s="225">
        <v>0</v>
      </c>
      <c r="AE679" s="225">
        <v>0</v>
      </c>
      <c r="AF679" s="225">
        <v>0</v>
      </c>
      <c r="AG679" s="225">
        <v>0</v>
      </c>
      <c r="AH679" s="225">
        <v>0</v>
      </c>
      <c r="AI679" s="225">
        <v>0</v>
      </c>
      <c r="AJ679" s="225">
        <v>0</v>
      </c>
      <c r="AK679" s="225">
        <v>0</v>
      </c>
      <c r="AL679" s="225">
        <v>0</v>
      </c>
      <c r="AM679" s="225">
        <v>0</v>
      </c>
      <c r="AN679" s="225">
        <v>0</v>
      </c>
      <c r="AO679" s="225">
        <v>0</v>
      </c>
      <c r="AP679" s="225">
        <v>0</v>
      </c>
      <c r="AQ679" s="225">
        <v>0</v>
      </c>
      <c r="AR679" s="225">
        <v>0</v>
      </c>
      <c r="AS679" s="225">
        <v>0</v>
      </c>
      <c r="AT679" s="225">
        <v>0</v>
      </c>
      <c r="AU679" s="225">
        <v>0</v>
      </c>
      <c r="AV679" s="225">
        <v>0</v>
      </c>
      <c r="AW679" s="225">
        <v>0</v>
      </c>
      <c r="AX679" s="225">
        <v>0</v>
      </c>
      <c r="AY679" s="225">
        <v>0</v>
      </c>
      <c r="AZ679" s="225">
        <v>0</v>
      </c>
      <c r="BA679" s="225">
        <v>0</v>
      </c>
      <c r="BB679" s="225">
        <v>0</v>
      </c>
      <c r="BC679" s="225">
        <v>0</v>
      </c>
      <c r="BD679" s="225">
        <v>0</v>
      </c>
      <c r="BE679" s="225">
        <v>0</v>
      </c>
      <c r="BF679" s="225">
        <v>0</v>
      </c>
      <c r="BG679" s="225">
        <v>0</v>
      </c>
      <c r="BH679" s="225">
        <v>0</v>
      </c>
      <c r="BI679" s="225">
        <v>0</v>
      </c>
      <c r="BJ679" s="225">
        <v>0</v>
      </c>
      <c r="BK679" s="225">
        <v>0</v>
      </c>
      <c r="BL679" s="225">
        <v>0</v>
      </c>
      <c r="BM679" s="225">
        <v>0</v>
      </c>
      <c r="BN679" s="225">
        <v>0</v>
      </c>
    </row>
    <row r="680" spans="1:66">
      <c r="A680" s="245" t="s">
        <v>919</v>
      </c>
      <c r="B680" s="225">
        <v>0</v>
      </c>
      <c r="C680" s="225">
        <v>0</v>
      </c>
      <c r="D680" s="225">
        <v>0</v>
      </c>
      <c r="E680" s="225">
        <v>0</v>
      </c>
      <c r="F680" s="225">
        <v>0</v>
      </c>
      <c r="G680" s="225">
        <v>0</v>
      </c>
      <c r="H680" s="225">
        <v>0</v>
      </c>
      <c r="I680" s="225">
        <v>0</v>
      </c>
      <c r="J680" s="225">
        <v>0</v>
      </c>
      <c r="K680" s="225">
        <v>0</v>
      </c>
      <c r="L680" s="225">
        <v>0</v>
      </c>
      <c r="M680" s="225">
        <v>0</v>
      </c>
      <c r="N680" s="225">
        <v>0</v>
      </c>
      <c r="O680" s="225">
        <v>0</v>
      </c>
      <c r="P680" s="225">
        <v>0</v>
      </c>
      <c r="Q680" s="225">
        <v>0</v>
      </c>
      <c r="R680" s="225">
        <v>0</v>
      </c>
      <c r="S680" s="225">
        <v>0</v>
      </c>
      <c r="T680" s="225">
        <v>0</v>
      </c>
      <c r="U680" s="225">
        <v>0</v>
      </c>
      <c r="V680" s="225">
        <v>0</v>
      </c>
      <c r="W680" s="225">
        <v>0</v>
      </c>
      <c r="X680" s="225">
        <v>0</v>
      </c>
      <c r="Y680" s="225">
        <v>0</v>
      </c>
      <c r="Z680" s="225">
        <v>0</v>
      </c>
      <c r="AA680" s="225">
        <v>0</v>
      </c>
      <c r="AB680" s="225">
        <v>0</v>
      </c>
      <c r="AC680" s="225">
        <v>0</v>
      </c>
      <c r="AD680" s="225">
        <v>0</v>
      </c>
      <c r="AE680" s="225">
        <v>0</v>
      </c>
      <c r="AF680" s="225">
        <v>0</v>
      </c>
      <c r="AG680" s="225">
        <v>0</v>
      </c>
      <c r="AH680" s="225">
        <v>0</v>
      </c>
      <c r="AI680" s="225">
        <v>0</v>
      </c>
      <c r="AJ680" s="225">
        <v>0</v>
      </c>
      <c r="AK680" s="225">
        <v>0</v>
      </c>
      <c r="AL680" s="225">
        <v>0</v>
      </c>
      <c r="AM680" s="225">
        <v>0</v>
      </c>
      <c r="AN680" s="225">
        <v>0</v>
      </c>
      <c r="AO680" s="225">
        <v>0</v>
      </c>
      <c r="AP680" s="225">
        <v>0</v>
      </c>
      <c r="AQ680" s="225">
        <v>0</v>
      </c>
      <c r="AR680" s="225">
        <v>0</v>
      </c>
      <c r="AS680" s="225">
        <v>0</v>
      </c>
      <c r="AT680" s="225">
        <v>0</v>
      </c>
      <c r="AU680" s="225">
        <v>0</v>
      </c>
      <c r="AV680" s="225">
        <v>0</v>
      </c>
      <c r="AW680" s="225">
        <v>0</v>
      </c>
      <c r="AX680" s="225">
        <v>0</v>
      </c>
      <c r="AY680" s="225">
        <v>0</v>
      </c>
      <c r="AZ680" s="225">
        <v>0</v>
      </c>
      <c r="BA680" s="225">
        <v>0</v>
      </c>
      <c r="BB680" s="225">
        <v>0</v>
      </c>
      <c r="BC680" s="225">
        <v>0</v>
      </c>
      <c r="BD680" s="225">
        <v>0</v>
      </c>
      <c r="BE680" s="225">
        <v>0</v>
      </c>
      <c r="BF680" s="225">
        <v>0</v>
      </c>
      <c r="BG680" s="225">
        <v>0</v>
      </c>
      <c r="BH680" s="225">
        <v>0</v>
      </c>
      <c r="BI680" s="225">
        <v>0</v>
      </c>
      <c r="BJ680" s="225">
        <v>0</v>
      </c>
      <c r="BK680" s="225">
        <v>0</v>
      </c>
      <c r="BL680" s="225">
        <v>0</v>
      </c>
      <c r="BM680" s="225">
        <v>0</v>
      </c>
      <c r="BN680" s="225">
        <v>0</v>
      </c>
    </row>
    <row r="681" spans="1:66">
      <c r="A681" s="247" t="s">
        <v>920</v>
      </c>
      <c r="B681" s="225">
        <v>0</v>
      </c>
      <c r="C681" s="225">
        <v>0</v>
      </c>
      <c r="D681" s="225">
        <v>0</v>
      </c>
      <c r="E681" s="225">
        <v>0</v>
      </c>
      <c r="F681" s="225">
        <v>0</v>
      </c>
      <c r="G681" s="225">
        <v>0</v>
      </c>
      <c r="H681" s="225">
        <v>0</v>
      </c>
      <c r="I681" s="225">
        <v>0</v>
      </c>
      <c r="J681" s="225">
        <v>0</v>
      </c>
      <c r="K681" s="225">
        <v>0</v>
      </c>
      <c r="L681" s="225">
        <v>0</v>
      </c>
      <c r="M681" s="225">
        <v>0</v>
      </c>
      <c r="N681" s="225">
        <v>0</v>
      </c>
      <c r="O681" s="225">
        <v>0</v>
      </c>
      <c r="P681" s="225">
        <v>0</v>
      </c>
      <c r="Q681" s="225">
        <v>0</v>
      </c>
      <c r="R681" s="225">
        <v>0</v>
      </c>
      <c r="S681" s="225">
        <v>0</v>
      </c>
      <c r="T681" s="225">
        <v>0</v>
      </c>
      <c r="U681" s="225">
        <v>0</v>
      </c>
      <c r="V681" s="225">
        <v>0</v>
      </c>
      <c r="W681" s="225">
        <v>0</v>
      </c>
      <c r="X681" s="225">
        <v>0</v>
      </c>
      <c r="Y681" s="225">
        <v>0</v>
      </c>
      <c r="Z681" s="225">
        <v>0</v>
      </c>
      <c r="AA681" s="225">
        <v>0</v>
      </c>
      <c r="AB681" s="225">
        <v>0</v>
      </c>
      <c r="AC681" s="225">
        <v>0</v>
      </c>
      <c r="AD681" s="225">
        <v>0</v>
      </c>
      <c r="AE681" s="225">
        <v>0</v>
      </c>
      <c r="AF681" s="225">
        <v>0</v>
      </c>
      <c r="AG681" s="225">
        <v>0</v>
      </c>
      <c r="AH681" s="225">
        <v>0</v>
      </c>
      <c r="AI681" s="225">
        <v>0</v>
      </c>
      <c r="AJ681" s="225">
        <v>0</v>
      </c>
      <c r="AK681" s="225">
        <v>0</v>
      </c>
      <c r="AL681" s="225">
        <v>0</v>
      </c>
      <c r="AM681" s="225">
        <v>0</v>
      </c>
      <c r="AN681" s="225">
        <v>0</v>
      </c>
      <c r="AO681" s="225">
        <v>0</v>
      </c>
      <c r="AP681" s="225">
        <v>0</v>
      </c>
      <c r="AQ681" s="225">
        <v>0</v>
      </c>
      <c r="AR681" s="225">
        <v>0</v>
      </c>
      <c r="AS681" s="225">
        <v>0</v>
      </c>
      <c r="AT681" s="225">
        <v>0</v>
      </c>
      <c r="AU681" s="225">
        <v>0</v>
      </c>
      <c r="AV681" s="225">
        <v>0</v>
      </c>
      <c r="AW681" s="225">
        <v>0</v>
      </c>
      <c r="AX681" s="225">
        <v>0</v>
      </c>
      <c r="AY681" s="225">
        <v>0</v>
      </c>
      <c r="AZ681" s="225">
        <v>0</v>
      </c>
      <c r="BA681" s="225">
        <v>0</v>
      </c>
      <c r="BB681" s="225">
        <v>0</v>
      </c>
      <c r="BC681" s="225">
        <v>0</v>
      </c>
      <c r="BD681" s="225">
        <v>0</v>
      </c>
      <c r="BE681" s="225">
        <v>0</v>
      </c>
      <c r="BF681" s="225">
        <v>0</v>
      </c>
      <c r="BG681" s="225">
        <v>0</v>
      </c>
      <c r="BH681" s="225">
        <v>0</v>
      </c>
      <c r="BI681" s="225">
        <v>0</v>
      </c>
      <c r="BJ681" s="225">
        <v>0</v>
      </c>
      <c r="BK681" s="225">
        <v>0</v>
      </c>
      <c r="BL681" s="225">
        <v>0</v>
      </c>
      <c r="BM681" s="225">
        <v>0</v>
      </c>
      <c r="BN681" s="225">
        <v>0</v>
      </c>
    </row>
    <row r="682" spans="1:66">
      <c r="A682" s="245" t="s">
        <v>921</v>
      </c>
    </row>
    <row r="683" spans="1:66">
      <c r="A683" s="247" t="s">
        <v>922</v>
      </c>
      <c r="B683" s="225">
        <v>107038636.752057</v>
      </c>
      <c r="C683" s="225">
        <v>17732550.925593901</v>
      </c>
      <c r="D683" s="225">
        <v>7343436.4081562599</v>
      </c>
      <c r="E683" s="225">
        <v>77691052.336623296</v>
      </c>
      <c r="F683" s="225">
        <v>95207934.414170802</v>
      </c>
      <c r="G683" s="225">
        <v>68655895.629122198</v>
      </c>
      <c r="H683" s="225">
        <v>96038308.222027794</v>
      </c>
      <c r="I683" s="225">
        <v>172515241.31763899</v>
      </c>
      <c r="J683" s="225">
        <v>64402411.450828299</v>
      </c>
      <c r="K683" s="225">
        <v>81377120.066902399</v>
      </c>
      <c r="L683" s="225">
        <v>41794010.276179098</v>
      </c>
      <c r="M683" s="225">
        <v>13542970.788995899</v>
      </c>
      <c r="N683" s="225">
        <v>843339568.58829701</v>
      </c>
      <c r="O683" s="225">
        <v>110092735.62943199</v>
      </c>
      <c r="P683" s="225">
        <v>29898775.227045801</v>
      </c>
      <c r="Q683" s="225">
        <v>38122800.015427001</v>
      </c>
      <c r="R683" s="225">
        <v>74775201.063311696</v>
      </c>
      <c r="S683" s="225">
        <v>87968455.522842601</v>
      </c>
      <c r="T683" s="225">
        <v>87031530.845572203</v>
      </c>
      <c r="U683" s="225">
        <v>99859134.534475699</v>
      </c>
      <c r="V683" s="225">
        <v>167728347.540604</v>
      </c>
      <c r="W683" s="225">
        <v>81403879.706487104</v>
      </c>
      <c r="X683" s="225">
        <v>71240071.781765699</v>
      </c>
      <c r="Y683" s="225">
        <v>42971534.566493697</v>
      </c>
      <c r="Z683" s="225">
        <v>33431405.929846801</v>
      </c>
      <c r="AA683" s="225">
        <v>924523872.36330497</v>
      </c>
      <c r="AB683" s="225">
        <v>120406967.612578</v>
      </c>
      <c r="AC683" s="225">
        <v>61325052.612648502</v>
      </c>
      <c r="AD683" s="225">
        <v>71813861.546585202</v>
      </c>
      <c r="AE683" s="225">
        <v>89970414.922918394</v>
      </c>
      <c r="AF683" s="225">
        <v>98441029.124937296</v>
      </c>
      <c r="AG683" s="225">
        <v>101653869.994066</v>
      </c>
      <c r="AH683" s="225">
        <v>100448192.337073</v>
      </c>
      <c r="AI683" s="225">
        <v>151654172.251973</v>
      </c>
      <c r="AJ683" s="225">
        <v>97529491.667403296</v>
      </c>
      <c r="AK683" s="225">
        <v>86077298.846672401</v>
      </c>
      <c r="AL683" s="225">
        <v>65600009.4617908</v>
      </c>
      <c r="AM683" s="225">
        <v>61123564.6146136</v>
      </c>
      <c r="AN683" s="225">
        <v>1106043924.9932599</v>
      </c>
      <c r="AO683" s="225">
        <v>127870161.63656101</v>
      </c>
      <c r="AP683" s="225">
        <v>66588329.001570202</v>
      </c>
      <c r="AQ683" s="225">
        <v>78749776.846212402</v>
      </c>
      <c r="AR683" s="225">
        <v>96679601.803625003</v>
      </c>
      <c r="AS683" s="225">
        <v>105436545.06694099</v>
      </c>
      <c r="AT683" s="225">
        <v>109636898.891794</v>
      </c>
      <c r="AU683" s="225">
        <v>108369584.087819</v>
      </c>
      <c r="AV683" s="225">
        <v>158980398.58167401</v>
      </c>
      <c r="AW683" s="225">
        <v>103336432.94939201</v>
      </c>
      <c r="AX683" s="225">
        <v>90085133.370931998</v>
      </c>
      <c r="AY683" s="225">
        <v>68222158.868797705</v>
      </c>
      <c r="AZ683" s="225">
        <v>67473291.426625907</v>
      </c>
      <c r="BA683" s="225">
        <v>1181428312.53194</v>
      </c>
      <c r="BB683" s="225">
        <v>128675671.556545</v>
      </c>
      <c r="BC683" s="225">
        <v>67201393.012819394</v>
      </c>
      <c r="BD683" s="225">
        <v>77680827.962973595</v>
      </c>
      <c r="BE683" s="225">
        <v>96531325.284124807</v>
      </c>
      <c r="BF683" s="225">
        <v>109634264.89926299</v>
      </c>
      <c r="BG683" s="225">
        <v>114409859.325445</v>
      </c>
      <c r="BH683" s="225">
        <v>114457140.39223801</v>
      </c>
      <c r="BI683" s="225">
        <v>165296601.25995901</v>
      </c>
      <c r="BJ683" s="225">
        <v>108550720.05753</v>
      </c>
      <c r="BK683" s="225">
        <v>95871604.767069504</v>
      </c>
      <c r="BL683" s="225">
        <v>79253007.0425978</v>
      </c>
      <c r="BM683" s="225">
        <v>72600720.734361902</v>
      </c>
      <c r="BN683" s="225">
        <v>1230163136.29493</v>
      </c>
    </row>
    <row r="684" spans="1:66">
      <c r="A684" s="245" t="s">
        <v>923</v>
      </c>
    </row>
    <row r="685" spans="1:66" ht="10.8" thickBot="1">
      <c r="A685" s="246" t="s">
        <v>924</v>
      </c>
    </row>
    <row r="686" spans="1:66">
      <c r="A686" s="245" t="s">
        <v>925</v>
      </c>
      <c r="B686" s="225">
        <v>0</v>
      </c>
      <c r="C686" s="225">
        <v>0</v>
      </c>
      <c r="D686" s="225">
        <v>0</v>
      </c>
      <c r="E686" s="225">
        <v>0</v>
      </c>
      <c r="F686" s="225">
        <v>0</v>
      </c>
      <c r="G686" s="225">
        <v>0</v>
      </c>
      <c r="H686" s="225">
        <v>0</v>
      </c>
      <c r="I686" s="225">
        <v>0</v>
      </c>
      <c r="J686" s="225">
        <v>0</v>
      </c>
      <c r="K686" s="225">
        <v>0</v>
      </c>
      <c r="L686" s="225">
        <v>0</v>
      </c>
      <c r="M686" s="225">
        <v>0</v>
      </c>
      <c r="N686" s="225">
        <v>0</v>
      </c>
      <c r="O686" s="225">
        <v>0</v>
      </c>
      <c r="P686" s="225">
        <v>0</v>
      </c>
      <c r="Q686" s="225">
        <v>0</v>
      </c>
      <c r="R686" s="225">
        <v>0</v>
      </c>
      <c r="S686" s="225">
        <v>0</v>
      </c>
      <c r="T686" s="225">
        <v>0</v>
      </c>
      <c r="U686" s="225">
        <v>0</v>
      </c>
      <c r="V686" s="225">
        <v>0</v>
      </c>
      <c r="W686" s="225">
        <v>0</v>
      </c>
      <c r="X686" s="225">
        <v>0</v>
      </c>
      <c r="Y686" s="225">
        <v>0</v>
      </c>
      <c r="Z686" s="225">
        <v>0</v>
      </c>
      <c r="AA686" s="225">
        <v>0</v>
      </c>
      <c r="AB686" s="225">
        <v>0</v>
      </c>
      <c r="AC686" s="225">
        <v>0</v>
      </c>
      <c r="AD686" s="225">
        <v>0</v>
      </c>
      <c r="AE686" s="225">
        <v>0</v>
      </c>
      <c r="AF686" s="225">
        <v>0</v>
      </c>
      <c r="AG686" s="225">
        <v>0</v>
      </c>
      <c r="AH686" s="225">
        <v>0</v>
      </c>
      <c r="AI686" s="225">
        <v>0</v>
      </c>
      <c r="AJ686" s="225">
        <v>0</v>
      </c>
      <c r="AK686" s="225">
        <v>0</v>
      </c>
      <c r="AL686" s="225">
        <v>0</v>
      </c>
      <c r="AM686" s="225">
        <v>0</v>
      </c>
      <c r="AN686" s="225">
        <v>0</v>
      </c>
      <c r="AO686" s="225">
        <v>0</v>
      </c>
      <c r="AP686" s="225">
        <v>0</v>
      </c>
      <c r="AQ686" s="225">
        <v>0</v>
      </c>
      <c r="AR686" s="225">
        <v>0</v>
      </c>
      <c r="AS686" s="225">
        <v>0</v>
      </c>
      <c r="AT686" s="225">
        <v>0</v>
      </c>
      <c r="AU686" s="225">
        <v>0</v>
      </c>
      <c r="AV686" s="225">
        <v>0</v>
      </c>
      <c r="AW686" s="225">
        <v>0</v>
      </c>
      <c r="AX686" s="225">
        <v>0</v>
      </c>
      <c r="AY686" s="225">
        <v>0</v>
      </c>
      <c r="AZ686" s="225">
        <v>0</v>
      </c>
      <c r="BA686" s="225">
        <v>0</v>
      </c>
      <c r="BB686" s="225">
        <v>0</v>
      </c>
      <c r="BC686" s="225">
        <v>0</v>
      </c>
      <c r="BD686" s="225">
        <v>0</v>
      </c>
      <c r="BE686" s="225">
        <v>0</v>
      </c>
      <c r="BF686" s="225">
        <v>0</v>
      </c>
      <c r="BG686" s="225">
        <v>0</v>
      </c>
      <c r="BH686" s="225">
        <v>0</v>
      </c>
      <c r="BI686" s="225">
        <v>0</v>
      </c>
      <c r="BJ686" s="225">
        <v>0</v>
      </c>
      <c r="BK686" s="225">
        <v>0</v>
      </c>
      <c r="BL686" s="225">
        <v>0</v>
      </c>
      <c r="BM686" s="225">
        <v>0</v>
      </c>
      <c r="BN686" s="225">
        <v>0</v>
      </c>
    </row>
    <row r="687" spans="1:66">
      <c r="A687" s="245" t="s">
        <v>926</v>
      </c>
      <c r="B687" s="225">
        <v>127165</v>
      </c>
      <c r="C687" s="225">
        <v>127165</v>
      </c>
      <c r="D687" s="225">
        <v>127165</v>
      </c>
      <c r="E687" s="225">
        <v>127165</v>
      </c>
      <c r="F687" s="225">
        <v>127165</v>
      </c>
      <c r="G687" s="225">
        <v>127165</v>
      </c>
      <c r="H687" s="225">
        <v>127165</v>
      </c>
      <c r="I687" s="225">
        <v>127165</v>
      </c>
      <c r="J687" s="225">
        <v>127165</v>
      </c>
      <c r="K687" s="225">
        <v>127165</v>
      </c>
      <c r="L687" s="225">
        <v>127165</v>
      </c>
      <c r="M687" s="225">
        <v>127165</v>
      </c>
      <c r="N687" s="225">
        <v>1525979.99999999</v>
      </c>
      <c r="O687" s="225">
        <v>129795.999999999</v>
      </c>
      <c r="P687" s="225">
        <v>129795.999999999</v>
      </c>
      <c r="Q687" s="225">
        <v>129795.999999999</v>
      </c>
      <c r="R687" s="225">
        <v>129795.999999999</v>
      </c>
      <c r="S687" s="225">
        <v>129795.999999999</v>
      </c>
      <c r="T687" s="225">
        <v>129795.999999999</v>
      </c>
      <c r="U687" s="225">
        <v>129795.999999999</v>
      </c>
      <c r="V687" s="225">
        <v>129795.999999999</v>
      </c>
      <c r="W687" s="225">
        <v>129795.999999999</v>
      </c>
      <c r="X687" s="225">
        <v>129795.999999999</v>
      </c>
      <c r="Y687" s="225">
        <v>129795.999999999</v>
      </c>
      <c r="Z687" s="225">
        <v>129795.999999999</v>
      </c>
      <c r="AA687" s="225">
        <v>1557552</v>
      </c>
      <c r="AB687" s="225">
        <v>129795.999999999</v>
      </c>
      <c r="AC687" s="225">
        <v>129795.999999999</v>
      </c>
      <c r="AD687" s="225">
        <v>129795.999999999</v>
      </c>
      <c r="AE687" s="225">
        <v>129795.999999999</v>
      </c>
      <c r="AF687" s="225">
        <v>129795.999999999</v>
      </c>
      <c r="AG687" s="225">
        <v>129795.999999999</v>
      </c>
      <c r="AH687" s="225">
        <v>129795.999999999</v>
      </c>
      <c r="AI687" s="225">
        <v>129795.999999999</v>
      </c>
      <c r="AJ687" s="225">
        <v>129795.999999999</v>
      </c>
      <c r="AK687" s="225">
        <v>129795.999999999</v>
      </c>
      <c r="AL687" s="225">
        <v>129795.999999999</v>
      </c>
      <c r="AM687" s="225">
        <v>129795.999999999</v>
      </c>
      <c r="AN687" s="225">
        <v>1557552</v>
      </c>
      <c r="AO687" s="225">
        <v>129795.999999999</v>
      </c>
      <c r="AP687" s="225">
        <v>129795.999999999</v>
      </c>
      <c r="AQ687" s="225">
        <v>129795.999999999</v>
      </c>
      <c r="AR687" s="225">
        <v>129795.999999999</v>
      </c>
      <c r="AS687" s="225">
        <v>129795.999999999</v>
      </c>
      <c r="AT687" s="225">
        <v>129795.999999999</v>
      </c>
      <c r="AU687" s="225">
        <v>129795.999999999</v>
      </c>
      <c r="AV687" s="225">
        <v>129795.999999999</v>
      </c>
      <c r="AW687" s="225">
        <v>129795.999999999</v>
      </c>
      <c r="AX687" s="225">
        <v>129795.999999999</v>
      </c>
      <c r="AY687" s="225">
        <v>129795.999999999</v>
      </c>
      <c r="AZ687" s="225">
        <v>129795.999999999</v>
      </c>
      <c r="BA687" s="225">
        <v>1557552</v>
      </c>
      <c r="BB687" s="225">
        <v>129795.999999999</v>
      </c>
      <c r="BC687" s="225">
        <v>129795.999999999</v>
      </c>
      <c r="BD687" s="225">
        <v>129795.999999999</v>
      </c>
      <c r="BE687" s="225">
        <v>129795.999999999</v>
      </c>
      <c r="BF687" s="225">
        <v>129795.999999999</v>
      </c>
      <c r="BG687" s="225">
        <v>129795.999999999</v>
      </c>
      <c r="BH687" s="225">
        <v>129795.999999999</v>
      </c>
      <c r="BI687" s="225">
        <v>129795.999999999</v>
      </c>
      <c r="BJ687" s="225">
        <v>129795.999999999</v>
      </c>
      <c r="BK687" s="225">
        <v>129795.999999999</v>
      </c>
      <c r="BL687" s="225">
        <v>129795.999999999</v>
      </c>
      <c r="BM687" s="225">
        <v>129795.999999999</v>
      </c>
      <c r="BN687" s="225">
        <v>1557552</v>
      </c>
    </row>
    <row r="688" spans="1:66">
      <c r="A688" s="245" t="s">
        <v>927</v>
      </c>
      <c r="B688" s="225">
        <v>0</v>
      </c>
      <c r="C688" s="225">
        <v>0</v>
      </c>
      <c r="D688" s="225">
        <v>0</v>
      </c>
      <c r="E688" s="225">
        <v>0</v>
      </c>
      <c r="F688" s="225">
        <v>0</v>
      </c>
      <c r="G688" s="225">
        <v>0</v>
      </c>
      <c r="H688" s="225">
        <v>0</v>
      </c>
      <c r="I688" s="225">
        <v>0</v>
      </c>
      <c r="J688" s="225">
        <v>0</v>
      </c>
      <c r="K688" s="225">
        <v>0</v>
      </c>
      <c r="L688" s="225">
        <v>0</v>
      </c>
      <c r="M688" s="225">
        <v>0</v>
      </c>
      <c r="N688" s="225">
        <v>0</v>
      </c>
      <c r="O688" s="225">
        <v>0</v>
      </c>
      <c r="P688" s="225">
        <v>0</v>
      </c>
      <c r="Q688" s="225">
        <v>0</v>
      </c>
      <c r="R688" s="225">
        <v>0</v>
      </c>
      <c r="S688" s="225">
        <v>0</v>
      </c>
      <c r="T688" s="225">
        <v>0</v>
      </c>
      <c r="U688" s="225">
        <v>0</v>
      </c>
      <c r="V688" s="225">
        <v>0</v>
      </c>
      <c r="W688" s="225">
        <v>0</v>
      </c>
      <c r="X688" s="225">
        <v>0</v>
      </c>
      <c r="Y688" s="225">
        <v>0</v>
      </c>
      <c r="Z688" s="225">
        <v>0</v>
      </c>
      <c r="AA688" s="225">
        <v>0</v>
      </c>
      <c r="AB688" s="225">
        <v>0</v>
      </c>
      <c r="AC688" s="225">
        <v>0</v>
      </c>
      <c r="AD688" s="225">
        <v>0</v>
      </c>
      <c r="AE688" s="225">
        <v>0</v>
      </c>
      <c r="AF688" s="225">
        <v>0</v>
      </c>
      <c r="AG688" s="225">
        <v>0</v>
      </c>
      <c r="AH688" s="225">
        <v>0</v>
      </c>
      <c r="AI688" s="225">
        <v>0</v>
      </c>
      <c r="AJ688" s="225">
        <v>0</v>
      </c>
      <c r="AK688" s="225">
        <v>0</v>
      </c>
      <c r="AL688" s="225">
        <v>0</v>
      </c>
      <c r="AM688" s="225">
        <v>0</v>
      </c>
      <c r="AN688" s="225">
        <v>0</v>
      </c>
      <c r="AO688" s="225">
        <v>0</v>
      </c>
      <c r="AP688" s="225">
        <v>0</v>
      </c>
      <c r="AQ688" s="225">
        <v>0</v>
      </c>
      <c r="AR688" s="225">
        <v>0</v>
      </c>
      <c r="AS688" s="225">
        <v>0</v>
      </c>
      <c r="AT688" s="225">
        <v>0</v>
      </c>
      <c r="AU688" s="225">
        <v>0</v>
      </c>
      <c r="AV688" s="225">
        <v>0</v>
      </c>
      <c r="AW688" s="225">
        <v>0</v>
      </c>
      <c r="AX688" s="225">
        <v>0</v>
      </c>
      <c r="AY688" s="225">
        <v>0</v>
      </c>
      <c r="AZ688" s="225">
        <v>0</v>
      </c>
      <c r="BA688" s="225">
        <v>0</v>
      </c>
      <c r="BB688" s="225">
        <v>0</v>
      </c>
      <c r="BC688" s="225">
        <v>0</v>
      </c>
      <c r="BD688" s="225">
        <v>0</v>
      </c>
      <c r="BE688" s="225">
        <v>0</v>
      </c>
      <c r="BF688" s="225">
        <v>0</v>
      </c>
      <c r="BG688" s="225">
        <v>0</v>
      </c>
      <c r="BH688" s="225">
        <v>0</v>
      </c>
      <c r="BI688" s="225">
        <v>0</v>
      </c>
      <c r="BJ688" s="225">
        <v>0</v>
      </c>
      <c r="BK688" s="225">
        <v>0</v>
      </c>
      <c r="BL688" s="225">
        <v>0</v>
      </c>
      <c r="BM688" s="225">
        <v>0</v>
      </c>
      <c r="BN688" s="225">
        <v>0</v>
      </c>
    </row>
    <row r="689" spans="1:66">
      <c r="A689" s="245" t="s">
        <v>928</v>
      </c>
      <c r="B689" s="225">
        <v>14126772.254375201</v>
      </c>
      <c r="C689" s="225">
        <v>14126772.254375201</v>
      </c>
      <c r="D689" s="225">
        <v>14126772.254375201</v>
      </c>
      <c r="E689" s="225">
        <v>14126772.254375201</v>
      </c>
      <c r="F689" s="225">
        <v>14126772.254375201</v>
      </c>
      <c r="G689" s="225">
        <v>14126772.254375201</v>
      </c>
      <c r="H689" s="225">
        <v>14126772.254375201</v>
      </c>
      <c r="I689" s="225">
        <v>14126772.254375201</v>
      </c>
      <c r="J689" s="225">
        <v>14126772.254375201</v>
      </c>
      <c r="K689" s="225">
        <v>14126772.254375201</v>
      </c>
      <c r="L689" s="225">
        <v>14126772.254375201</v>
      </c>
      <c r="M689" s="225">
        <v>14126772.254375201</v>
      </c>
      <c r="N689" s="225">
        <v>169521267.05250299</v>
      </c>
      <c r="O689" s="225">
        <v>15593108.947459601</v>
      </c>
      <c r="P689" s="225">
        <v>15593108.947459601</v>
      </c>
      <c r="Q689" s="225">
        <v>15593108.947459601</v>
      </c>
      <c r="R689" s="225">
        <v>15593108.947459601</v>
      </c>
      <c r="S689" s="225">
        <v>15593108.947459601</v>
      </c>
      <c r="T689" s="225">
        <v>15593108.947459601</v>
      </c>
      <c r="U689" s="225">
        <v>15593108.947459601</v>
      </c>
      <c r="V689" s="225">
        <v>15593108.947459601</v>
      </c>
      <c r="W689" s="225">
        <v>15593108.947459601</v>
      </c>
      <c r="X689" s="225">
        <v>15593108.947459601</v>
      </c>
      <c r="Y689" s="225">
        <v>15593108.947459601</v>
      </c>
      <c r="Z689" s="225">
        <v>15593108.947459601</v>
      </c>
      <c r="AA689" s="225">
        <v>187117307.36951599</v>
      </c>
      <c r="AB689" s="225">
        <v>17047149.252494499</v>
      </c>
      <c r="AC689" s="225">
        <v>17047149.252494499</v>
      </c>
      <c r="AD689" s="225">
        <v>17047149.252494499</v>
      </c>
      <c r="AE689" s="225">
        <v>17047149.252494499</v>
      </c>
      <c r="AF689" s="225">
        <v>17047149.252494499</v>
      </c>
      <c r="AG689" s="225">
        <v>17047149.252494499</v>
      </c>
      <c r="AH689" s="225">
        <v>17047149.252494499</v>
      </c>
      <c r="AI689" s="225">
        <v>17047149.252494499</v>
      </c>
      <c r="AJ689" s="225">
        <v>17047149.252494499</v>
      </c>
      <c r="AK689" s="225">
        <v>17047149.252494499</v>
      </c>
      <c r="AL689" s="225">
        <v>17047149.252494499</v>
      </c>
      <c r="AM689" s="225">
        <v>17047149.252494499</v>
      </c>
      <c r="AN689" s="225">
        <v>204565791.029935</v>
      </c>
      <c r="AO689" s="225">
        <v>19022617.884772699</v>
      </c>
      <c r="AP689" s="225">
        <v>19022617.884772699</v>
      </c>
      <c r="AQ689" s="225">
        <v>19022617.884772699</v>
      </c>
      <c r="AR689" s="225">
        <v>19022617.884772699</v>
      </c>
      <c r="AS689" s="225">
        <v>19022617.884772699</v>
      </c>
      <c r="AT689" s="225">
        <v>19022617.884772699</v>
      </c>
      <c r="AU689" s="225">
        <v>19022617.884772699</v>
      </c>
      <c r="AV689" s="225">
        <v>19022617.884772699</v>
      </c>
      <c r="AW689" s="225">
        <v>19022617.884772699</v>
      </c>
      <c r="AX689" s="225">
        <v>19022617.884772699</v>
      </c>
      <c r="AY689" s="225">
        <v>19022617.884772699</v>
      </c>
      <c r="AZ689" s="225">
        <v>19022617.884772699</v>
      </c>
      <c r="BA689" s="225">
        <v>228271414.61727199</v>
      </c>
      <c r="BB689" s="225">
        <v>20343678.1158791</v>
      </c>
      <c r="BC689" s="225">
        <v>20343678.1158791</v>
      </c>
      <c r="BD689" s="225">
        <v>20343678.1158791</v>
      </c>
      <c r="BE689" s="225">
        <v>20343678.1158791</v>
      </c>
      <c r="BF689" s="225">
        <v>20343678.1158791</v>
      </c>
      <c r="BG689" s="225">
        <v>20343678.1158791</v>
      </c>
      <c r="BH689" s="225">
        <v>20343678.1158791</v>
      </c>
      <c r="BI689" s="225">
        <v>20343678.1158791</v>
      </c>
      <c r="BJ689" s="225">
        <v>20343678.1158791</v>
      </c>
      <c r="BK689" s="225">
        <v>20343678.1158791</v>
      </c>
      <c r="BL689" s="225">
        <v>20343678.1158791</v>
      </c>
      <c r="BM689" s="225">
        <v>20343678.1158791</v>
      </c>
      <c r="BN689" s="225">
        <v>244124137.390549</v>
      </c>
    </row>
    <row r="690" spans="1:66">
      <c r="A690" s="245" t="s">
        <v>929</v>
      </c>
      <c r="B690" s="225">
        <v>0</v>
      </c>
      <c r="C690" s="225">
        <v>0</v>
      </c>
      <c r="D690" s="225">
        <v>0</v>
      </c>
      <c r="E690" s="225">
        <v>0</v>
      </c>
      <c r="F690" s="225">
        <v>0</v>
      </c>
      <c r="G690" s="225">
        <v>0</v>
      </c>
      <c r="H690" s="225">
        <v>0</v>
      </c>
      <c r="I690" s="225">
        <v>0</v>
      </c>
      <c r="J690" s="225">
        <v>0</v>
      </c>
      <c r="K690" s="225">
        <v>0</v>
      </c>
      <c r="L690" s="225">
        <v>0</v>
      </c>
      <c r="M690" s="225">
        <v>0</v>
      </c>
      <c r="N690" s="225">
        <v>0</v>
      </c>
      <c r="O690" s="225">
        <v>0</v>
      </c>
      <c r="P690" s="225">
        <v>0</v>
      </c>
      <c r="Q690" s="225">
        <v>0</v>
      </c>
      <c r="R690" s="225">
        <v>0</v>
      </c>
      <c r="S690" s="225">
        <v>0</v>
      </c>
      <c r="T690" s="225">
        <v>0</v>
      </c>
      <c r="U690" s="225">
        <v>0</v>
      </c>
      <c r="V690" s="225">
        <v>0</v>
      </c>
      <c r="W690" s="225">
        <v>0</v>
      </c>
      <c r="X690" s="225">
        <v>0</v>
      </c>
      <c r="Y690" s="225">
        <v>0</v>
      </c>
      <c r="Z690" s="225">
        <v>0</v>
      </c>
      <c r="AA690" s="225">
        <v>0</v>
      </c>
      <c r="AB690" s="225">
        <v>0</v>
      </c>
      <c r="AC690" s="225">
        <v>0</v>
      </c>
      <c r="AD690" s="225">
        <v>0</v>
      </c>
      <c r="AE690" s="225">
        <v>0</v>
      </c>
      <c r="AF690" s="225">
        <v>0</v>
      </c>
      <c r="AG690" s="225">
        <v>0</v>
      </c>
      <c r="AH690" s="225">
        <v>0</v>
      </c>
      <c r="AI690" s="225">
        <v>0</v>
      </c>
      <c r="AJ690" s="225">
        <v>0</v>
      </c>
      <c r="AK690" s="225">
        <v>0</v>
      </c>
      <c r="AL690" s="225">
        <v>0</v>
      </c>
      <c r="AM690" s="225">
        <v>0</v>
      </c>
      <c r="AN690" s="225">
        <v>0</v>
      </c>
      <c r="AO690" s="225">
        <v>0</v>
      </c>
      <c r="AP690" s="225">
        <v>0</v>
      </c>
      <c r="AQ690" s="225">
        <v>0</v>
      </c>
      <c r="AR690" s="225">
        <v>0</v>
      </c>
      <c r="AS690" s="225">
        <v>0</v>
      </c>
      <c r="AT690" s="225">
        <v>0</v>
      </c>
      <c r="AU690" s="225">
        <v>0</v>
      </c>
      <c r="AV690" s="225">
        <v>0</v>
      </c>
      <c r="AW690" s="225">
        <v>0</v>
      </c>
      <c r="AX690" s="225">
        <v>0</v>
      </c>
      <c r="AY690" s="225">
        <v>0</v>
      </c>
      <c r="AZ690" s="225">
        <v>0</v>
      </c>
      <c r="BA690" s="225">
        <v>0</v>
      </c>
      <c r="BB690" s="225">
        <v>0</v>
      </c>
      <c r="BC690" s="225">
        <v>0</v>
      </c>
      <c r="BD690" s="225">
        <v>0</v>
      </c>
      <c r="BE690" s="225">
        <v>0</v>
      </c>
      <c r="BF690" s="225">
        <v>0</v>
      </c>
      <c r="BG690" s="225">
        <v>0</v>
      </c>
      <c r="BH690" s="225">
        <v>0</v>
      </c>
      <c r="BI690" s="225">
        <v>0</v>
      </c>
      <c r="BJ690" s="225">
        <v>0</v>
      </c>
      <c r="BK690" s="225">
        <v>0</v>
      </c>
      <c r="BL690" s="225">
        <v>0</v>
      </c>
      <c r="BM690" s="225">
        <v>0</v>
      </c>
      <c r="BN690" s="225">
        <v>0</v>
      </c>
    </row>
    <row r="691" spans="1:66">
      <c r="A691" s="245" t="s">
        <v>930</v>
      </c>
      <c r="B691" s="225">
        <v>0</v>
      </c>
      <c r="C691" s="225">
        <v>0</v>
      </c>
      <c r="D691" s="225">
        <v>0</v>
      </c>
      <c r="E691" s="225">
        <v>0</v>
      </c>
      <c r="F691" s="225">
        <v>0</v>
      </c>
      <c r="G691" s="225">
        <v>0</v>
      </c>
      <c r="H691" s="225">
        <v>0</v>
      </c>
      <c r="I691" s="225">
        <v>0</v>
      </c>
      <c r="J691" s="225">
        <v>0</v>
      </c>
      <c r="K691" s="225">
        <v>0</v>
      </c>
      <c r="L691" s="225">
        <v>0</v>
      </c>
      <c r="M691" s="225">
        <v>0</v>
      </c>
      <c r="N691" s="225">
        <v>0</v>
      </c>
      <c r="O691" s="225">
        <v>0</v>
      </c>
      <c r="P691" s="225">
        <v>0</v>
      </c>
      <c r="Q691" s="225">
        <v>0</v>
      </c>
      <c r="R691" s="225">
        <v>0</v>
      </c>
      <c r="S691" s="225">
        <v>0</v>
      </c>
      <c r="T691" s="225">
        <v>0</v>
      </c>
      <c r="U691" s="225">
        <v>0</v>
      </c>
      <c r="V691" s="225">
        <v>0</v>
      </c>
      <c r="W691" s="225">
        <v>0</v>
      </c>
      <c r="X691" s="225">
        <v>0</v>
      </c>
      <c r="Y691" s="225">
        <v>0</v>
      </c>
      <c r="Z691" s="225">
        <v>0</v>
      </c>
      <c r="AA691" s="225">
        <v>0</v>
      </c>
      <c r="AB691" s="225">
        <v>0</v>
      </c>
      <c r="AC691" s="225">
        <v>0</v>
      </c>
      <c r="AD691" s="225">
        <v>0</v>
      </c>
      <c r="AE691" s="225">
        <v>0</v>
      </c>
      <c r="AF691" s="225">
        <v>0</v>
      </c>
      <c r="AG691" s="225">
        <v>0</v>
      </c>
      <c r="AH691" s="225">
        <v>0</v>
      </c>
      <c r="AI691" s="225">
        <v>0</v>
      </c>
      <c r="AJ691" s="225">
        <v>0</v>
      </c>
      <c r="AK691" s="225">
        <v>0</v>
      </c>
      <c r="AL691" s="225">
        <v>0</v>
      </c>
      <c r="AM691" s="225">
        <v>0</v>
      </c>
      <c r="AN691" s="225">
        <v>0</v>
      </c>
      <c r="AO691" s="225">
        <v>0</v>
      </c>
      <c r="AP691" s="225">
        <v>0</v>
      </c>
      <c r="AQ691" s="225">
        <v>0</v>
      </c>
      <c r="AR691" s="225">
        <v>0</v>
      </c>
      <c r="AS691" s="225">
        <v>0</v>
      </c>
      <c r="AT691" s="225">
        <v>0</v>
      </c>
      <c r="AU691" s="225">
        <v>0</v>
      </c>
      <c r="AV691" s="225">
        <v>0</v>
      </c>
      <c r="AW691" s="225">
        <v>0</v>
      </c>
      <c r="AX691" s="225">
        <v>0</v>
      </c>
      <c r="AY691" s="225">
        <v>0</v>
      </c>
      <c r="AZ691" s="225">
        <v>0</v>
      </c>
      <c r="BA691" s="225">
        <v>0</v>
      </c>
      <c r="BB691" s="225">
        <v>0</v>
      </c>
      <c r="BC691" s="225">
        <v>0</v>
      </c>
      <c r="BD691" s="225">
        <v>0</v>
      </c>
      <c r="BE691" s="225">
        <v>0</v>
      </c>
      <c r="BF691" s="225">
        <v>0</v>
      </c>
      <c r="BG691" s="225">
        <v>0</v>
      </c>
      <c r="BH691" s="225">
        <v>0</v>
      </c>
      <c r="BI691" s="225">
        <v>0</v>
      </c>
      <c r="BJ691" s="225">
        <v>0</v>
      </c>
      <c r="BK691" s="225">
        <v>0</v>
      </c>
      <c r="BL691" s="225">
        <v>0</v>
      </c>
      <c r="BM691" s="225">
        <v>0</v>
      </c>
      <c r="BN691" s="225">
        <v>0</v>
      </c>
    </row>
    <row r="692" spans="1:66">
      <c r="A692" s="245" t="s">
        <v>931</v>
      </c>
      <c r="B692" s="225">
        <v>269</v>
      </c>
      <c r="C692" s="225">
        <v>269</v>
      </c>
      <c r="D692" s="225">
        <v>278</v>
      </c>
      <c r="E692" s="225">
        <v>278</v>
      </c>
      <c r="F692" s="225">
        <v>280</v>
      </c>
      <c r="G692" s="225">
        <v>417</v>
      </c>
      <c r="H692" s="225">
        <v>280</v>
      </c>
      <c r="I692" s="225">
        <v>280</v>
      </c>
      <c r="J692" s="225">
        <v>280</v>
      </c>
      <c r="K692" s="225">
        <v>280</v>
      </c>
      <c r="L692" s="225">
        <v>280</v>
      </c>
      <c r="M692" s="225">
        <v>417</v>
      </c>
      <c r="N692" s="225">
        <v>3608</v>
      </c>
      <c r="O692" s="225">
        <v>280</v>
      </c>
      <c r="P692" s="225">
        <v>280</v>
      </c>
      <c r="Q692" s="225">
        <v>290</v>
      </c>
      <c r="R692" s="225">
        <v>290</v>
      </c>
      <c r="S692" s="225">
        <v>432</v>
      </c>
      <c r="T692" s="225">
        <v>290</v>
      </c>
      <c r="U692" s="225">
        <v>290</v>
      </c>
      <c r="V692" s="225">
        <v>290</v>
      </c>
      <c r="W692" s="225">
        <v>290</v>
      </c>
      <c r="X692" s="225">
        <v>290</v>
      </c>
      <c r="Y692" s="225">
        <v>432</v>
      </c>
      <c r="Z692" s="225">
        <v>290</v>
      </c>
      <c r="AA692" s="225">
        <v>3744</v>
      </c>
      <c r="AB692" s="225">
        <v>312</v>
      </c>
      <c r="AC692" s="225">
        <v>312</v>
      </c>
      <c r="AD692" s="225">
        <v>312</v>
      </c>
      <c r="AE692" s="225">
        <v>312</v>
      </c>
      <c r="AF692" s="225">
        <v>312</v>
      </c>
      <c r="AG692" s="225">
        <v>312</v>
      </c>
      <c r="AH692" s="225">
        <v>312</v>
      </c>
      <c r="AI692" s="225">
        <v>312</v>
      </c>
      <c r="AJ692" s="225">
        <v>312</v>
      </c>
      <c r="AK692" s="225">
        <v>312</v>
      </c>
      <c r="AL692" s="225">
        <v>312</v>
      </c>
      <c r="AM692" s="225">
        <v>312</v>
      </c>
      <c r="AN692" s="225">
        <v>3743.99999999999</v>
      </c>
      <c r="AO692" s="225">
        <v>312</v>
      </c>
      <c r="AP692" s="225">
        <v>312</v>
      </c>
      <c r="AQ692" s="225">
        <v>312</v>
      </c>
      <c r="AR692" s="225">
        <v>312</v>
      </c>
      <c r="AS692" s="225">
        <v>312</v>
      </c>
      <c r="AT692" s="225">
        <v>312</v>
      </c>
      <c r="AU692" s="225">
        <v>312</v>
      </c>
      <c r="AV692" s="225">
        <v>312</v>
      </c>
      <c r="AW692" s="225">
        <v>312</v>
      </c>
      <c r="AX692" s="225">
        <v>312</v>
      </c>
      <c r="AY692" s="225">
        <v>312</v>
      </c>
      <c r="AZ692" s="225">
        <v>312</v>
      </c>
      <c r="BA692" s="225">
        <v>3743.99999999999</v>
      </c>
      <c r="BB692" s="225">
        <v>312</v>
      </c>
      <c r="BC692" s="225">
        <v>312</v>
      </c>
      <c r="BD692" s="225">
        <v>312</v>
      </c>
      <c r="BE692" s="225">
        <v>312</v>
      </c>
      <c r="BF692" s="225">
        <v>312</v>
      </c>
      <c r="BG692" s="225">
        <v>312</v>
      </c>
      <c r="BH692" s="225">
        <v>312</v>
      </c>
      <c r="BI692" s="225">
        <v>312</v>
      </c>
      <c r="BJ692" s="225">
        <v>312</v>
      </c>
      <c r="BK692" s="225">
        <v>312</v>
      </c>
      <c r="BL692" s="225">
        <v>312</v>
      </c>
      <c r="BM692" s="225">
        <v>312</v>
      </c>
      <c r="BN692" s="225">
        <v>3743.99999999999</v>
      </c>
    </row>
    <row r="693" spans="1:66">
      <c r="A693" s="245" t="s">
        <v>932</v>
      </c>
      <c r="B693" s="225">
        <v>0</v>
      </c>
      <c r="C693" s="225">
        <v>0</v>
      </c>
      <c r="D693" s="225">
        <v>0</v>
      </c>
      <c r="E693" s="225">
        <v>0</v>
      </c>
      <c r="F693" s="225">
        <v>0</v>
      </c>
      <c r="G693" s="225">
        <v>0</v>
      </c>
      <c r="H693" s="225">
        <v>0</v>
      </c>
      <c r="I693" s="225">
        <v>0</v>
      </c>
      <c r="J693" s="225">
        <v>0</v>
      </c>
      <c r="K693" s="225">
        <v>0</v>
      </c>
      <c r="L693" s="225">
        <v>0</v>
      </c>
      <c r="M693" s="225">
        <v>0</v>
      </c>
      <c r="N693" s="225">
        <v>0</v>
      </c>
      <c r="O693" s="225">
        <v>0</v>
      </c>
      <c r="P693" s="225">
        <v>0</v>
      </c>
      <c r="Q693" s="225">
        <v>0</v>
      </c>
      <c r="R693" s="225">
        <v>0</v>
      </c>
      <c r="S693" s="225">
        <v>0</v>
      </c>
      <c r="T693" s="225">
        <v>0</v>
      </c>
      <c r="U693" s="225">
        <v>0</v>
      </c>
      <c r="V693" s="225">
        <v>0</v>
      </c>
      <c r="W693" s="225">
        <v>0</v>
      </c>
      <c r="X693" s="225">
        <v>0</v>
      </c>
      <c r="Y693" s="225">
        <v>0</v>
      </c>
      <c r="Z693" s="225">
        <v>0</v>
      </c>
      <c r="AA693" s="225">
        <v>0</v>
      </c>
      <c r="AB693" s="225">
        <v>0</v>
      </c>
      <c r="AC693" s="225">
        <v>0</v>
      </c>
      <c r="AD693" s="225">
        <v>0</v>
      </c>
      <c r="AE693" s="225">
        <v>0</v>
      </c>
      <c r="AF693" s="225">
        <v>0</v>
      </c>
      <c r="AG693" s="225">
        <v>0</v>
      </c>
      <c r="AH693" s="225">
        <v>0</v>
      </c>
      <c r="AI693" s="225">
        <v>0</v>
      </c>
      <c r="AJ693" s="225">
        <v>0</v>
      </c>
      <c r="AK693" s="225">
        <v>0</v>
      </c>
      <c r="AL693" s="225">
        <v>0</v>
      </c>
      <c r="AM693" s="225">
        <v>0</v>
      </c>
      <c r="AN693" s="225">
        <v>0</v>
      </c>
      <c r="AO693" s="225">
        <v>0</v>
      </c>
      <c r="AP693" s="225">
        <v>0</v>
      </c>
      <c r="AQ693" s="225">
        <v>0</v>
      </c>
      <c r="AR693" s="225">
        <v>0</v>
      </c>
      <c r="AS693" s="225">
        <v>0</v>
      </c>
      <c r="AT693" s="225">
        <v>0</v>
      </c>
      <c r="AU693" s="225">
        <v>0</v>
      </c>
      <c r="AV693" s="225">
        <v>0</v>
      </c>
      <c r="AW693" s="225">
        <v>0</v>
      </c>
      <c r="AX693" s="225">
        <v>0</v>
      </c>
      <c r="AY693" s="225">
        <v>0</v>
      </c>
      <c r="AZ693" s="225">
        <v>0</v>
      </c>
      <c r="BA693" s="225">
        <v>0</v>
      </c>
      <c r="BB693" s="225">
        <v>0</v>
      </c>
      <c r="BC693" s="225">
        <v>0</v>
      </c>
      <c r="BD693" s="225">
        <v>0</v>
      </c>
      <c r="BE693" s="225">
        <v>0</v>
      </c>
      <c r="BF693" s="225">
        <v>0</v>
      </c>
      <c r="BG693" s="225">
        <v>0</v>
      </c>
      <c r="BH693" s="225">
        <v>0</v>
      </c>
      <c r="BI693" s="225">
        <v>0</v>
      </c>
      <c r="BJ693" s="225">
        <v>0</v>
      </c>
      <c r="BK693" s="225">
        <v>0</v>
      </c>
      <c r="BL693" s="225">
        <v>0</v>
      </c>
      <c r="BM693" s="225">
        <v>0</v>
      </c>
      <c r="BN693" s="225">
        <v>0</v>
      </c>
    </row>
    <row r="694" spans="1:66">
      <c r="A694" s="245" t="s">
        <v>933</v>
      </c>
      <c r="B694" s="225">
        <v>16835785.154521398</v>
      </c>
      <c r="C694" s="225">
        <v>10819638.9508732</v>
      </c>
      <c r="D694" s="225">
        <v>11194727.6293054</v>
      </c>
      <c r="E694" s="225">
        <v>12102214.218274301</v>
      </c>
      <c r="F694" s="225">
        <v>14360481.3572741</v>
      </c>
      <c r="G694" s="225">
        <v>15282980.1495956</v>
      </c>
      <c r="H694" s="225">
        <v>16006658.2862739</v>
      </c>
      <c r="I694" s="225">
        <v>19919706.6134963</v>
      </c>
      <c r="J694" s="225">
        <v>14961282.0468559</v>
      </c>
      <c r="K694" s="225">
        <v>13182466.2636245</v>
      </c>
      <c r="L694" s="225">
        <v>10680877.763818599</v>
      </c>
      <c r="M694" s="225">
        <v>11663742.016804</v>
      </c>
      <c r="N694" s="225">
        <v>167010560.450717</v>
      </c>
      <c r="O694" s="225">
        <v>16110778.703457201</v>
      </c>
      <c r="P694" s="225">
        <v>10497375.691190099</v>
      </c>
      <c r="Q694" s="225">
        <v>10603411.780849701</v>
      </c>
      <c r="R694" s="225">
        <v>11483168.200042799</v>
      </c>
      <c r="S694" s="225">
        <v>13767035.513207899</v>
      </c>
      <c r="T694" s="225">
        <v>14733989.880879899</v>
      </c>
      <c r="U694" s="225">
        <v>15436184.3642978</v>
      </c>
      <c r="V694" s="225">
        <v>19179573.502716798</v>
      </c>
      <c r="W694" s="225">
        <v>14429396.623994401</v>
      </c>
      <c r="X694" s="225">
        <v>12637619.3516447</v>
      </c>
      <c r="Y694" s="225">
        <v>10160855.9911646</v>
      </c>
      <c r="Z694" s="225">
        <v>11137802.4171855</v>
      </c>
      <c r="AA694" s="225">
        <v>160177192.020632</v>
      </c>
      <c r="AB694" s="225">
        <v>13743467.069129201</v>
      </c>
      <c r="AC694" s="225">
        <v>8710645.0066855401</v>
      </c>
      <c r="AD694" s="225">
        <v>8985304.4266470093</v>
      </c>
      <c r="AE694" s="225">
        <v>9693618.2777864002</v>
      </c>
      <c r="AF694" s="225">
        <v>11667887.123706101</v>
      </c>
      <c r="AG694" s="225">
        <v>12520721.4274555</v>
      </c>
      <c r="AH694" s="225">
        <v>13165470.906847799</v>
      </c>
      <c r="AI694" s="225">
        <v>16320813.188720601</v>
      </c>
      <c r="AJ694" s="225">
        <v>12315209.224825</v>
      </c>
      <c r="AK694" s="225">
        <v>10712831.664315</v>
      </c>
      <c r="AL694" s="225">
        <v>8649668.4829343501</v>
      </c>
      <c r="AM694" s="225">
        <v>9547830.6431922596</v>
      </c>
      <c r="AN694" s="225">
        <v>136033467.44224501</v>
      </c>
      <c r="AO694" s="225">
        <v>13574045.359337499</v>
      </c>
      <c r="AP694" s="225">
        <v>8626048.6393970698</v>
      </c>
      <c r="AQ694" s="225">
        <v>8842376.4817025494</v>
      </c>
      <c r="AR694" s="225">
        <v>9541911.3503335491</v>
      </c>
      <c r="AS694" s="225">
        <v>11503766.493758099</v>
      </c>
      <c r="AT694" s="225">
        <v>12415920.072276199</v>
      </c>
      <c r="AU694" s="225">
        <v>13050393.9920762</v>
      </c>
      <c r="AV694" s="225">
        <v>16170663.319424501</v>
      </c>
      <c r="AW694" s="225">
        <v>12209303.0258683</v>
      </c>
      <c r="AX694" s="225">
        <v>10646575.353121201</v>
      </c>
      <c r="AY694" s="225">
        <v>8538243.9504672494</v>
      </c>
      <c r="AZ694" s="225">
        <v>9458975.1169301402</v>
      </c>
      <c r="BA694" s="225">
        <v>134578223.15469199</v>
      </c>
      <c r="BB694" s="225">
        <v>13484274.806882299</v>
      </c>
      <c r="BC694" s="225">
        <v>8558435.9273140095</v>
      </c>
      <c r="BD694" s="225">
        <v>8747956.7502548601</v>
      </c>
      <c r="BE694" s="225">
        <v>9440738.86531079</v>
      </c>
      <c r="BF694" s="225">
        <v>11433741.0829338</v>
      </c>
      <c r="BG694" s="225">
        <v>12379146.881821999</v>
      </c>
      <c r="BH694" s="225">
        <v>13019700.198248699</v>
      </c>
      <c r="BI694" s="225">
        <v>16124955.760871699</v>
      </c>
      <c r="BJ694" s="225">
        <v>12196517.7609357</v>
      </c>
      <c r="BK694" s="225">
        <v>10634719.8600774</v>
      </c>
      <c r="BL694" s="225">
        <v>8538056.7361776996</v>
      </c>
      <c r="BM694" s="225">
        <v>9473416.4700825904</v>
      </c>
      <c r="BN694" s="225">
        <v>134031661.10091101</v>
      </c>
    </row>
    <row r="695" spans="1:66">
      <c r="A695" s="245" t="s">
        <v>934</v>
      </c>
      <c r="B695" s="225">
        <v>156922.11027922301</v>
      </c>
      <c r="C695" s="225">
        <v>137889.58981789701</v>
      </c>
      <c r="D695" s="225">
        <v>143247.815670082</v>
      </c>
      <c r="E695" s="225">
        <v>1187905.708837</v>
      </c>
      <c r="F695" s="225">
        <v>1182416.29360954</v>
      </c>
      <c r="G695" s="225">
        <v>1227546.22170922</v>
      </c>
      <c r="H695" s="225">
        <v>1226929.6832403999</v>
      </c>
      <c r="I695" s="225">
        <v>1232696.32367633</v>
      </c>
      <c r="J695" s="225">
        <v>1200462.2490365601</v>
      </c>
      <c r="K695" s="225">
        <v>1205404.1204101699</v>
      </c>
      <c r="L695" s="225">
        <v>1210060.67514123</v>
      </c>
      <c r="M695" s="225">
        <v>1195915.82574714</v>
      </c>
      <c r="N695" s="225">
        <v>11307396.6171748</v>
      </c>
      <c r="O695" s="225">
        <v>1359640.3589870301</v>
      </c>
      <c r="P695" s="225">
        <v>1280676.75263077</v>
      </c>
      <c r="Q695" s="225">
        <v>1349942.8390300099</v>
      </c>
      <c r="R695" s="225">
        <v>323399.16539985797</v>
      </c>
      <c r="S695" s="225">
        <v>359269.99518581101</v>
      </c>
      <c r="T695" s="225">
        <v>367786.56126039999</v>
      </c>
      <c r="U695" s="225">
        <v>379300.11032719997</v>
      </c>
      <c r="V695" s="225">
        <v>441609.983368274</v>
      </c>
      <c r="W695" s="225">
        <v>334376.31934636697</v>
      </c>
      <c r="X695" s="225">
        <v>304425.355481109</v>
      </c>
      <c r="Y695" s="225">
        <v>263803.06917198998</v>
      </c>
      <c r="Z695" s="225">
        <v>270966.35001483298</v>
      </c>
      <c r="AA695" s="225">
        <v>7035196.8602036703</v>
      </c>
      <c r="AB695" s="225">
        <v>399383.64179656497</v>
      </c>
      <c r="AC695" s="225">
        <v>328969.51700419502</v>
      </c>
      <c r="AD695" s="225">
        <v>343103.56653145299</v>
      </c>
      <c r="AE695" s="225">
        <v>356058.94900321402</v>
      </c>
      <c r="AF695" s="225">
        <v>380325.499576198</v>
      </c>
      <c r="AG695" s="225">
        <v>366487.69654007797</v>
      </c>
      <c r="AH695" s="225">
        <v>374730.54386506602</v>
      </c>
      <c r="AI695" s="225">
        <v>421456.003027172</v>
      </c>
      <c r="AJ695" s="225">
        <v>334201.833062038</v>
      </c>
      <c r="AK695" s="225">
        <v>313473.15993018099</v>
      </c>
      <c r="AL695" s="225">
        <v>284467.67383908201</v>
      </c>
      <c r="AM695" s="225">
        <v>288783.37078694499</v>
      </c>
      <c r="AN695" s="225">
        <v>4191441.4549621898</v>
      </c>
      <c r="AO695" s="225">
        <v>410334.332870688</v>
      </c>
      <c r="AP695" s="225">
        <v>340477.89697142498</v>
      </c>
      <c r="AQ695" s="225">
        <v>354600.70905947301</v>
      </c>
      <c r="AR695" s="225">
        <v>367546.52336565102</v>
      </c>
      <c r="AS695" s="225">
        <v>391488.55210051499</v>
      </c>
      <c r="AT695" s="225">
        <v>377578.85345050198</v>
      </c>
      <c r="AU695" s="225">
        <v>385690.29338566901</v>
      </c>
      <c r="AV695" s="225">
        <v>432315.54655566998</v>
      </c>
      <c r="AW695" s="225">
        <v>345189.376723814</v>
      </c>
      <c r="AX695" s="225">
        <v>324763.95709146501</v>
      </c>
      <c r="AY695" s="225">
        <v>295703.93859088398</v>
      </c>
      <c r="AZ695" s="225">
        <v>299874.55553364102</v>
      </c>
      <c r="BA695" s="225">
        <v>4325564.5356994001</v>
      </c>
      <c r="BB695" s="225">
        <v>406159.447808308</v>
      </c>
      <c r="BC695" s="225">
        <v>336332.93704362999</v>
      </c>
      <c r="BD695" s="225">
        <v>350496.82928834902</v>
      </c>
      <c r="BE695" s="225">
        <v>363409.853337434</v>
      </c>
      <c r="BF695" s="225">
        <v>387426.45975350199</v>
      </c>
      <c r="BG695" s="225">
        <v>373449.980857205</v>
      </c>
      <c r="BH695" s="225">
        <v>381532.794738981</v>
      </c>
      <c r="BI695" s="225">
        <v>428139.898544561</v>
      </c>
      <c r="BJ695" s="225">
        <v>340956.71439282002</v>
      </c>
      <c r="BK695" s="225">
        <v>320468.94355899002</v>
      </c>
      <c r="BL695" s="225">
        <v>291360.24938659399</v>
      </c>
      <c r="BM695" s="225">
        <v>295610.63634870702</v>
      </c>
      <c r="BN695" s="225">
        <v>4275344.7450590804</v>
      </c>
    </row>
    <row r="696" spans="1:66">
      <c r="A696" s="245" t="s">
        <v>935</v>
      </c>
      <c r="B696" s="225">
        <v>0</v>
      </c>
      <c r="C696" s="225">
        <v>0</v>
      </c>
      <c r="D696" s="225">
        <v>0</v>
      </c>
      <c r="E696" s="225">
        <v>0</v>
      </c>
      <c r="F696" s="225">
        <v>0</v>
      </c>
      <c r="G696" s="225">
        <v>0</v>
      </c>
      <c r="H696" s="225">
        <v>0</v>
      </c>
      <c r="I696" s="225">
        <v>0</v>
      </c>
      <c r="J696" s="225">
        <v>0</v>
      </c>
      <c r="K696" s="225">
        <v>0</v>
      </c>
      <c r="L696" s="225">
        <v>0</v>
      </c>
      <c r="M696" s="225">
        <v>0</v>
      </c>
      <c r="N696" s="225">
        <v>0</v>
      </c>
      <c r="O696" s="225">
        <v>0</v>
      </c>
      <c r="P696" s="225">
        <v>0</v>
      </c>
      <c r="Q696" s="225">
        <v>0</v>
      </c>
      <c r="R696" s="225">
        <v>0</v>
      </c>
      <c r="S696" s="225">
        <v>0</v>
      </c>
      <c r="T696" s="225">
        <v>0</v>
      </c>
      <c r="U696" s="225">
        <v>0</v>
      </c>
      <c r="V696" s="225">
        <v>0</v>
      </c>
      <c r="W696" s="225">
        <v>0</v>
      </c>
      <c r="X696" s="225">
        <v>0</v>
      </c>
      <c r="Y696" s="225">
        <v>0</v>
      </c>
      <c r="Z696" s="225">
        <v>0</v>
      </c>
      <c r="AA696" s="225">
        <v>0</v>
      </c>
      <c r="AB696" s="225">
        <v>0</v>
      </c>
      <c r="AC696" s="225">
        <v>0</v>
      </c>
      <c r="AD696" s="225">
        <v>0</v>
      </c>
      <c r="AE696" s="225">
        <v>0</v>
      </c>
      <c r="AF696" s="225">
        <v>0</v>
      </c>
      <c r="AG696" s="225">
        <v>0</v>
      </c>
      <c r="AH696" s="225">
        <v>0</v>
      </c>
      <c r="AI696" s="225">
        <v>0</v>
      </c>
      <c r="AJ696" s="225">
        <v>0</v>
      </c>
      <c r="AK696" s="225">
        <v>0</v>
      </c>
      <c r="AL696" s="225">
        <v>0</v>
      </c>
      <c r="AM696" s="225">
        <v>0</v>
      </c>
      <c r="AN696" s="225">
        <v>0</v>
      </c>
      <c r="AO696" s="225">
        <v>0</v>
      </c>
      <c r="AP696" s="225">
        <v>0</v>
      </c>
      <c r="AQ696" s="225">
        <v>0</v>
      </c>
      <c r="AR696" s="225">
        <v>0</v>
      </c>
      <c r="AS696" s="225">
        <v>0</v>
      </c>
      <c r="AT696" s="225">
        <v>0</v>
      </c>
      <c r="AU696" s="225">
        <v>0</v>
      </c>
      <c r="AV696" s="225">
        <v>0</v>
      </c>
      <c r="AW696" s="225">
        <v>0</v>
      </c>
      <c r="AX696" s="225">
        <v>0</v>
      </c>
      <c r="AY696" s="225">
        <v>0</v>
      </c>
      <c r="AZ696" s="225">
        <v>0</v>
      </c>
      <c r="BA696" s="225">
        <v>0</v>
      </c>
      <c r="BB696" s="225">
        <v>0</v>
      </c>
      <c r="BC696" s="225">
        <v>0</v>
      </c>
      <c r="BD696" s="225">
        <v>0</v>
      </c>
      <c r="BE696" s="225">
        <v>0</v>
      </c>
      <c r="BF696" s="225">
        <v>0</v>
      </c>
      <c r="BG696" s="225">
        <v>0</v>
      </c>
      <c r="BH696" s="225">
        <v>0</v>
      </c>
      <c r="BI696" s="225">
        <v>0</v>
      </c>
      <c r="BJ696" s="225">
        <v>0</v>
      </c>
      <c r="BK696" s="225">
        <v>0</v>
      </c>
      <c r="BL696" s="225">
        <v>0</v>
      </c>
      <c r="BM696" s="225">
        <v>0</v>
      </c>
      <c r="BN696" s="225">
        <v>0</v>
      </c>
    </row>
    <row r="697" spans="1:66">
      <c r="A697" s="245" t="s">
        <v>936</v>
      </c>
      <c r="B697" s="225">
        <v>0</v>
      </c>
      <c r="C697" s="225">
        <v>0</v>
      </c>
      <c r="D697" s="225">
        <v>0</v>
      </c>
      <c r="E697" s="225">
        <v>0</v>
      </c>
      <c r="F697" s="225">
        <v>0</v>
      </c>
      <c r="G697" s="225">
        <v>0</v>
      </c>
      <c r="H697" s="225">
        <v>0</v>
      </c>
      <c r="I697" s="225">
        <v>0</v>
      </c>
      <c r="J697" s="225">
        <v>0</v>
      </c>
      <c r="K697" s="225">
        <v>0</v>
      </c>
      <c r="L697" s="225">
        <v>0</v>
      </c>
      <c r="M697" s="225">
        <v>0</v>
      </c>
      <c r="N697" s="225">
        <v>0</v>
      </c>
      <c r="O697" s="225">
        <v>0</v>
      </c>
      <c r="P697" s="225">
        <v>0</v>
      </c>
      <c r="Q697" s="225">
        <v>0</v>
      </c>
      <c r="R697" s="225">
        <v>0</v>
      </c>
      <c r="S697" s="225">
        <v>0</v>
      </c>
      <c r="T697" s="225">
        <v>0</v>
      </c>
      <c r="U697" s="225">
        <v>0</v>
      </c>
      <c r="V697" s="225">
        <v>0</v>
      </c>
      <c r="W697" s="225">
        <v>0</v>
      </c>
      <c r="X697" s="225">
        <v>0</v>
      </c>
      <c r="Y697" s="225">
        <v>0</v>
      </c>
      <c r="Z697" s="225">
        <v>0</v>
      </c>
      <c r="AA697" s="225">
        <v>0</v>
      </c>
      <c r="AB697" s="225">
        <v>0</v>
      </c>
      <c r="AC697" s="225">
        <v>0</v>
      </c>
      <c r="AD697" s="225">
        <v>0</v>
      </c>
      <c r="AE697" s="225">
        <v>0</v>
      </c>
      <c r="AF697" s="225">
        <v>0</v>
      </c>
      <c r="AG697" s="225">
        <v>0</v>
      </c>
      <c r="AH697" s="225">
        <v>0</v>
      </c>
      <c r="AI697" s="225">
        <v>0</v>
      </c>
      <c r="AJ697" s="225">
        <v>0</v>
      </c>
      <c r="AK697" s="225">
        <v>0</v>
      </c>
      <c r="AL697" s="225">
        <v>0</v>
      </c>
      <c r="AM697" s="225">
        <v>0</v>
      </c>
      <c r="AN697" s="225">
        <v>0</v>
      </c>
      <c r="AO697" s="225">
        <v>0</v>
      </c>
      <c r="AP697" s="225">
        <v>0</v>
      </c>
      <c r="AQ697" s="225">
        <v>0</v>
      </c>
      <c r="AR697" s="225">
        <v>0</v>
      </c>
      <c r="AS697" s="225">
        <v>0</v>
      </c>
      <c r="AT697" s="225">
        <v>0</v>
      </c>
      <c r="AU697" s="225">
        <v>0</v>
      </c>
      <c r="AV697" s="225">
        <v>0</v>
      </c>
      <c r="AW697" s="225">
        <v>0</v>
      </c>
      <c r="AX697" s="225">
        <v>0</v>
      </c>
      <c r="AY697" s="225">
        <v>0</v>
      </c>
      <c r="AZ697" s="225">
        <v>0</v>
      </c>
      <c r="BA697" s="225">
        <v>0</v>
      </c>
      <c r="BB697" s="225">
        <v>0</v>
      </c>
      <c r="BC697" s="225">
        <v>0</v>
      </c>
      <c r="BD697" s="225">
        <v>0</v>
      </c>
      <c r="BE697" s="225">
        <v>0</v>
      </c>
      <c r="BF697" s="225">
        <v>0</v>
      </c>
      <c r="BG697" s="225">
        <v>0</v>
      </c>
      <c r="BH697" s="225">
        <v>0</v>
      </c>
      <c r="BI697" s="225">
        <v>0</v>
      </c>
      <c r="BJ697" s="225">
        <v>0</v>
      </c>
      <c r="BK697" s="225">
        <v>0</v>
      </c>
      <c r="BL697" s="225">
        <v>0</v>
      </c>
      <c r="BM697" s="225">
        <v>0</v>
      </c>
      <c r="BN697" s="225">
        <v>0</v>
      </c>
    </row>
    <row r="698" spans="1:66">
      <c r="A698" s="245" t="s">
        <v>937</v>
      </c>
      <c r="B698" s="225">
        <v>0</v>
      </c>
      <c r="C698" s="225">
        <v>0</v>
      </c>
      <c r="D698" s="225">
        <v>0</v>
      </c>
      <c r="E698" s="225">
        <v>0</v>
      </c>
      <c r="F698" s="225">
        <v>0</v>
      </c>
      <c r="G698" s="225">
        <v>0</v>
      </c>
      <c r="H698" s="225">
        <v>0</v>
      </c>
      <c r="I698" s="225">
        <v>0</v>
      </c>
      <c r="J698" s="225">
        <v>0</v>
      </c>
      <c r="K698" s="225">
        <v>0</v>
      </c>
      <c r="L698" s="225">
        <v>0</v>
      </c>
      <c r="M698" s="225">
        <v>0</v>
      </c>
      <c r="N698" s="225">
        <v>0</v>
      </c>
      <c r="O698" s="225">
        <v>0</v>
      </c>
      <c r="P698" s="225">
        <v>0</v>
      </c>
      <c r="Q698" s="225">
        <v>0</v>
      </c>
      <c r="R698" s="225">
        <v>0</v>
      </c>
      <c r="S698" s="225">
        <v>0</v>
      </c>
      <c r="T698" s="225">
        <v>0</v>
      </c>
      <c r="U698" s="225">
        <v>0</v>
      </c>
      <c r="V698" s="225">
        <v>0</v>
      </c>
      <c r="W698" s="225">
        <v>0</v>
      </c>
      <c r="X698" s="225">
        <v>0</v>
      </c>
      <c r="Y698" s="225">
        <v>0</v>
      </c>
      <c r="Z698" s="225">
        <v>0</v>
      </c>
      <c r="AA698" s="225">
        <v>0</v>
      </c>
      <c r="AB698" s="225">
        <v>0</v>
      </c>
      <c r="AC698" s="225">
        <v>0</v>
      </c>
      <c r="AD698" s="225">
        <v>0</v>
      </c>
      <c r="AE698" s="225">
        <v>0</v>
      </c>
      <c r="AF698" s="225">
        <v>0</v>
      </c>
      <c r="AG698" s="225">
        <v>0</v>
      </c>
      <c r="AH698" s="225">
        <v>0</v>
      </c>
      <c r="AI698" s="225">
        <v>0</v>
      </c>
      <c r="AJ698" s="225">
        <v>0</v>
      </c>
      <c r="AK698" s="225">
        <v>0</v>
      </c>
      <c r="AL698" s="225">
        <v>0</v>
      </c>
      <c r="AM698" s="225">
        <v>0</v>
      </c>
      <c r="AN698" s="225">
        <v>0</v>
      </c>
      <c r="AO698" s="225">
        <v>0</v>
      </c>
      <c r="AP698" s="225">
        <v>0</v>
      </c>
      <c r="AQ698" s="225">
        <v>0</v>
      </c>
      <c r="AR698" s="225">
        <v>0</v>
      </c>
      <c r="AS698" s="225">
        <v>0</v>
      </c>
      <c r="AT698" s="225">
        <v>0</v>
      </c>
      <c r="AU698" s="225">
        <v>0</v>
      </c>
      <c r="AV698" s="225">
        <v>0</v>
      </c>
      <c r="AW698" s="225">
        <v>0</v>
      </c>
      <c r="AX698" s="225">
        <v>0</v>
      </c>
      <c r="AY698" s="225">
        <v>0</v>
      </c>
      <c r="AZ698" s="225">
        <v>0</v>
      </c>
      <c r="BA698" s="225">
        <v>0</v>
      </c>
      <c r="BB698" s="225">
        <v>0</v>
      </c>
      <c r="BC698" s="225">
        <v>0</v>
      </c>
      <c r="BD698" s="225">
        <v>0</v>
      </c>
      <c r="BE698" s="225">
        <v>0</v>
      </c>
      <c r="BF698" s="225">
        <v>0</v>
      </c>
      <c r="BG698" s="225">
        <v>0</v>
      </c>
      <c r="BH698" s="225">
        <v>0</v>
      </c>
      <c r="BI698" s="225">
        <v>0</v>
      </c>
      <c r="BJ698" s="225">
        <v>0</v>
      </c>
      <c r="BK698" s="225">
        <v>0</v>
      </c>
      <c r="BL698" s="225">
        <v>0</v>
      </c>
      <c r="BM698" s="225">
        <v>0</v>
      </c>
      <c r="BN698" s="225">
        <v>0</v>
      </c>
    </row>
    <row r="699" spans="1:66">
      <c r="A699" s="245" t="s">
        <v>938</v>
      </c>
      <c r="B699" s="225">
        <v>0</v>
      </c>
      <c r="C699" s="225">
        <v>0</v>
      </c>
      <c r="D699" s="225">
        <v>0</v>
      </c>
      <c r="E699" s="225">
        <v>0</v>
      </c>
      <c r="F699" s="225">
        <v>0</v>
      </c>
      <c r="G699" s="225">
        <v>0</v>
      </c>
      <c r="H699" s="225">
        <v>0</v>
      </c>
      <c r="I699" s="225">
        <v>0</v>
      </c>
      <c r="J699" s="225">
        <v>0</v>
      </c>
      <c r="K699" s="225">
        <v>0</v>
      </c>
      <c r="L699" s="225">
        <v>0</v>
      </c>
      <c r="M699" s="225">
        <v>0</v>
      </c>
      <c r="N699" s="225">
        <v>0</v>
      </c>
      <c r="O699" s="225">
        <v>0</v>
      </c>
      <c r="P699" s="225">
        <v>0</v>
      </c>
      <c r="Q699" s="225">
        <v>0</v>
      </c>
      <c r="R699" s="225">
        <v>0</v>
      </c>
      <c r="S699" s="225">
        <v>0</v>
      </c>
      <c r="T699" s="225">
        <v>0</v>
      </c>
      <c r="U699" s="225">
        <v>0</v>
      </c>
      <c r="V699" s="225">
        <v>0</v>
      </c>
      <c r="W699" s="225">
        <v>0</v>
      </c>
      <c r="X699" s="225">
        <v>0</v>
      </c>
      <c r="Y699" s="225">
        <v>0</v>
      </c>
      <c r="Z699" s="225">
        <v>0</v>
      </c>
      <c r="AA699" s="225">
        <v>0</v>
      </c>
      <c r="AB699" s="225">
        <v>0</v>
      </c>
      <c r="AC699" s="225">
        <v>0</v>
      </c>
      <c r="AD699" s="225">
        <v>0</v>
      </c>
      <c r="AE699" s="225">
        <v>0</v>
      </c>
      <c r="AF699" s="225">
        <v>0</v>
      </c>
      <c r="AG699" s="225">
        <v>0</v>
      </c>
      <c r="AH699" s="225">
        <v>0</v>
      </c>
      <c r="AI699" s="225">
        <v>0</v>
      </c>
      <c r="AJ699" s="225">
        <v>0</v>
      </c>
      <c r="AK699" s="225">
        <v>0</v>
      </c>
      <c r="AL699" s="225">
        <v>0</v>
      </c>
      <c r="AM699" s="225">
        <v>0</v>
      </c>
      <c r="AN699" s="225">
        <v>0</v>
      </c>
      <c r="AO699" s="225">
        <v>0</v>
      </c>
      <c r="AP699" s="225">
        <v>0</v>
      </c>
      <c r="AQ699" s="225">
        <v>0</v>
      </c>
      <c r="AR699" s="225">
        <v>0</v>
      </c>
      <c r="AS699" s="225">
        <v>0</v>
      </c>
      <c r="AT699" s="225">
        <v>0</v>
      </c>
      <c r="AU699" s="225">
        <v>0</v>
      </c>
      <c r="AV699" s="225">
        <v>0</v>
      </c>
      <c r="AW699" s="225">
        <v>0</v>
      </c>
      <c r="AX699" s="225">
        <v>0</v>
      </c>
      <c r="AY699" s="225">
        <v>0</v>
      </c>
      <c r="AZ699" s="225">
        <v>0</v>
      </c>
      <c r="BA699" s="225">
        <v>0</v>
      </c>
      <c r="BB699" s="225">
        <v>0</v>
      </c>
      <c r="BC699" s="225">
        <v>0</v>
      </c>
      <c r="BD699" s="225">
        <v>0</v>
      </c>
      <c r="BE699" s="225">
        <v>0</v>
      </c>
      <c r="BF699" s="225">
        <v>0</v>
      </c>
      <c r="BG699" s="225">
        <v>0</v>
      </c>
      <c r="BH699" s="225">
        <v>0</v>
      </c>
      <c r="BI699" s="225">
        <v>0</v>
      </c>
      <c r="BJ699" s="225">
        <v>0</v>
      </c>
      <c r="BK699" s="225">
        <v>0</v>
      </c>
      <c r="BL699" s="225">
        <v>0</v>
      </c>
      <c r="BM699" s="225">
        <v>0</v>
      </c>
      <c r="BN699" s="225">
        <v>0</v>
      </c>
    </row>
    <row r="700" spans="1:66">
      <c r="A700" s="245" t="s">
        <v>939</v>
      </c>
      <c r="B700" s="225">
        <v>0</v>
      </c>
      <c r="C700" s="225">
        <v>0</v>
      </c>
      <c r="D700" s="225">
        <v>0</v>
      </c>
      <c r="E700" s="225">
        <v>0</v>
      </c>
      <c r="F700" s="225">
        <v>0</v>
      </c>
      <c r="G700" s="225">
        <v>0</v>
      </c>
      <c r="H700" s="225">
        <v>0</v>
      </c>
      <c r="I700" s="225">
        <v>0</v>
      </c>
      <c r="J700" s="225">
        <v>0</v>
      </c>
      <c r="K700" s="225">
        <v>0</v>
      </c>
      <c r="L700" s="225">
        <v>0</v>
      </c>
      <c r="M700" s="225">
        <v>0</v>
      </c>
      <c r="N700" s="225">
        <v>0</v>
      </c>
      <c r="O700" s="225">
        <v>0</v>
      </c>
      <c r="P700" s="225">
        <v>0</v>
      </c>
      <c r="Q700" s="225">
        <v>0</v>
      </c>
      <c r="R700" s="225">
        <v>0</v>
      </c>
      <c r="S700" s="225">
        <v>0</v>
      </c>
      <c r="T700" s="225">
        <v>0</v>
      </c>
      <c r="U700" s="225">
        <v>0</v>
      </c>
      <c r="V700" s="225">
        <v>0</v>
      </c>
      <c r="W700" s="225">
        <v>0</v>
      </c>
      <c r="X700" s="225">
        <v>0</v>
      </c>
      <c r="Y700" s="225">
        <v>0</v>
      </c>
      <c r="Z700" s="225">
        <v>0</v>
      </c>
      <c r="AA700" s="225">
        <v>0</v>
      </c>
      <c r="AB700" s="225">
        <v>0</v>
      </c>
      <c r="AC700" s="225">
        <v>0</v>
      </c>
      <c r="AD700" s="225">
        <v>0</v>
      </c>
      <c r="AE700" s="225">
        <v>0</v>
      </c>
      <c r="AF700" s="225">
        <v>0</v>
      </c>
      <c r="AG700" s="225">
        <v>0</v>
      </c>
      <c r="AH700" s="225">
        <v>0</v>
      </c>
      <c r="AI700" s="225">
        <v>0</v>
      </c>
      <c r="AJ700" s="225">
        <v>0</v>
      </c>
      <c r="AK700" s="225">
        <v>0</v>
      </c>
      <c r="AL700" s="225">
        <v>0</v>
      </c>
      <c r="AM700" s="225">
        <v>0</v>
      </c>
      <c r="AN700" s="225">
        <v>0</v>
      </c>
      <c r="AO700" s="225">
        <v>0</v>
      </c>
      <c r="AP700" s="225">
        <v>0</v>
      </c>
      <c r="AQ700" s="225">
        <v>0</v>
      </c>
      <c r="AR700" s="225">
        <v>0</v>
      </c>
      <c r="AS700" s="225">
        <v>0</v>
      </c>
      <c r="AT700" s="225">
        <v>0</v>
      </c>
      <c r="AU700" s="225">
        <v>0</v>
      </c>
      <c r="AV700" s="225">
        <v>0</v>
      </c>
      <c r="AW700" s="225">
        <v>0</v>
      </c>
      <c r="AX700" s="225">
        <v>0</v>
      </c>
      <c r="AY700" s="225">
        <v>0</v>
      </c>
      <c r="AZ700" s="225">
        <v>0</v>
      </c>
      <c r="BA700" s="225">
        <v>0</v>
      </c>
      <c r="BB700" s="225">
        <v>0</v>
      </c>
      <c r="BC700" s="225">
        <v>0</v>
      </c>
      <c r="BD700" s="225">
        <v>0</v>
      </c>
      <c r="BE700" s="225">
        <v>0</v>
      </c>
      <c r="BF700" s="225">
        <v>0</v>
      </c>
      <c r="BG700" s="225">
        <v>0</v>
      </c>
      <c r="BH700" s="225">
        <v>0</v>
      </c>
      <c r="BI700" s="225">
        <v>0</v>
      </c>
      <c r="BJ700" s="225">
        <v>0</v>
      </c>
      <c r="BK700" s="225">
        <v>0</v>
      </c>
      <c r="BL700" s="225">
        <v>0</v>
      </c>
      <c r="BM700" s="225">
        <v>0</v>
      </c>
      <c r="BN700" s="225">
        <v>0</v>
      </c>
    </row>
    <row r="701" spans="1:66">
      <c r="A701" s="245" t="s">
        <v>940</v>
      </c>
      <c r="B701" s="225">
        <v>0</v>
      </c>
      <c r="C701" s="225">
        <v>0</v>
      </c>
      <c r="D701" s="225">
        <v>0</v>
      </c>
      <c r="E701" s="225">
        <v>0</v>
      </c>
      <c r="F701" s="225">
        <v>0</v>
      </c>
      <c r="G701" s="225">
        <v>0</v>
      </c>
      <c r="H701" s="225">
        <v>0</v>
      </c>
      <c r="I701" s="225">
        <v>0</v>
      </c>
      <c r="J701" s="225">
        <v>0</v>
      </c>
      <c r="K701" s="225">
        <v>0</v>
      </c>
      <c r="L701" s="225">
        <v>0</v>
      </c>
      <c r="M701" s="225">
        <v>0</v>
      </c>
      <c r="N701" s="225">
        <v>0</v>
      </c>
      <c r="O701" s="225">
        <v>0</v>
      </c>
      <c r="P701" s="225">
        <v>0</v>
      </c>
      <c r="Q701" s="225">
        <v>0</v>
      </c>
      <c r="R701" s="225">
        <v>0</v>
      </c>
      <c r="S701" s="225">
        <v>0</v>
      </c>
      <c r="T701" s="225">
        <v>0</v>
      </c>
      <c r="U701" s="225">
        <v>0</v>
      </c>
      <c r="V701" s="225">
        <v>0</v>
      </c>
      <c r="W701" s="225">
        <v>0</v>
      </c>
      <c r="X701" s="225">
        <v>0</v>
      </c>
      <c r="Y701" s="225">
        <v>0</v>
      </c>
      <c r="Z701" s="225">
        <v>0</v>
      </c>
      <c r="AA701" s="225">
        <v>0</v>
      </c>
      <c r="AB701" s="225">
        <v>0</v>
      </c>
      <c r="AC701" s="225">
        <v>0</v>
      </c>
      <c r="AD701" s="225">
        <v>0</v>
      </c>
      <c r="AE701" s="225">
        <v>0</v>
      </c>
      <c r="AF701" s="225">
        <v>0</v>
      </c>
      <c r="AG701" s="225">
        <v>0</v>
      </c>
      <c r="AH701" s="225">
        <v>0</v>
      </c>
      <c r="AI701" s="225">
        <v>0</v>
      </c>
      <c r="AJ701" s="225">
        <v>0</v>
      </c>
      <c r="AK701" s="225">
        <v>0</v>
      </c>
      <c r="AL701" s="225">
        <v>0</v>
      </c>
      <c r="AM701" s="225">
        <v>0</v>
      </c>
      <c r="AN701" s="225">
        <v>0</v>
      </c>
      <c r="AO701" s="225">
        <v>0</v>
      </c>
      <c r="AP701" s="225">
        <v>0</v>
      </c>
      <c r="AQ701" s="225">
        <v>0</v>
      </c>
      <c r="AR701" s="225">
        <v>0</v>
      </c>
      <c r="AS701" s="225">
        <v>0</v>
      </c>
      <c r="AT701" s="225">
        <v>0</v>
      </c>
      <c r="AU701" s="225">
        <v>0</v>
      </c>
      <c r="AV701" s="225">
        <v>0</v>
      </c>
      <c r="AW701" s="225">
        <v>0</v>
      </c>
      <c r="AX701" s="225">
        <v>0</v>
      </c>
      <c r="AY701" s="225">
        <v>0</v>
      </c>
      <c r="AZ701" s="225">
        <v>0</v>
      </c>
      <c r="BA701" s="225">
        <v>0</v>
      </c>
      <c r="BB701" s="225">
        <v>0</v>
      </c>
      <c r="BC701" s="225">
        <v>0</v>
      </c>
      <c r="BD701" s="225">
        <v>0</v>
      </c>
      <c r="BE701" s="225">
        <v>0</v>
      </c>
      <c r="BF701" s="225">
        <v>0</v>
      </c>
      <c r="BG701" s="225">
        <v>0</v>
      </c>
      <c r="BH701" s="225">
        <v>0</v>
      </c>
      <c r="BI701" s="225">
        <v>0</v>
      </c>
      <c r="BJ701" s="225">
        <v>0</v>
      </c>
      <c r="BK701" s="225">
        <v>0</v>
      </c>
      <c r="BL701" s="225">
        <v>0</v>
      </c>
      <c r="BM701" s="225">
        <v>0</v>
      </c>
      <c r="BN701" s="225">
        <v>0</v>
      </c>
    </row>
    <row r="702" spans="1:66">
      <c r="A702" s="245" t="s">
        <v>941</v>
      </c>
      <c r="B702" s="225">
        <v>0</v>
      </c>
      <c r="C702" s="225">
        <v>0</v>
      </c>
      <c r="D702" s="225">
        <v>0</v>
      </c>
      <c r="E702" s="225">
        <v>0</v>
      </c>
      <c r="F702" s="225">
        <v>0</v>
      </c>
      <c r="G702" s="225">
        <v>0</v>
      </c>
      <c r="H702" s="225">
        <v>0</v>
      </c>
      <c r="I702" s="225">
        <v>0</v>
      </c>
      <c r="J702" s="225">
        <v>0</v>
      </c>
      <c r="K702" s="225">
        <v>0</v>
      </c>
      <c r="L702" s="225">
        <v>0</v>
      </c>
      <c r="M702" s="225">
        <v>0</v>
      </c>
      <c r="N702" s="225">
        <v>0</v>
      </c>
      <c r="O702" s="225">
        <v>0</v>
      </c>
      <c r="P702" s="225">
        <v>0</v>
      </c>
      <c r="Q702" s="225">
        <v>0</v>
      </c>
      <c r="R702" s="225">
        <v>0</v>
      </c>
      <c r="S702" s="225">
        <v>0</v>
      </c>
      <c r="T702" s="225">
        <v>0</v>
      </c>
      <c r="U702" s="225">
        <v>0</v>
      </c>
      <c r="V702" s="225">
        <v>0</v>
      </c>
      <c r="W702" s="225">
        <v>0</v>
      </c>
      <c r="X702" s="225">
        <v>0</v>
      </c>
      <c r="Y702" s="225">
        <v>0</v>
      </c>
      <c r="Z702" s="225">
        <v>0</v>
      </c>
      <c r="AA702" s="225">
        <v>0</v>
      </c>
      <c r="AB702" s="225">
        <v>0</v>
      </c>
      <c r="AC702" s="225">
        <v>0</v>
      </c>
      <c r="AD702" s="225">
        <v>0</v>
      </c>
      <c r="AE702" s="225">
        <v>0</v>
      </c>
      <c r="AF702" s="225">
        <v>0</v>
      </c>
      <c r="AG702" s="225">
        <v>0</v>
      </c>
      <c r="AH702" s="225">
        <v>0</v>
      </c>
      <c r="AI702" s="225">
        <v>0</v>
      </c>
      <c r="AJ702" s="225">
        <v>0</v>
      </c>
      <c r="AK702" s="225">
        <v>0</v>
      </c>
      <c r="AL702" s="225">
        <v>0</v>
      </c>
      <c r="AM702" s="225">
        <v>0</v>
      </c>
      <c r="AN702" s="225">
        <v>0</v>
      </c>
      <c r="AO702" s="225">
        <v>0</v>
      </c>
      <c r="AP702" s="225">
        <v>0</v>
      </c>
      <c r="AQ702" s="225">
        <v>0</v>
      </c>
      <c r="AR702" s="225">
        <v>0</v>
      </c>
      <c r="AS702" s="225">
        <v>0</v>
      </c>
      <c r="AT702" s="225">
        <v>0</v>
      </c>
      <c r="AU702" s="225">
        <v>0</v>
      </c>
      <c r="AV702" s="225">
        <v>0</v>
      </c>
      <c r="AW702" s="225">
        <v>0</v>
      </c>
      <c r="AX702" s="225">
        <v>0</v>
      </c>
      <c r="AY702" s="225">
        <v>0</v>
      </c>
      <c r="AZ702" s="225">
        <v>0</v>
      </c>
      <c r="BA702" s="225">
        <v>0</v>
      </c>
      <c r="BB702" s="225">
        <v>0</v>
      </c>
      <c r="BC702" s="225">
        <v>0</v>
      </c>
      <c r="BD702" s="225">
        <v>0</v>
      </c>
      <c r="BE702" s="225">
        <v>0</v>
      </c>
      <c r="BF702" s="225">
        <v>0</v>
      </c>
      <c r="BG702" s="225">
        <v>0</v>
      </c>
      <c r="BH702" s="225">
        <v>0</v>
      </c>
      <c r="BI702" s="225">
        <v>0</v>
      </c>
      <c r="BJ702" s="225">
        <v>0</v>
      </c>
      <c r="BK702" s="225">
        <v>0</v>
      </c>
      <c r="BL702" s="225">
        <v>0</v>
      </c>
      <c r="BM702" s="225">
        <v>0</v>
      </c>
      <c r="BN702" s="225">
        <v>0</v>
      </c>
    </row>
    <row r="703" spans="1:66">
      <c r="A703" s="245" t="s">
        <v>942</v>
      </c>
      <c r="B703" s="225">
        <v>0</v>
      </c>
      <c r="C703" s="225">
        <v>0</v>
      </c>
      <c r="D703" s="225">
        <v>0</v>
      </c>
      <c r="E703" s="225">
        <v>0</v>
      </c>
      <c r="F703" s="225">
        <v>0</v>
      </c>
      <c r="G703" s="225">
        <v>0</v>
      </c>
      <c r="H703" s="225">
        <v>0</v>
      </c>
      <c r="I703" s="225">
        <v>0</v>
      </c>
      <c r="J703" s="225">
        <v>0</v>
      </c>
      <c r="K703" s="225">
        <v>0</v>
      </c>
      <c r="L703" s="225">
        <v>0</v>
      </c>
      <c r="M703" s="225">
        <v>0</v>
      </c>
      <c r="N703" s="225">
        <v>0</v>
      </c>
      <c r="O703" s="225">
        <v>0</v>
      </c>
      <c r="P703" s="225">
        <v>0</v>
      </c>
      <c r="Q703" s="225">
        <v>0</v>
      </c>
      <c r="R703" s="225">
        <v>0</v>
      </c>
      <c r="S703" s="225">
        <v>0</v>
      </c>
      <c r="T703" s="225">
        <v>0</v>
      </c>
      <c r="U703" s="225">
        <v>0</v>
      </c>
      <c r="V703" s="225">
        <v>0</v>
      </c>
      <c r="W703" s="225">
        <v>0</v>
      </c>
      <c r="X703" s="225">
        <v>0</v>
      </c>
      <c r="Y703" s="225">
        <v>0</v>
      </c>
      <c r="Z703" s="225">
        <v>0</v>
      </c>
      <c r="AA703" s="225">
        <v>0</v>
      </c>
      <c r="AB703" s="225">
        <v>0</v>
      </c>
      <c r="AC703" s="225">
        <v>0</v>
      </c>
      <c r="AD703" s="225">
        <v>0</v>
      </c>
      <c r="AE703" s="225">
        <v>0</v>
      </c>
      <c r="AF703" s="225">
        <v>0</v>
      </c>
      <c r="AG703" s="225">
        <v>0</v>
      </c>
      <c r="AH703" s="225">
        <v>0</v>
      </c>
      <c r="AI703" s="225">
        <v>0</v>
      </c>
      <c r="AJ703" s="225">
        <v>0</v>
      </c>
      <c r="AK703" s="225">
        <v>0</v>
      </c>
      <c r="AL703" s="225">
        <v>0</v>
      </c>
      <c r="AM703" s="225">
        <v>0</v>
      </c>
      <c r="AN703" s="225">
        <v>0</v>
      </c>
      <c r="AO703" s="225">
        <v>0</v>
      </c>
      <c r="AP703" s="225">
        <v>0</v>
      </c>
      <c r="AQ703" s="225">
        <v>0</v>
      </c>
      <c r="AR703" s="225">
        <v>0</v>
      </c>
      <c r="AS703" s="225">
        <v>0</v>
      </c>
      <c r="AT703" s="225">
        <v>0</v>
      </c>
      <c r="AU703" s="225">
        <v>0</v>
      </c>
      <c r="AV703" s="225">
        <v>0</v>
      </c>
      <c r="AW703" s="225">
        <v>0</v>
      </c>
      <c r="AX703" s="225">
        <v>0</v>
      </c>
      <c r="AY703" s="225">
        <v>0</v>
      </c>
      <c r="AZ703" s="225">
        <v>0</v>
      </c>
      <c r="BA703" s="225">
        <v>0</v>
      </c>
      <c r="BB703" s="225">
        <v>0</v>
      </c>
      <c r="BC703" s="225">
        <v>0</v>
      </c>
      <c r="BD703" s="225">
        <v>0</v>
      </c>
      <c r="BE703" s="225">
        <v>0</v>
      </c>
      <c r="BF703" s="225">
        <v>0</v>
      </c>
      <c r="BG703" s="225">
        <v>0</v>
      </c>
      <c r="BH703" s="225">
        <v>0</v>
      </c>
      <c r="BI703" s="225">
        <v>0</v>
      </c>
      <c r="BJ703" s="225">
        <v>0</v>
      </c>
      <c r="BK703" s="225">
        <v>0</v>
      </c>
      <c r="BL703" s="225">
        <v>0</v>
      </c>
      <c r="BM703" s="225">
        <v>0</v>
      </c>
      <c r="BN703" s="225">
        <v>0</v>
      </c>
    </row>
    <row r="704" spans="1:66">
      <c r="A704" s="245" t="s">
        <v>943</v>
      </c>
      <c r="B704" s="225">
        <v>16221982.487212099</v>
      </c>
      <c r="C704" s="225">
        <v>10378469.291717401</v>
      </c>
      <c r="D704" s="225">
        <v>10718395.67557</v>
      </c>
      <c r="E704" s="225">
        <v>12544927.638859199</v>
      </c>
      <c r="F704" s="225">
        <v>14782419.076051001</v>
      </c>
      <c r="G704" s="225">
        <v>15741117.906591799</v>
      </c>
      <c r="H704" s="225">
        <v>16465225.804673599</v>
      </c>
      <c r="I704" s="225">
        <v>20278821.841513202</v>
      </c>
      <c r="J704" s="225">
        <v>15388150.465878099</v>
      </c>
      <c r="K704" s="225">
        <v>13597918.3671271</v>
      </c>
      <c r="L704" s="225">
        <v>11176634.7886758</v>
      </c>
      <c r="M704" s="225">
        <v>12216476.358108601</v>
      </c>
      <c r="N704" s="225">
        <v>169510539.701978</v>
      </c>
      <c r="O704" s="225">
        <v>16673340.2071738</v>
      </c>
      <c r="P704" s="225">
        <v>11158005.876895299</v>
      </c>
      <c r="Q704" s="225">
        <v>11293023.6847606</v>
      </c>
      <c r="R704" s="225">
        <v>11169516.032837899</v>
      </c>
      <c r="S704" s="225">
        <v>13462136.211989099</v>
      </c>
      <c r="T704" s="225">
        <v>14434133.9971273</v>
      </c>
      <c r="U704" s="225">
        <v>15153385.502221599</v>
      </c>
      <c r="V704" s="225">
        <v>18845437.1082456</v>
      </c>
      <c r="W704" s="225">
        <v>14094785.191708701</v>
      </c>
      <c r="X704" s="225">
        <v>12265927.429524999</v>
      </c>
      <c r="Y704" s="225">
        <v>9834103.4855600893</v>
      </c>
      <c r="Z704" s="225">
        <v>10876222.983557601</v>
      </c>
      <c r="AA704" s="225">
        <v>159260017.71160299</v>
      </c>
      <c r="AB704" s="225">
        <v>13536931.500774501</v>
      </c>
      <c r="AC704" s="225">
        <v>8593146.6960018706</v>
      </c>
      <c r="AD704" s="225">
        <v>8834739.5994117409</v>
      </c>
      <c r="AE704" s="225">
        <v>9513315.1191203203</v>
      </c>
      <c r="AF704" s="225">
        <v>11490041.319464</v>
      </c>
      <c r="AG704" s="225">
        <v>12335691.749756601</v>
      </c>
      <c r="AH704" s="225">
        <v>12989236.5789869</v>
      </c>
      <c r="AI704" s="225">
        <v>16104603.4030931</v>
      </c>
      <c r="AJ704" s="225">
        <v>12091455.411407299</v>
      </c>
      <c r="AK704" s="225">
        <v>10471262.599202</v>
      </c>
      <c r="AL704" s="225">
        <v>8440563.2898029592</v>
      </c>
      <c r="AM704" s="225">
        <v>9395109.4227143805</v>
      </c>
      <c r="AN704" s="225">
        <v>133796096.68973599</v>
      </c>
      <c r="AO704" s="225">
        <v>13385707.4079687</v>
      </c>
      <c r="AP704" s="225">
        <v>8515215.4189815205</v>
      </c>
      <c r="AQ704" s="225">
        <v>8704523.0797799993</v>
      </c>
      <c r="AR704" s="225">
        <v>9374181.8909555301</v>
      </c>
      <c r="AS704" s="225">
        <v>11341489.472606501</v>
      </c>
      <c r="AT704" s="225">
        <v>12241620.802284099</v>
      </c>
      <c r="AU704" s="225">
        <v>12888080.394499401</v>
      </c>
      <c r="AV704" s="225">
        <v>15970223.4975267</v>
      </c>
      <c r="AW704" s="225">
        <v>11999997.751832999</v>
      </c>
      <c r="AX704" s="225">
        <v>10411731.5803637</v>
      </c>
      <c r="AY704" s="225">
        <v>8346119.5786378803</v>
      </c>
      <c r="AZ704" s="225">
        <v>9319648.2228321694</v>
      </c>
      <c r="BA704" s="225">
        <v>132498539.098269</v>
      </c>
      <c r="BB704" s="225">
        <v>13296277.1803068</v>
      </c>
      <c r="BC704" s="225">
        <v>8445822.4787537009</v>
      </c>
      <c r="BD704" s="225">
        <v>8609534.4198097307</v>
      </c>
      <c r="BE704" s="225">
        <v>9273554.5234287791</v>
      </c>
      <c r="BF704" s="225">
        <v>11267425.8098874</v>
      </c>
      <c r="BG704" s="225">
        <v>12200374.852050699</v>
      </c>
      <c r="BH704" s="225">
        <v>12853728.781517699</v>
      </c>
      <c r="BI704" s="225">
        <v>15922913.195390601</v>
      </c>
      <c r="BJ704" s="225">
        <v>11984198.7245756</v>
      </c>
      <c r="BK704" s="225">
        <v>10397575.552062601</v>
      </c>
      <c r="BL704" s="225">
        <v>8343008.6694663204</v>
      </c>
      <c r="BM704" s="225">
        <v>9329415.5978695806</v>
      </c>
      <c r="BN704" s="225">
        <v>131923829.785119</v>
      </c>
    </row>
    <row r="705" spans="1:66">
      <c r="A705" s="245" t="s">
        <v>944</v>
      </c>
      <c r="B705" s="225">
        <v>0</v>
      </c>
      <c r="C705" s="225">
        <v>0</v>
      </c>
      <c r="D705" s="225">
        <v>0</v>
      </c>
      <c r="E705" s="225">
        <v>0</v>
      </c>
      <c r="F705" s="225">
        <v>0</v>
      </c>
      <c r="G705" s="225">
        <v>0</v>
      </c>
      <c r="H705" s="225">
        <v>0</v>
      </c>
      <c r="I705" s="225">
        <v>0</v>
      </c>
      <c r="J705" s="225">
        <v>0</v>
      </c>
      <c r="K705" s="225">
        <v>0</v>
      </c>
      <c r="L705" s="225">
        <v>0</v>
      </c>
      <c r="M705" s="225">
        <v>0</v>
      </c>
      <c r="N705" s="225">
        <v>0</v>
      </c>
      <c r="O705" s="225">
        <v>0</v>
      </c>
      <c r="P705" s="225">
        <v>0</v>
      </c>
      <c r="Q705" s="225">
        <v>0</v>
      </c>
      <c r="R705" s="225">
        <v>0</v>
      </c>
      <c r="S705" s="225">
        <v>0</v>
      </c>
      <c r="T705" s="225">
        <v>0</v>
      </c>
      <c r="U705" s="225">
        <v>0</v>
      </c>
      <c r="V705" s="225">
        <v>0</v>
      </c>
      <c r="W705" s="225">
        <v>0</v>
      </c>
      <c r="X705" s="225">
        <v>0</v>
      </c>
      <c r="Y705" s="225">
        <v>0</v>
      </c>
      <c r="Z705" s="225">
        <v>0</v>
      </c>
      <c r="AA705" s="225">
        <v>0</v>
      </c>
      <c r="AB705" s="225">
        <v>0</v>
      </c>
      <c r="AC705" s="225">
        <v>0</v>
      </c>
      <c r="AD705" s="225">
        <v>0</v>
      </c>
      <c r="AE705" s="225">
        <v>0</v>
      </c>
      <c r="AF705" s="225">
        <v>0</v>
      </c>
      <c r="AG705" s="225">
        <v>0</v>
      </c>
      <c r="AH705" s="225">
        <v>0</v>
      </c>
      <c r="AI705" s="225">
        <v>0</v>
      </c>
      <c r="AJ705" s="225">
        <v>0</v>
      </c>
      <c r="AK705" s="225">
        <v>0</v>
      </c>
      <c r="AL705" s="225">
        <v>0</v>
      </c>
      <c r="AM705" s="225">
        <v>0</v>
      </c>
      <c r="AN705" s="225">
        <v>0</v>
      </c>
      <c r="AO705" s="225">
        <v>0</v>
      </c>
      <c r="AP705" s="225">
        <v>0</v>
      </c>
      <c r="AQ705" s="225">
        <v>0</v>
      </c>
      <c r="AR705" s="225">
        <v>0</v>
      </c>
      <c r="AS705" s="225">
        <v>0</v>
      </c>
      <c r="AT705" s="225">
        <v>0</v>
      </c>
      <c r="AU705" s="225">
        <v>0</v>
      </c>
      <c r="AV705" s="225">
        <v>0</v>
      </c>
      <c r="AW705" s="225">
        <v>0</v>
      </c>
      <c r="AX705" s="225">
        <v>0</v>
      </c>
      <c r="AY705" s="225">
        <v>0</v>
      </c>
      <c r="AZ705" s="225">
        <v>0</v>
      </c>
      <c r="BA705" s="225">
        <v>0</v>
      </c>
      <c r="BB705" s="225">
        <v>0</v>
      </c>
      <c r="BC705" s="225">
        <v>0</v>
      </c>
      <c r="BD705" s="225">
        <v>0</v>
      </c>
      <c r="BE705" s="225">
        <v>0</v>
      </c>
      <c r="BF705" s="225">
        <v>0</v>
      </c>
      <c r="BG705" s="225">
        <v>0</v>
      </c>
      <c r="BH705" s="225">
        <v>0</v>
      </c>
      <c r="BI705" s="225">
        <v>0</v>
      </c>
      <c r="BJ705" s="225">
        <v>0</v>
      </c>
      <c r="BK705" s="225">
        <v>0</v>
      </c>
      <c r="BL705" s="225">
        <v>0</v>
      </c>
      <c r="BM705" s="225">
        <v>0</v>
      </c>
      <c r="BN705" s="225">
        <v>0</v>
      </c>
    </row>
    <row r="706" spans="1:66">
      <c r="A706" s="245" t="s">
        <v>945</v>
      </c>
      <c r="B706" s="225">
        <v>0</v>
      </c>
      <c r="C706" s="225">
        <v>0</v>
      </c>
      <c r="D706" s="225">
        <v>0</v>
      </c>
      <c r="E706" s="225">
        <v>0</v>
      </c>
      <c r="F706" s="225">
        <v>0</v>
      </c>
      <c r="G706" s="225">
        <v>0</v>
      </c>
      <c r="H706" s="225">
        <v>0</v>
      </c>
      <c r="I706" s="225">
        <v>0</v>
      </c>
      <c r="J706" s="225">
        <v>0</v>
      </c>
      <c r="K706" s="225">
        <v>0</v>
      </c>
      <c r="L706" s="225">
        <v>0</v>
      </c>
      <c r="M706" s="225">
        <v>0</v>
      </c>
      <c r="N706" s="225">
        <v>0</v>
      </c>
      <c r="O706" s="225">
        <v>0</v>
      </c>
      <c r="P706" s="225">
        <v>0</v>
      </c>
      <c r="Q706" s="225">
        <v>0</v>
      </c>
      <c r="R706" s="225">
        <v>0</v>
      </c>
      <c r="S706" s="225">
        <v>0</v>
      </c>
      <c r="T706" s="225">
        <v>0</v>
      </c>
      <c r="U706" s="225">
        <v>0</v>
      </c>
      <c r="V706" s="225">
        <v>0</v>
      </c>
      <c r="W706" s="225">
        <v>0</v>
      </c>
      <c r="X706" s="225">
        <v>0</v>
      </c>
      <c r="Y706" s="225">
        <v>0</v>
      </c>
      <c r="Z706" s="225">
        <v>0</v>
      </c>
      <c r="AA706" s="225">
        <v>0</v>
      </c>
      <c r="AB706" s="225">
        <v>0</v>
      </c>
      <c r="AC706" s="225">
        <v>0</v>
      </c>
      <c r="AD706" s="225">
        <v>0</v>
      </c>
      <c r="AE706" s="225">
        <v>0</v>
      </c>
      <c r="AF706" s="225">
        <v>0</v>
      </c>
      <c r="AG706" s="225">
        <v>0</v>
      </c>
      <c r="AH706" s="225">
        <v>0</v>
      </c>
      <c r="AI706" s="225">
        <v>0</v>
      </c>
      <c r="AJ706" s="225">
        <v>0</v>
      </c>
      <c r="AK706" s="225">
        <v>0</v>
      </c>
      <c r="AL706" s="225">
        <v>0</v>
      </c>
      <c r="AM706" s="225">
        <v>0</v>
      </c>
      <c r="AN706" s="225">
        <v>0</v>
      </c>
      <c r="AO706" s="225">
        <v>0</v>
      </c>
      <c r="AP706" s="225">
        <v>0</v>
      </c>
      <c r="AQ706" s="225">
        <v>0</v>
      </c>
      <c r="AR706" s="225">
        <v>0</v>
      </c>
      <c r="AS706" s="225">
        <v>0</v>
      </c>
      <c r="AT706" s="225">
        <v>0</v>
      </c>
      <c r="AU706" s="225">
        <v>0</v>
      </c>
      <c r="AV706" s="225">
        <v>0</v>
      </c>
      <c r="AW706" s="225">
        <v>0</v>
      </c>
      <c r="AX706" s="225">
        <v>0</v>
      </c>
      <c r="AY706" s="225">
        <v>0</v>
      </c>
      <c r="AZ706" s="225">
        <v>0</v>
      </c>
      <c r="BA706" s="225">
        <v>0</v>
      </c>
      <c r="BB706" s="225">
        <v>0</v>
      </c>
      <c r="BC706" s="225">
        <v>0</v>
      </c>
      <c r="BD706" s="225">
        <v>0</v>
      </c>
      <c r="BE706" s="225">
        <v>0</v>
      </c>
      <c r="BF706" s="225">
        <v>0</v>
      </c>
      <c r="BG706" s="225">
        <v>0</v>
      </c>
      <c r="BH706" s="225">
        <v>0</v>
      </c>
      <c r="BI706" s="225">
        <v>0</v>
      </c>
      <c r="BJ706" s="225">
        <v>0</v>
      </c>
      <c r="BK706" s="225">
        <v>0</v>
      </c>
      <c r="BL706" s="225">
        <v>0</v>
      </c>
      <c r="BM706" s="225">
        <v>0</v>
      </c>
      <c r="BN706" s="225">
        <v>0</v>
      </c>
    </row>
    <row r="707" spans="1:66">
      <c r="A707" s="245" t="s">
        <v>946</v>
      </c>
      <c r="B707" s="225">
        <v>0</v>
      </c>
      <c r="C707" s="225">
        <v>0</v>
      </c>
      <c r="D707" s="225">
        <v>0</v>
      </c>
      <c r="E707" s="225">
        <v>0</v>
      </c>
      <c r="F707" s="225">
        <v>0</v>
      </c>
      <c r="G707" s="225">
        <v>0</v>
      </c>
      <c r="H707" s="225">
        <v>0</v>
      </c>
      <c r="I707" s="225">
        <v>0</v>
      </c>
      <c r="J707" s="225">
        <v>0</v>
      </c>
      <c r="K707" s="225">
        <v>0</v>
      </c>
      <c r="L707" s="225">
        <v>0</v>
      </c>
      <c r="M707" s="225">
        <v>0</v>
      </c>
      <c r="N707" s="225">
        <v>0</v>
      </c>
      <c r="O707" s="225">
        <v>0</v>
      </c>
      <c r="P707" s="225">
        <v>0</v>
      </c>
      <c r="Q707" s="225">
        <v>0</v>
      </c>
      <c r="R707" s="225">
        <v>0</v>
      </c>
      <c r="S707" s="225">
        <v>0</v>
      </c>
      <c r="T707" s="225">
        <v>0</v>
      </c>
      <c r="U707" s="225">
        <v>0</v>
      </c>
      <c r="V707" s="225">
        <v>0</v>
      </c>
      <c r="W707" s="225">
        <v>0</v>
      </c>
      <c r="X707" s="225">
        <v>0</v>
      </c>
      <c r="Y707" s="225">
        <v>0</v>
      </c>
      <c r="Z707" s="225">
        <v>0</v>
      </c>
      <c r="AA707" s="225">
        <v>0</v>
      </c>
      <c r="AB707" s="225">
        <v>0</v>
      </c>
      <c r="AC707" s="225">
        <v>0</v>
      </c>
      <c r="AD707" s="225">
        <v>0</v>
      </c>
      <c r="AE707" s="225">
        <v>0</v>
      </c>
      <c r="AF707" s="225">
        <v>0</v>
      </c>
      <c r="AG707" s="225">
        <v>0</v>
      </c>
      <c r="AH707" s="225">
        <v>0</v>
      </c>
      <c r="AI707" s="225">
        <v>0</v>
      </c>
      <c r="AJ707" s="225">
        <v>0</v>
      </c>
      <c r="AK707" s="225">
        <v>0</v>
      </c>
      <c r="AL707" s="225">
        <v>0</v>
      </c>
      <c r="AM707" s="225">
        <v>0</v>
      </c>
      <c r="AN707" s="225">
        <v>0</v>
      </c>
      <c r="AO707" s="225">
        <v>0</v>
      </c>
      <c r="AP707" s="225">
        <v>0</v>
      </c>
      <c r="AQ707" s="225">
        <v>0</v>
      </c>
      <c r="AR707" s="225">
        <v>0</v>
      </c>
      <c r="AS707" s="225">
        <v>0</v>
      </c>
      <c r="AT707" s="225">
        <v>0</v>
      </c>
      <c r="AU707" s="225">
        <v>0</v>
      </c>
      <c r="AV707" s="225">
        <v>0</v>
      </c>
      <c r="AW707" s="225">
        <v>0</v>
      </c>
      <c r="AX707" s="225">
        <v>0</v>
      </c>
      <c r="AY707" s="225">
        <v>0</v>
      </c>
      <c r="AZ707" s="225">
        <v>0</v>
      </c>
      <c r="BA707" s="225">
        <v>0</v>
      </c>
      <c r="BB707" s="225">
        <v>0</v>
      </c>
      <c r="BC707" s="225">
        <v>0</v>
      </c>
      <c r="BD707" s="225">
        <v>0</v>
      </c>
      <c r="BE707" s="225">
        <v>0</v>
      </c>
      <c r="BF707" s="225">
        <v>0</v>
      </c>
      <c r="BG707" s="225">
        <v>0</v>
      </c>
      <c r="BH707" s="225">
        <v>0</v>
      </c>
      <c r="BI707" s="225">
        <v>0</v>
      </c>
      <c r="BJ707" s="225">
        <v>0</v>
      </c>
      <c r="BK707" s="225">
        <v>0</v>
      </c>
      <c r="BL707" s="225">
        <v>0</v>
      </c>
      <c r="BM707" s="225">
        <v>0</v>
      </c>
      <c r="BN707" s="225">
        <v>0</v>
      </c>
    </row>
    <row r="708" spans="1:66">
      <c r="A708" s="245" t="s">
        <v>947</v>
      </c>
      <c r="B708" s="225">
        <v>0</v>
      </c>
      <c r="C708" s="225">
        <v>0</v>
      </c>
      <c r="D708" s="225">
        <v>0</v>
      </c>
      <c r="E708" s="225">
        <v>0</v>
      </c>
      <c r="F708" s="225">
        <v>0</v>
      </c>
      <c r="G708" s="225">
        <v>0</v>
      </c>
      <c r="H708" s="225">
        <v>0</v>
      </c>
      <c r="I708" s="225">
        <v>0</v>
      </c>
      <c r="J708" s="225">
        <v>0</v>
      </c>
      <c r="K708" s="225">
        <v>0</v>
      </c>
      <c r="L708" s="225">
        <v>0</v>
      </c>
      <c r="M708" s="225">
        <v>0</v>
      </c>
      <c r="N708" s="225">
        <v>0</v>
      </c>
      <c r="O708" s="225">
        <v>0</v>
      </c>
      <c r="P708" s="225">
        <v>0</v>
      </c>
      <c r="Q708" s="225">
        <v>0</v>
      </c>
      <c r="R708" s="225">
        <v>0</v>
      </c>
      <c r="S708" s="225">
        <v>0</v>
      </c>
      <c r="T708" s="225">
        <v>0</v>
      </c>
      <c r="U708" s="225">
        <v>0</v>
      </c>
      <c r="V708" s="225">
        <v>0</v>
      </c>
      <c r="W708" s="225">
        <v>0</v>
      </c>
      <c r="X708" s="225">
        <v>0</v>
      </c>
      <c r="Y708" s="225">
        <v>0</v>
      </c>
      <c r="Z708" s="225">
        <v>0</v>
      </c>
      <c r="AA708" s="225">
        <v>0</v>
      </c>
      <c r="AB708" s="225">
        <v>0</v>
      </c>
      <c r="AC708" s="225">
        <v>0</v>
      </c>
      <c r="AD708" s="225">
        <v>0</v>
      </c>
      <c r="AE708" s="225">
        <v>0</v>
      </c>
      <c r="AF708" s="225">
        <v>0</v>
      </c>
      <c r="AG708" s="225">
        <v>0</v>
      </c>
      <c r="AH708" s="225">
        <v>0</v>
      </c>
      <c r="AI708" s="225">
        <v>0</v>
      </c>
      <c r="AJ708" s="225">
        <v>0</v>
      </c>
      <c r="AK708" s="225">
        <v>0</v>
      </c>
      <c r="AL708" s="225">
        <v>0</v>
      </c>
      <c r="AM708" s="225">
        <v>0</v>
      </c>
      <c r="AN708" s="225">
        <v>0</v>
      </c>
      <c r="AO708" s="225">
        <v>0</v>
      </c>
      <c r="AP708" s="225">
        <v>0</v>
      </c>
      <c r="AQ708" s="225">
        <v>0</v>
      </c>
      <c r="AR708" s="225">
        <v>0</v>
      </c>
      <c r="AS708" s="225">
        <v>0</v>
      </c>
      <c r="AT708" s="225">
        <v>0</v>
      </c>
      <c r="AU708" s="225">
        <v>0</v>
      </c>
      <c r="AV708" s="225">
        <v>0</v>
      </c>
      <c r="AW708" s="225">
        <v>0</v>
      </c>
      <c r="AX708" s="225">
        <v>0</v>
      </c>
      <c r="AY708" s="225">
        <v>0</v>
      </c>
      <c r="AZ708" s="225">
        <v>0</v>
      </c>
      <c r="BA708" s="225">
        <v>0</v>
      </c>
      <c r="BB708" s="225">
        <v>0</v>
      </c>
      <c r="BC708" s="225">
        <v>0</v>
      </c>
      <c r="BD708" s="225">
        <v>0</v>
      </c>
      <c r="BE708" s="225">
        <v>0</v>
      </c>
      <c r="BF708" s="225">
        <v>0</v>
      </c>
      <c r="BG708" s="225">
        <v>0</v>
      </c>
      <c r="BH708" s="225">
        <v>0</v>
      </c>
      <c r="BI708" s="225">
        <v>0</v>
      </c>
      <c r="BJ708" s="225">
        <v>0</v>
      </c>
      <c r="BK708" s="225">
        <v>0</v>
      </c>
      <c r="BL708" s="225">
        <v>0</v>
      </c>
      <c r="BM708" s="225">
        <v>0</v>
      </c>
      <c r="BN708" s="225">
        <v>0</v>
      </c>
    </row>
    <row r="709" spans="1:66">
      <c r="A709" s="245" t="s">
        <v>948</v>
      </c>
      <c r="B709" s="225">
        <v>0</v>
      </c>
      <c r="C709" s="225">
        <v>0</v>
      </c>
      <c r="D709" s="225">
        <v>0</v>
      </c>
      <c r="E709" s="225">
        <v>0</v>
      </c>
      <c r="F709" s="225">
        <v>0</v>
      </c>
      <c r="G709" s="225">
        <v>0</v>
      </c>
      <c r="H709" s="225">
        <v>0</v>
      </c>
      <c r="I709" s="225">
        <v>0</v>
      </c>
      <c r="J709" s="225">
        <v>0</v>
      </c>
      <c r="K709" s="225">
        <v>0</v>
      </c>
      <c r="L709" s="225">
        <v>0</v>
      </c>
      <c r="M709" s="225">
        <v>0</v>
      </c>
      <c r="N709" s="225">
        <v>0</v>
      </c>
      <c r="O709" s="225">
        <v>0</v>
      </c>
      <c r="P709" s="225">
        <v>0</v>
      </c>
      <c r="Q709" s="225">
        <v>0</v>
      </c>
      <c r="R709" s="225">
        <v>0</v>
      </c>
      <c r="S709" s="225">
        <v>0</v>
      </c>
      <c r="T709" s="225">
        <v>0</v>
      </c>
      <c r="U709" s="225">
        <v>0</v>
      </c>
      <c r="V709" s="225">
        <v>0</v>
      </c>
      <c r="W709" s="225">
        <v>0</v>
      </c>
      <c r="X709" s="225">
        <v>0</v>
      </c>
      <c r="Y709" s="225">
        <v>0</v>
      </c>
      <c r="Z709" s="225">
        <v>0</v>
      </c>
      <c r="AA709" s="225">
        <v>0</v>
      </c>
      <c r="AB709" s="225">
        <v>0</v>
      </c>
      <c r="AC709" s="225">
        <v>0</v>
      </c>
      <c r="AD709" s="225">
        <v>0</v>
      </c>
      <c r="AE709" s="225">
        <v>0</v>
      </c>
      <c r="AF709" s="225">
        <v>0</v>
      </c>
      <c r="AG709" s="225">
        <v>0</v>
      </c>
      <c r="AH709" s="225">
        <v>0</v>
      </c>
      <c r="AI709" s="225">
        <v>0</v>
      </c>
      <c r="AJ709" s="225">
        <v>0</v>
      </c>
      <c r="AK709" s="225">
        <v>0</v>
      </c>
      <c r="AL709" s="225">
        <v>0</v>
      </c>
      <c r="AM709" s="225">
        <v>0</v>
      </c>
      <c r="AN709" s="225">
        <v>0</v>
      </c>
      <c r="AO709" s="225">
        <v>0</v>
      </c>
      <c r="AP709" s="225">
        <v>0</v>
      </c>
      <c r="AQ709" s="225">
        <v>0</v>
      </c>
      <c r="AR709" s="225">
        <v>0</v>
      </c>
      <c r="AS709" s="225">
        <v>0</v>
      </c>
      <c r="AT709" s="225">
        <v>0</v>
      </c>
      <c r="AU709" s="225">
        <v>0</v>
      </c>
      <c r="AV709" s="225">
        <v>0</v>
      </c>
      <c r="AW709" s="225">
        <v>0</v>
      </c>
      <c r="AX709" s="225">
        <v>0</v>
      </c>
      <c r="AY709" s="225">
        <v>0</v>
      </c>
      <c r="AZ709" s="225">
        <v>0</v>
      </c>
      <c r="BA709" s="225">
        <v>0</v>
      </c>
      <c r="BB709" s="225">
        <v>0</v>
      </c>
      <c r="BC709" s="225">
        <v>0</v>
      </c>
      <c r="BD709" s="225">
        <v>0</v>
      </c>
      <c r="BE709" s="225">
        <v>0</v>
      </c>
      <c r="BF709" s="225">
        <v>0</v>
      </c>
      <c r="BG709" s="225">
        <v>0</v>
      </c>
      <c r="BH709" s="225">
        <v>0</v>
      </c>
      <c r="BI709" s="225">
        <v>0</v>
      </c>
      <c r="BJ709" s="225">
        <v>0</v>
      </c>
      <c r="BK709" s="225">
        <v>0</v>
      </c>
      <c r="BL709" s="225">
        <v>0</v>
      </c>
      <c r="BM709" s="225">
        <v>0</v>
      </c>
      <c r="BN709" s="225">
        <v>0</v>
      </c>
    </row>
    <row r="710" spans="1:66">
      <c r="A710" s="245" t="s">
        <v>949</v>
      </c>
      <c r="B710" s="225">
        <v>0</v>
      </c>
      <c r="C710" s="225">
        <v>0</v>
      </c>
      <c r="D710" s="225">
        <v>0</v>
      </c>
      <c r="E710" s="225">
        <v>0</v>
      </c>
      <c r="F710" s="225">
        <v>0</v>
      </c>
      <c r="G710" s="225">
        <v>0</v>
      </c>
      <c r="H710" s="225">
        <v>0</v>
      </c>
      <c r="I710" s="225">
        <v>0</v>
      </c>
      <c r="J710" s="225">
        <v>0</v>
      </c>
      <c r="K710" s="225">
        <v>0</v>
      </c>
      <c r="L710" s="225">
        <v>0</v>
      </c>
      <c r="M710" s="225">
        <v>0</v>
      </c>
      <c r="N710" s="225">
        <v>0</v>
      </c>
      <c r="O710" s="225">
        <v>0</v>
      </c>
      <c r="P710" s="225">
        <v>0</v>
      </c>
      <c r="Q710" s="225">
        <v>0</v>
      </c>
      <c r="R710" s="225">
        <v>0</v>
      </c>
      <c r="S710" s="225">
        <v>0</v>
      </c>
      <c r="T710" s="225">
        <v>0</v>
      </c>
      <c r="U710" s="225">
        <v>0</v>
      </c>
      <c r="V710" s="225">
        <v>0</v>
      </c>
      <c r="W710" s="225">
        <v>0</v>
      </c>
      <c r="X710" s="225">
        <v>0</v>
      </c>
      <c r="Y710" s="225">
        <v>0</v>
      </c>
      <c r="Z710" s="225">
        <v>0</v>
      </c>
      <c r="AA710" s="225">
        <v>0</v>
      </c>
      <c r="AB710" s="225">
        <v>0</v>
      </c>
      <c r="AC710" s="225">
        <v>0</v>
      </c>
      <c r="AD710" s="225">
        <v>0</v>
      </c>
      <c r="AE710" s="225">
        <v>0</v>
      </c>
      <c r="AF710" s="225">
        <v>0</v>
      </c>
      <c r="AG710" s="225">
        <v>0</v>
      </c>
      <c r="AH710" s="225">
        <v>0</v>
      </c>
      <c r="AI710" s="225">
        <v>0</v>
      </c>
      <c r="AJ710" s="225">
        <v>0</v>
      </c>
      <c r="AK710" s="225">
        <v>0</v>
      </c>
      <c r="AL710" s="225">
        <v>0</v>
      </c>
      <c r="AM710" s="225">
        <v>0</v>
      </c>
      <c r="AN710" s="225">
        <v>0</v>
      </c>
      <c r="AO710" s="225">
        <v>0</v>
      </c>
      <c r="AP710" s="225">
        <v>0</v>
      </c>
      <c r="AQ710" s="225">
        <v>0</v>
      </c>
      <c r="AR710" s="225">
        <v>0</v>
      </c>
      <c r="AS710" s="225">
        <v>0</v>
      </c>
      <c r="AT710" s="225">
        <v>0</v>
      </c>
      <c r="AU710" s="225">
        <v>0</v>
      </c>
      <c r="AV710" s="225">
        <v>0</v>
      </c>
      <c r="AW710" s="225">
        <v>0</v>
      </c>
      <c r="AX710" s="225">
        <v>0</v>
      </c>
      <c r="AY710" s="225">
        <v>0</v>
      </c>
      <c r="AZ710" s="225">
        <v>0</v>
      </c>
      <c r="BA710" s="225">
        <v>0</v>
      </c>
      <c r="BB710" s="225">
        <v>0</v>
      </c>
      <c r="BC710" s="225">
        <v>0</v>
      </c>
      <c r="BD710" s="225">
        <v>0</v>
      </c>
      <c r="BE710" s="225">
        <v>0</v>
      </c>
      <c r="BF710" s="225">
        <v>0</v>
      </c>
      <c r="BG710" s="225">
        <v>0</v>
      </c>
      <c r="BH710" s="225">
        <v>0</v>
      </c>
      <c r="BI710" s="225">
        <v>0</v>
      </c>
      <c r="BJ710" s="225">
        <v>0</v>
      </c>
      <c r="BK710" s="225">
        <v>0</v>
      </c>
      <c r="BL710" s="225">
        <v>0</v>
      </c>
      <c r="BM710" s="225">
        <v>0</v>
      </c>
      <c r="BN710" s="225">
        <v>0</v>
      </c>
    </row>
    <row r="711" spans="1:66">
      <c r="A711" s="245" t="s">
        <v>950</v>
      </c>
      <c r="B711" s="225">
        <v>1288011</v>
      </c>
      <c r="C711" s="225">
        <v>1312759</v>
      </c>
      <c r="D711" s="225">
        <v>1320943</v>
      </c>
      <c r="E711" s="225">
        <v>1339012</v>
      </c>
      <c r="F711" s="225">
        <v>1327680</v>
      </c>
      <c r="G711" s="225">
        <v>1573045</v>
      </c>
      <c r="H711" s="225">
        <v>1362504</v>
      </c>
      <c r="I711" s="225">
        <v>1331174</v>
      </c>
      <c r="J711" s="225">
        <v>1319668</v>
      </c>
      <c r="K711" s="225">
        <v>1319596</v>
      </c>
      <c r="L711" s="225">
        <v>1336985</v>
      </c>
      <c r="M711" s="225">
        <v>1563864</v>
      </c>
      <c r="N711" s="225">
        <v>16395241</v>
      </c>
      <c r="O711" s="225">
        <v>1322735</v>
      </c>
      <c r="P711" s="225">
        <v>1347755</v>
      </c>
      <c r="Q711" s="225">
        <v>1361043</v>
      </c>
      <c r="R711" s="225">
        <v>1376515</v>
      </c>
      <c r="S711" s="225">
        <v>1541295</v>
      </c>
      <c r="T711" s="225">
        <v>1442950</v>
      </c>
      <c r="U711" s="225">
        <v>1401889</v>
      </c>
      <c r="V711" s="225">
        <v>1374728</v>
      </c>
      <c r="W711" s="225">
        <v>1362800</v>
      </c>
      <c r="X711" s="225">
        <v>1360469</v>
      </c>
      <c r="Y711" s="225">
        <v>1549908</v>
      </c>
      <c r="Z711" s="225">
        <v>1433105</v>
      </c>
      <c r="AA711" s="225">
        <v>16875192</v>
      </c>
      <c r="AB711" s="225">
        <v>1406265.99999999</v>
      </c>
      <c r="AC711" s="225">
        <v>1406265.99999999</v>
      </c>
      <c r="AD711" s="225">
        <v>1406265.99999999</v>
      </c>
      <c r="AE711" s="225">
        <v>1406265.99999999</v>
      </c>
      <c r="AF711" s="225">
        <v>1406265.99999999</v>
      </c>
      <c r="AG711" s="225">
        <v>1406265.99999999</v>
      </c>
      <c r="AH711" s="225">
        <v>1406265.99999999</v>
      </c>
      <c r="AI711" s="225">
        <v>1406265.99999999</v>
      </c>
      <c r="AJ711" s="225">
        <v>1406265.99999999</v>
      </c>
      <c r="AK711" s="225">
        <v>1406265.99999999</v>
      </c>
      <c r="AL711" s="225">
        <v>1406265.99999999</v>
      </c>
      <c r="AM711" s="225">
        <v>1406265.99999999</v>
      </c>
      <c r="AN711" s="225">
        <v>16875192</v>
      </c>
      <c r="AO711" s="225">
        <v>1406265.99999999</v>
      </c>
      <c r="AP711" s="225">
        <v>1406265.99999999</v>
      </c>
      <c r="AQ711" s="225">
        <v>1406265.99999999</v>
      </c>
      <c r="AR711" s="225">
        <v>1406265.99999999</v>
      </c>
      <c r="AS711" s="225">
        <v>1406265.99999999</v>
      </c>
      <c r="AT711" s="225">
        <v>1406265.99999999</v>
      </c>
      <c r="AU711" s="225">
        <v>1406265.99999999</v>
      </c>
      <c r="AV711" s="225">
        <v>1406265.99999999</v>
      </c>
      <c r="AW711" s="225">
        <v>1406265.99999999</v>
      </c>
      <c r="AX711" s="225">
        <v>1406265.99999999</v>
      </c>
      <c r="AY711" s="225">
        <v>1406265.99999999</v>
      </c>
      <c r="AZ711" s="225">
        <v>1406265.99999999</v>
      </c>
      <c r="BA711" s="225">
        <v>16875192</v>
      </c>
      <c r="BB711" s="225">
        <v>1406265.99999999</v>
      </c>
      <c r="BC711" s="225">
        <v>1406265.99999999</v>
      </c>
      <c r="BD711" s="225">
        <v>1406265.99999999</v>
      </c>
      <c r="BE711" s="225">
        <v>1406265.99999999</v>
      </c>
      <c r="BF711" s="225">
        <v>1406265.99999999</v>
      </c>
      <c r="BG711" s="225">
        <v>1406265.99999999</v>
      </c>
      <c r="BH711" s="225">
        <v>1406265.99999999</v>
      </c>
      <c r="BI711" s="225">
        <v>1406265.99999999</v>
      </c>
      <c r="BJ711" s="225">
        <v>1406265.99999999</v>
      </c>
      <c r="BK711" s="225">
        <v>1406265.99999999</v>
      </c>
      <c r="BL711" s="225">
        <v>1406265.99999999</v>
      </c>
      <c r="BM711" s="225">
        <v>1406265.99999999</v>
      </c>
      <c r="BN711" s="225">
        <v>16875192</v>
      </c>
    </row>
    <row r="712" spans="1:66">
      <c r="A712" s="247" t="s">
        <v>951</v>
      </c>
      <c r="B712" s="225">
        <v>48756907.006388001</v>
      </c>
      <c r="C712" s="225">
        <v>36902963.0867837</v>
      </c>
      <c r="D712" s="225">
        <v>37631529.3749208</v>
      </c>
      <c r="E712" s="225">
        <v>41428274.820345901</v>
      </c>
      <c r="F712" s="225">
        <v>45907213.981309898</v>
      </c>
      <c r="G712" s="225">
        <v>48079043.532271899</v>
      </c>
      <c r="H712" s="225">
        <v>49315535.028563201</v>
      </c>
      <c r="I712" s="225">
        <v>57016616.033061102</v>
      </c>
      <c r="J712" s="225">
        <v>47123780.016145803</v>
      </c>
      <c r="K712" s="225">
        <v>43559602.0055371</v>
      </c>
      <c r="L712" s="225">
        <v>38658775.482010901</v>
      </c>
      <c r="M712" s="225">
        <v>40894352.455035098</v>
      </c>
      <c r="N712" s="225">
        <v>535274592.82237399</v>
      </c>
      <c r="O712" s="225">
        <v>51189679.217077799</v>
      </c>
      <c r="P712" s="225">
        <v>40006998.2681759</v>
      </c>
      <c r="Q712" s="225">
        <v>40330616.252100103</v>
      </c>
      <c r="R712" s="225">
        <v>40075793.345740303</v>
      </c>
      <c r="S712" s="225">
        <v>44853073.667842597</v>
      </c>
      <c r="T712" s="225">
        <v>46702055.386727303</v>
      </c>
      <c r="U712" s="225">
        <v>48093953.924306303</v>
      </c>
      <c r="V712" s="225">
        <v>55564543.541790403</v>
      </c>
      <c r="W712" s="225">
        <v>45944553.082509197</v>
      </c>
      <c r="X712" s="225">
        <v>42291636.084110498</v>
      </c>
      <c r="Y712" s="225">
        <v>37532007.493356399</v>
      </c>
      <c r="Z712" s="225">
        <v>39441291.698217697</v>
      </c>
      <c r="AA712" s="225">
        <v>532026201.961954</v>
      </c>
      <c r="AB712" s="225">
        <v>46263305.464194901</v>
      </c>
      <c r="AC712" s="225">
        <v>36216284.472186103</v>
      </c>
      <c r="AD712" s="225">
        <v>36746670.845084801</v>
      </c>
      <c r="AE712" s="225">
        <v>38146515.598404497</v>
      </c>
      <c r="AF712" s="225">
        <v>42121777.1952409</v>
      </c>
      <c r="AG712" s="225">
        <v>43806424.126246803</v>
      </c>
      <c r="AH712" s="225">
        <v>45112961.282194398</v>
      </c>
      <c r="AI712" s="225">
        <v>51430395.847335503</v>
      </c>
      <c r="AJ712" s="225">
        <v>43324389.721789002</v>
      </c>
      <c r="AK712" s="225">
        <v>40081090.675941803</v>
      </c>
      <c r="AL712" s="225">
        <v>35958222.699070901</v>
      </c>
      <c r="AM712" s="225">
        <v>37815246.6891881</v>
      </c>
      <c r="AN712" s="225">
        <v>497023284.61687797</v>
      </c>
      <c r="AO712" s="225">
        <v>47929078.984949701</v>
      </c>
      <c r="AP712" s="225">
        <v>38040733.8401227</v>
      </c>
      <c r="AQ712" s="225">
        <v>38460492.155314699</v>
      </c>
      <c r="AR712" s="225">
        <v>39842631.649427399</v>
      </c>
      <c r="AS712" s="225">
        <v>43795736.403237902</v>
      </c>
      <c r="AT712" s="225">
        <v>45594111.612783603</v>
      </c>
      <c r="AU712" s="225">
        <v>46883156.564734101</v>
      </c>
      <c r="AV712" s="225">
        <v>53132194.248279601</v>
      </c>
      <c r="AW712" s="225">
        <v>45113482.039197899</v>
      </c>
      <c r="AX712" s="225">
        <v>41942062.7753492</v>
      </c>
      <c r="AY712" s="225">
        <v>37739059.352468699</v>
      </c>
      <c r="AZ712" s="225">
        <v>39637489.780068703</v>
      </c>
      <c r="BA712" s="225">
        <v>518110229.40593398</v>
      </c>
      <c r="BB712" s="225">
        <v>49066763.550876603</v>
      </c>
      <c r="BC712" s="225">
        <v>39220643.458990499</v>
      </c>
      <c r="BD712" s="225">
        <v>39588040.115232103</v>
      </c>
      <c r="BE712" s="225">
        <v>40957755.357956097</v>
      </c>
      <c r="BF712" s="225">
        <v>44968645.468453899</v>
      </c>
      <c r="BG712" s="225">
        <v>46833023.830609202</v>
      </c>
      <c r="BH712" s="225">
        <v>48135013.8903846</v>
      </c>
      <c r="BI712" s="225">
        <v>54356060.9706861</v>
      </c>
      <c r="BJ712" s="225">
        <v>46401725.315783396</v>
      </c>
      <c r="BK712" s="225">
        <v>43232816.471578099</v>
      </c>
      <c r="BL712" s="225">
        <v>39052477.770909801</v>
      </c>
      <c r="BM712" s="225">
        <v>40978494.820179999</v>
      </c>
      <c r="BN712" s="225">
        <v>532791461.02164</v>
      </c>
    </row>
    <row r="713" spans="1:66">
      <c r="A713" s="245" t="s">
        <v>952</v>
      </c>
    </row>
    <row r="714" spans="1:66">
      <c r="A714" s="245" t="s">
        <v>953</v>
      </c>
      <c r="B714" s="225">
        <v>546656253.27372503</v>
      </c>
      <c r="C714" s="225">
        <v>312091230.20475698</v>
      </c>
      <c r="D714" s="225">
        <v>334578795.56936502</v>
      </c>
      <c r="E714" s="225">
        <v>470762660.37092698</v>
      </c>
      <c r="F714" s="225">
        <v>539876927.80015397</v>
      </c>
      <c r="G714" s="225">
        <v>532364978.44173801</v>
      </c>
      <c r="H714" s="225">
        <v>580178291.65333998</v>
      </c>
      <c r="I714" s="225">
        <v>746498059.87827694</v>
      </c>
      <c r="J714" s="225">
        <v>526159279.10090202</v>
      </c>
      <c r="K714" s="225">
        <v>498570196.57925802</v>
      </c>
      <c r="L714" s="225">
        <v>400123286.92088902</v>
      </c>
      <c r="M714" s="225">
        <v>386776448.55401498</v>
      </c>
      <c r="N714" s="225">
        <v>5874636408.3473501</v>
      </c>
      <c r="O714" s="225">
        <v>566656701.96189702</v>
      </c>
      <c r="P714" s="225">
        <v>357032614.11043102</v>
      </c>
      <c r="Q714" s="225">
        <v>389604865.12320697</v>
      </c>
      <c r="R714" s="225">
        <v>402208009.416354</v>
      </c>
      <c r="S714" s="225">
        <v>468593140.85506201</v>
      </c>
      <c r="T714" s="225">
        <v>480344723.35108602</v>
      </c>
      <c r="U714" s="225">
        <v>513927781.81284797</v>
      </c>
      <c r="V714" s="225">
        <v>662202181.65922999</v>
      </c>
      <c r="W714" s="225">
        <v>474716216.81009799</v>
      </c>
      <c r="X714" s="225">
        <v>419573464.61227798</v>
      </c>
      <c r="Y714" s="225">
        <v>333275912.35638201</v>
      </c>
      <c r="Z714" s="225">
        <v>334729189.247289</v>
      </c>
      <c r="AA714" s="225">
        <v>5402864801.3161602</v>
      </c>
      <c r="AB714" s="225">
        <v>439146000.41335398</v>
      </c>
      <c r="AC714" s="225">
        <v>280648448.19338399</v>
      </c>
      <c r="AD714" s="225">
        <v>309215579.64747</v>
      </c>
      <c r="AE714" s="225">
        <v>338170793.76429898</v>
      </c>
      <c r="AF714" s="225">
        <v>387301024.47520602</v>
      </c>
      <c r="AG714" s="225">
        <v>400293474.85661501</v>
      </c>
      <c r="AH714" s="225">
        <v>413529795.55596203</v>
      </c>
      <c r="AI714" s="225">
        <v>522076166.31566203</v>
      </c>
      <c r="AJ714" s="225">
        <v>398320087.91889</v>
      </c>
      <c r="AK714" s="225">
        <v>351473492.89961803</v>
      </c>
      <c r="AL714" s="225">
        <v>293848363.53548199</v>
      </c>
      <c r="AM714" s="225">
        <v>296160811.64388299</v>
      </c>
      <c r="AN714" s="225">
        <v>4430184039.2198296</v>
      </c>
      <c r="AO714" s="225">
        <v>435681370.52094603</v>
      </c>
      <c r="AP714" s="225">
        <v>280887979.89448702</v>
      </c>
      <c r="AQ714" s="225">
        <v>309400424.32209998</v>
      </c>
      <c r="AR714" s="225">
        <v>337175715.12993598</v>
      </c>
      <c r="AS714" s="225">
        <v>384587181.32402498</v>
      </c>
      <c r="AT714" s="225">
        <v>398855055.70855498</v>
      </c>
      <c r="AU714" s="225">
        <v>411239194.40522099</v>
      </c>
      <c r="AV714" s="225">
        <v>515668913.953013</v>
      </c>
      <c r="AW714" s="225">
        <v>394903665.44539899</v>
      </c>
      <c r="AX714" s="225">
        <v>348561507.01157898</v>
      </c>
      <c r="AY714" s="225">
        <v>290794637.59413099</v>
      </c>
      <c r="AZ714" s="225">
        <v>296670462.41956699</v>
      </c>
      <c r="BA714" s="225">
        <v>4404426107.72896</v>
      </c>
      <c r="BB714" s="225">
        <v>435026788.18965602</v>
      </c>
      <c r="BC714" s="225">
        <v>279312094.61522102</v>
      </c>
      <c r="BD714" s="225">
        <v>305253147.51511401</v>
      </c>
      <c r="BE714" s="225">
        <v>333374329.96148002</v>
      </c>
      <c r="BF714" s="225">
        <v>384334890.48911601</v>
      </c>
      <c r="BG714" s="225">
        <v>398947322.485457</v>
      </c>
      <c r="BH714" s="225">
        <v>412340120.18166798</v>
      </c>
      <c r="BI714" s="225">
        <v>514845376.15460998</v>
      </c>
      <c r="BJ714" s="225">
        <v>396125952.25363803</v>
      </c>
      <c r="BK714" s="225">
        <v>351419997.48074102</v>
      </c>
      <c r="BL714" s="225">
        <v>300409174.87776101</v>
      </c>
      <c r="BM714" s="225">
        <v>300190875.42483699</v>
      </c>
      <c r="BN714" s="225">
        <v>4411580069.6293001</v>
      </c>
    </row>
    <row r="715" spans="1:66">
      <c r="A715" s="245" t="s">
        <v>954</v>
      </c>
    </row>
    <row r="716" spans="1:66">
      <c r="A716" s="245" t="s">
        <v>955</v>
      </c>
      <c r="B716" s="225">
        <v>-154330481.478167</v>
      </c>
      <c r="C716" s="225">
        <v>-146675973.13140699</v>
      </c>
      <c r="D716" s="225">
        <v>-136475618.76024699</v>
      </c>
      <c r="E716" s="225">
        <v>-76475009.239225298</v>
      </c>
      <c r="F716" s="225">
        <v>-99957925.085330993</v>
      </c>
      <c r="G716" s="225">
        <v>-148667908.23383701</v>
      </c>
      <c r="H716" s="225">
        <v>-131773799.812002</v>
      </c>
      <c r="I716" s="225">
        <v>-121496973.06176899</v>
      </c>
      <c r="J716" s="225">
        <v>-139887087.009857</v>
      </c>
      <c r="K716" s="225">
        <v>-95679843.6124084</v>
      </c>
      <c r="L716" s="225">
        <v>-90271459.743554696</v>
      </c>
      <c r="M716" s="225">
        <v>-149474827.61456901</v>
      </c>
      <c r="N716" s="225">
        <v>-1491166906.7823701</v>
      </c>
      <c r="O716" s="225">
        <v>-152172277.94819301</v>
      </c>
      <c r="P716" s="225">
        <v>-133106328.81846499</v>
      </c>
      <c r="Q716" s="225">
        <v>-104171377.336192</v>
      </c>
      <c r="R716" s="225">
        <v>-88071537.151519403</v>
      </c>
      <c r="S716" s="225">
        <v>-116621751.020055</v>
      </c>
      <c r="T716" s="225">
        <v>-147675545.25409701</v>
      </c>
      <c r="U716" s="225">
        <v>-144554118.13567901</v>
      </c>
      <c r="V716" s="225">
        <v>-147566904.693306</v>
      </c>
      <c r="W716" s="225">
        <v>-138856659.463763</v>
      </c>
      <c r="X716" s="225">
        <v>-120441561.048071</v>
      </c>
      <c r="Y716" s="225">
        <v>-102355735.19827899</v>
      </c>
      <c r="Z716" s="225">
        <v>-146340879.49756899</v>
      </c>
      <c r="AA716" s="225">
        <v>-1541934675.5651901</v>
      </c>
      <c r="AB716" s="225">
        <v>-149059933.42269701</v>
      </c>
      <c r="AC716" s="225">
        <v>-102061514.08019701</v>
      </c>
      <c r="AD716" s="225">
        <v>-81007996.406717807</v>
      </c>
      <c r="AE716" s="225">
        <v>-81107759.032399401</v>
      </c>
      <c r="AF716" s="225">
        <v>-114147357.72823399</v>
      </c>
      <c r="AG716" s="225">
        <v>-137662178.52251101</v>
      </c>
      <c r="AH716" s="225">
        <v>-151685149.81396699</v>
      </c>
      <c r="AI716" s="225">
        <v>-171179851.740475</v>
      </c>
      <c r="AJ716" s="225">
        <v>-129283682.127132</v>
      </c>
      <c r="AK716" s="225">
        <v>-110446546.428977</v>
      </c>
      <c r="AL716" s="225">
        <v>-80815670.737292305</v>
      </c>
      <c r="AM716" s="225">
        <v>-119244010.68019401</v>
      </c>
      <c r="AN716" s="225">
        <v>-1427701650.7207899</v>
      </c>
      <c r="AO716" s="225">
        <v>-148054014.64820799</v>
      </c>
      <c r="AP716" s="225">
        <v>-100183977.00381599</v>
      </c>
      <c r="AQ716" s="225">
        <v>-76789833.836448193</v>
      </c>
      <c r="AR716" s="225">
        <v>-77748630.117803201</v>
      </c>
      <c r="AS716" s="225">
        <v>-112320164.164644</v>
      </c>
      <c r="AT716" s="225">
        <v>-137653963.058981</v>
      </c>
      <c r="AU716" s="225">
        <v>-152205673.87199599</v>
      </c>
      <c r="AV716" s="225">
        <v>-174526281.26839</v>
      </c>
      <c r="AW716" s="225">
        <v>-131287938.797409</v>
      </c>
      <c r="AX716" s="225">
        <v>-113193604.749267</v>
      </c>
      <c r="AY716" s="225">
        <v>-81993831.6819942</v>
      </c>
      <c r="AZ716" s="225">
        <v>-117793571.21773399</v>
      </c>
      <c r="BA716" s="225">
        <v>-1423751484.4166901</v>
      </c>
      <c r="BB716" s="225">
        <v>-147704201.99206001</v>
      </c>
      <c r="BC716" s="225">
        <v>-101288345.83424</v>
      </c>
      <c r="BD716" s="225">
        <v>-79075535.595391497</v>
      </c>
      <c r="BE716" s="225">
        <v>-79650162.243895799</v>
      </c>
      <c r="BF716" s="225">
        <v>-111936046.68981799</v>
      </c>
      <c r="BG716" s="225">
        <v>-136317522.366054</v>
      </c>
      <c r="BH716" s="225">
        <v>-150132161.282327</v>
      </c>
      <c r="BI716" s="225">
        <v>-173850127.71280101</v>
      </c>
      <c r="BJ716" s="225">
        <v>-129845251.29949</v>
      </c>
      <c r="BK716" s="225">
        <v>-110155670.65316901</v>
      </c>
      <c r="BL716" s="225">
        <v>-72636298.938789204</v>
      </c>
      <c r="BM716" s="225">
        <v>-114844344.437029</v>
      </c>
      <c r="BN716" s="225">
        <v>-1407435669.0450599</v>
      </c>
    </row>
    <row r="717" spans="1:66">
      <c r="A717" s="245" t="s">
        <v>956</v>
      </c>
    </row>
    <row r="718" spans="1:66" ht="10.8" thickBot="1">
      <c r="A718" s="246" t="s">
        <v>957</v>
      </c>
    </row>
    <row r="719" spans="1:66">
      <c r="A719" s="247" t="s">
        <v>958</v>
      </c>
    </row>
    <row r="720" spans="1:66">
      <c r="A720" s="245" t="s">
        <v>959</v>
      </c>
      <c r="B720" s="225">
        <v>9008154.9331912491</v>
      </c>
      <c r="C720" s="225">
        <v>-1260094.80145886</v>
      </c>
      <c r="D720" s="225">
        <v>1905686.22067961</v>
      </c>
      <c r="E720" s="225">
        <v>3307441.6431599301</v>
      </c>
      <c r="F720" s="225">
        <v>6485845.09224304</v>
      </c>
      <c r="G720" s="225">
        <v>11203837.2833794</v>
      </c>
      <c r="H720" s="225">
        <v>8328506.6106122704</v>
      </c>
      <c r="I720" s="225">
        <v>16260629.0474704</v>
      </c>
      <c r="J720" s="225">
        <v>9425768.7210899796</v>
      </c>
      <c r="K720" s="225">
        <v>4748739.2350518499</v>
      </c>
      <c r="L720" s="225">
        <v>203338.30334510401</v>
      </c>
      <c r="M720" s="225">
        <v>9522133.4704731796</v>
      </c>
      <c r="N720" s="225">
        <v>79139985.7592372</v>
      </c>
      <c r="O720" s="225">
        <v>11414596.8842202</v>
      </c>
      <c r="P720" s="225">
        <v>1514305.6375380501</v>
      </c>
      <c r="Q720" s="225">
        <v>2595878.4307696898</v>
      </c>
      <c r="R720" s="225">
        <v>1846363.65242466</v>
      </c>
      <c r="S720" s="225">
        <v>4973074.1397540104</v>
      </c>
      <c r="T720" s="225">
        <v>8367182.2703944603</v>
      </c>
      <c r="U720" s="225">
        <v>7731451.19137963</v>
      </c>
      <c r="V720" s="225">
        <v>15166673.1172392</v>
      </c>
      <c r="W720" s="225">
        <v>7308805.4911649097</v>
      </c>
      <c r="X720" s="225">
        <v>3394350.7901153602</v>
      </c>
      <c r="Y720" s="225">
        <v>-761424.94363369199</v>
      </c>
      <c r="Z720" s="225">
        <v>7493091.2614629501</v>
      </c>
      <c r="AA720" s="225">
        <v>71044347.922829598</v>
      </c>
      <c r="AB720" s="225">
        <v>6141503.1571584502</v>
      </c>
      <c r="AC720" s="225">
        <v>-2927743.3999441098</v>
      </c>
      <c r="AD720" s="225">
        <v>-3143302.4376143198</v>
      </c>
      <c r="AE720" s="225">
        <v>-1124153.0459415601</v>
      </c>
      <c r="AF720" s="225">
        <v>1581226.2559698101</v>
      </c>
      <c r="AG720" s="225">
        <v>2987071.7616126901</v>
      </c>
      <c r="AH720" s="225">
        <v>3647832.8641963401</v>
      </c>
      <c r="AI720" s="225">
        <v>10129543.030530101</v>
      </c>
      <c r="AJ720" s="225">
        <v>2165582.7710118601</v>
      </c>
      <c r="AK720" s="225">
        <v>135520.25247290501</v>
      </c>
      <c r="AL720" s="225">
        <v>-3581789.6585494601</v>
      </c>
      <c r="AM720" s="225">
        <v>2469207.1568529401</v>
      </c>
      <c r="AN720" s="225">
        <v>18480498.7077557</v>
      </c>
      <c r="AO720" s="225">
        <v>5875527.9514738703</v>
      </c>
      <c r="AP720" s="225">
        <v>-3318076.1370661901</v>
      </c>
      <c r="AQ720" s="225">
        <v>-3462408.0567819802</v>
      </c>
      <c r="AR720" s="225">
        <v>-1408841.01246882</v>
      </c>
      <c r="AS720" s="225">
        <v>1339009.86721966</v>
      </c>
      <c r="AT720" s="225">
        <v>2876539.2951482302</v>
      </c>
      <c r="AU720" s="225">
        <v>3492563.5388871101</v>
      </c>
      <c r="AV720" s="225">
        <v>9931845.4319784399</v>
      </c>
      <c r="AW720" s="225">
        <v>1860645.84847116</v>
      </c>
      <c r="AX720" s="225">
        <v>-282960.22714557202</v>
      </c>
      <c r="AY720" s="225">
        <v>-4151961.17168464</v>
      </c>
      <c r="AZ720" s="225">
        <v>2106357.71708768</v>
      </c>
      <c r="BA720" s="225">
        <v>14858243.0451189</v>
      </c>
      <c r="BB720" s="225">
        <v>5494471.0851179296</v>
      </c>
      <c r="BC720" s="225">
        <v>-3526332.8660298898</v>
      </c>
      <c r="BD720" s="225">
        <v>-3822787.0519134901</v>
      </c>
      <c r="BE720" s="225">
        <v>-1745103.46086737</v>
      </c>
      <c r="BF720" s="225">
        <v>1314947.1451654399</v>
      </c>
      <c r="BG720" s="225">
        <v>2795417.7377297701</v>
      </c>
      <c r="BH720" s="225">
        <v>3490399.6063993601</v>
      </c>
      <c r="BI720" s="225">
        <v>9958045.8425626792</v>
      </c>
      <c r="BJ720" s="225">
        <v>1869122.9268889399</v>
      </c>
      <c r="BK720" s="225">
        <v>-308946.35562248999</v>
      </c>
      <c r="BL720" s="225">
        <v>-3924059.9977772702</v>
      </c>
      <c r="BM720" s="225">
        <v>-4189480.50748222</v>
      </c>
      <c r="BN720" s="225">
        <v>7405694.1041713599</v>
      </c>
    </row>
    <row r="721" spans="1:66">
      <c r="A721" s="245" t="s">
        <v>960</v>
      </c>
      <c r="B721" s="225">
        <v>0</v>
      </c>
      <c r="C721" s="225">
        <v>0</v>
      </c>
      <c r="D721" s="225">
        <v>0</v>
      </c>
      <c r="E721" s="225">
        <v>0</v>
      </c>
      <c r="F721" s="225">
        <v>0</v>
      </c>
      <c r="G721" s="225">
        <v>0</v>
      </c>
      <c r="H721" s="225">
        <v>0</v>
      </c>
      <c r="I721" s="225">
        <v>0</v>
      </c>
      <c r="J721" s="225">
        <v>0</v>
      </c>
      <c r="K721" s="225">
        <v>0</v>
      </c>
      <c r="L721" s="225">
        <v>0</v>
      </c>
      <c r="M721" s="225">
        <v>0</v>
      </c>
      <c r="N721" s="225">
        <v>0</v>
      </c>
      <c r="O721" s="225">
        <v>0</v>
      </c>
      <c r="P721" s="225">
        <v>0</v>
      </c>
      <c r="Q721" s="225">
        <v>0</v>
      </c>
      <c r="R721" s="225">
        <v>0</v>
      </c>
      <c r="S721" s="225">
        <v>0</v>
      </c>
      <c r="T721" s="225">
        <v>0</v>
      </c>
      <c r="U721" s="225">
        <v>0</v>
      </c>
      <c r="V721" s="225">
        <v>0</v>
      </c>
      <c r="W721" s="225">
        <v>0</v>
      </c>
      <c r="X721" s="225">
        <v>0</v>
      </c>
      <c r="Y721" s="225">
        <v>0</v>
      </c>
      <c r="Z721" s="225">
        <v>0</v>
      </c>
      <c r="AA721" s="225">
        <v>0</v>
      </c>
      <c r="AB721" s="225">
        <v>0</v>
      </c>
      <c r="AC721" s="225">
        <v>0</v>
      </c>
      <c r="AD721" s="225">
        <v>0</v>
      </c>
      <c r="AE721" s="225">
        <v>0</v>
      </c>
      <c r="AF721" s="225">
        <v>0</v>
      </c>
      <c r="AG721" s="225">
        <v>0</v>
      </c>
      <c r="AH721" s="225">
        <v>0</v>
      </c>
      <c r="AI721" s="225">
        <v>0</v>
      </c>
      <c r="AJ721" s="225">
        <v>0</v>
      </c>
      <c r="AK721" s="225">
        <v>0</v>
      </c>
      <c r="AL721" s="225">
        <v>0</v>
      </c>
      <c r="AM721" s="225">
        <v>0</v>
      </c>
      <c r="AN721" s="225">
        <v>0</v>
      </c>
      <c r="AO721" s="225">
        <v>0</v>
      </c>
      <c r="AP721" s="225">
        <v>0</v>
      </c>
      <c r="AQ721" s="225">
        <v>0</v>
      </c>
      <c r="AR721" s="225">
        <v>0</v>
      </c>
      <c r="AS721" s="225">
        <v>0</v>
      </c>
      <c r="AT721" s="225">
        <v>0</v>
      </c>
      <c r="AU721" s="225">
        <v>0</v>
      </c>
      <c r="AV721" s="225">
        <v>0</v>
      </c>
      <c r="AW721" s="225">
        <v>0</v>
      </c>
      <c r="AX721" s="225">
        <v>0</v>
      </c>
      <c r="AY721" s="225">
        <v>0</v>
      </c>
      <c r="AZ721" s="225">
        <v>0</v>
      </c>
      <c r="BA721" s="225">
        <v>0</v>
      </c>
      <c r="BB721" s="225">
        <v>0</v>
      </c>
      <c r="BC721" s="225">
        <v>0</v>
      </c>
      <c r="BD721" s="225">
        <v>0</v>
      </c>
      <c r="BE721" s="225">
        <v>0</v>
      </c>
      <c r="BF721" s="225">
        <v>0</v>
      </c>
      <c r="BG721" s="225">
        <v>0</v>
      </c>
      <c r="BH721" s="225">
        <v>0</v>
      </c>
      <c r="BI721" s="225">
        <v>0</v>
      </c>
      <c r="BJ721" s="225">
        <v>0</v>
      </c>
      <c r="BK721" s="225">
        <v>0</v>
      </c>
      <c r="BL721" s="225">
        <v>0</v>
      </c>
      <c r="BM721" s="225">
        <v>0</v>
      </c>
      <c r="BN721" s="225">
        <v>0</v>
      </c>
    </row>
    <row r="722" spans="1:66">
      <c r="A722" s="245" t="s">
        <v>961</v>
      </c>
      <c r="B722" s="225">
        <v>-97822.7874307491</v>
      </c>
      <c r="C722" s="225">
        <v>-97325.620220834593</v>
      </c>
      <c r="D722" s="225">
        <v>-96884.407469834507</v>
      </c>
      <c r="E722" s="225">
        <v>-96440.460340833102</v>
      </c>
      <c r="F722" s="225">
        <v>-95943.346573116607</v>
      </c>
      <c r="G722" s="225">
        <v>-95534.121162580996</v>
      </c>
      <c r="H722" s="225">
        <v>-95054.657578257596</v>
      </c>
      <c r="I722" s="225">
        <v>-94557.036482950498</v>
      </c>
      <c r="J722" s="225">
        <v>-94113.089659371093</v>
      </c>
      <c r="K722" s="225">
        <v>-93669.1431183065</v>
      </c>
      <c r="L722" s="225">
        <v>-93171.522771282995</v>
      </c>
      <c r="M722" s="225">
        <v>-92762.298467898596</v>
      </c>
      <c r="N722" s="225">
        <v>-1143278.4912760099</v>
      </c>
      <c r="O722" s="225">
        <v>-89678.476527316903</v>
      </c>
      <c r="P722" s="225">
        <v>-89180.812031664304</v>
      </c>
      <c r="Q722" s="225">
        <v>-88739.355773250107</v>
      </c>
      <c r="R722" s="225">
        <v>-88294.893490685703</v>
      </c>
      <c r="S722" s="225">
        <v>-87832.746996741</v>
      </c>
      <c r="T722" s="225">
        <v>-87351.469917359602</v>
      </c>
      <c r="U722" s="225">
        <v>-86907.007306467407</v>
      </c>
      <c r="V722" s="225">
        <v>-86408.871607354304</v>
      </c>
      <c r="W722" s="225">
        <v>-85964.409859275795</v>
      </c>
      <c r="X722" s="225">
        <v>-85519.948134104503</v>
      </c>
      <c r="Y722" s="225">
        <v>-85057.802571693304</v>
      </c>
      <c r="Z722" s="225">
        <v>-84576.526385669102</v>
      </c>
      <c r="AA722" s="225">
        <v>-1045512.32060158</v>
      </c>
      <c r="AB722" s="225">
        <v>-1280644.1172605499</v>
      </c>
      <c r="AC722" s="225">
        <v>66699.658004534896</v>
      </c>
      <c r="AD722" s="225">
        <v>64541.304769627597</v>
      </c>
      <c r="AE722" s="225">
        <v>64630.039234720804</v>
      </c>
      <c r="AF722" s="225">
        <v>-46730.794800183598</v>
      </c>
      <c r="AG722" s="225">
        <v>-52055.498885090499</v>
      </c>
      <c r="AH722" s="225">
        <v>9491.8191800029199</v>
      </c>
      <c r="AI722" s="225">
        <v>-49447.697904904198</v>
      </c>
      <c r="AJ722" s="225">
        <v>58572.972510189902</v>
      </c>
      <c r="AK722" s="225">
        <v>58852.554825280502</v>
      </c>
      <c r="AL722" s="225">
        <v>62344.869340375502</v>
      </c>
      <c r="AM722" s="225">
        <v>59182.093755469199</v>
      </c>
      <c r="AN722" s="225">
        <v>-984562.797230531</v>
      </c>
      <c r="AO722" s="225">
        <v>-1276918.07868077</v>
      </c>
      <c r="AP722" s="225">
        <v>70406.910741378597</v>
      </c>
      <c r="AQ722" s="225">
        <v>68229.771663531094</v>
      </c>
      <c r="AR722" s="225">
        <v>68299.720285683201</v>
      </c>
      <c r="AS722" s="225">
        <v>-43079.899592162699</v>
      </c>
      <c r="AT722" s="225">
        <v>-48423.3895200107</v>
      </c>
      <c r="AU722" s="225">
        <v>13105.1427021415</v>
      </c>
      <c r="AV722" s="225">
        <v>-45853.160225706597</v>
      </c>
      <c r="AW722" s="225">
        <v>62148.724346445997</v>
      </c>
      <c r="AX722" s="225">
        <v>62409.520818595403</v>
      </c>
      <c r="AY722" s="225">
        <v>65883.049490750302</v>
      </c>
      <c r="AZ722" s="225">
        <v>62701.488062901903</v>
      </c>
      <c r="BA722" s="225">
        <v>-941090.199907223</v>
      </c>
      <c r="BB722" s="225">
        <v>-1273417.4702142901</v>
      </c>
      <c r="BC722" s="225">
        <v>73902.259172275604</v>
      </c>
      <c r="BD722" s="225">
        <v>71719.860058844395</v>
      </c>
      <c r="BE722" s="225">
        <v>71784.548645412797</v>
      </c>
      <c r="BF722" s="225">
        <v>-39600.331268019501</v>
      </c>
      <c r="BG722" s="225">
        <v>-44949.081231450298</v>
      </c>
      <c r="BH722" s="225">
        <v>16574.190955120201</v>
      </c>
      <c r="BI722" s="225">
        <v>-42389.372008313498</v>
      </c>
      <c r="BJ722" s="225">
        <v>65607.252528257304</v>
      </c>
      <c r="BK722" s="225">
        <v>65862.788964823107</v>
      </c>
      <c r="BL722" s="225">
        <v>69331.057601393302</v>
      </c>
      <c r="BM722" s="225">
        <v>66144.236137962303</v>
      </c>
      <c r="BN722" s="225">
        <v>-899430.06065798504</v>
      </c>
    </row>
    <row r="723" spans="1:66">
      <c r="A723" s="245" t="s">
        <v>962</v>
      </c>
      <c r="B723" s="225">
        <v>0</v>
      </c>
      <c r="C723" s="225">
        <v>0</v>
      </c>
      <c r="D723" s="225">
        <v>0</v>
      </c>
      <c r="E723" s="225">
        <v>0</v>
      </c>
      <c r="F723" s="225">
        <v>0</v>
      </c>
      <c r="G723" s="225">
        <v>0</v>
      </c>
      <c r="H723" s="225">
        <v>0</v>
      </c>
      <c r="I723" s="225">
        <v>0</v>
      </c>
      <c r="J723" s="225">
        <v>0</v>
      </c>
      <c r="K723" s="225">
        <v>0</v>
      </c>
      <c r="L723" s="225">
        <v>0</v>
      </c>
      <c r="M723" s="225">
        <v>0</v>
      </c>
      <c r="N723" s="225">
        <v>0</v>
      </c>
      <c r="O723" s="225">
        <v>0</v>
      </c>
      <c r="P723" s="225">
        <v>0</v>
      </c>
      <c r="Q723" s="225">
        <v>0</v>
      </c>
      <c r="R723" s="225">
        <v>0</v>
      </c>
      <c r="S723" s="225">
        <v>0</v>
      </c>
      <c r="T723" s="225">
        <v>0</v>
      </c>
      <c r="U723" s="225">
        <v>0</v>
      </c>
      <c r="V723" s="225">
        <v>0</v>
      </c>
      <c r="W723" s="225">
        <v>0</v>
      </c>
      <c r="X723" s="225">
        <v>0</v>
      </c>
      <c r="Y723" s="225">
        <v>0</v>
      </c>
      <c r="Z723" s="225">
        <v>0</v>
      </c>
      <c r="AA723" s="225">
        <v>0</v>
      </c>
      <c r="AB723" s="225">
        <v>0</v>
      </c>
      <c r="AC723" s="225">
        <v>0</v>
      </c>
      <c r="AD723" s="225">
        <v>0</v>
      </c>
      <c r="AE723" s="225">
        <v>0</v>
      </c>
      <c r="AF723" s="225">
        <v>0</v>
      </c>
      <c r="AG723" s="225">
        <v>0</v>
      </c>
      <c r="AH723" s="225">
        <v>0</v>
      </c>
      <c r="AI723" s="225">
        <v>0</v>
      </c>
      <c r="AJ723" s="225">
        <v>0</v>
      </c>
      <c r="AK723" s="225">
        <v>0</v>
      </c>
      <c r="AL723" s="225">
        <v>0</v>
      </c>
      <c r="AM723" s="225">
        <v>0</v>
      </c>
      <c r="AN723" s="225">
        <v>0</v>
      </c>
      <c r="AO723" s="225">
        <v>0</v>
      </c>
      <c r="AP723" s="225">
        <v>0</v>
      </c>
      <c r="AQ723" s="225">
        <v>0</v>
      </c>
      <c r="AR723" s="225">
        <v>0</v>
      </c>
      <c r="AS723" s="225">
        <v>0</v>
      </c>
      <c r="AT723" s="225">
        <v>0</v>
      </c>
      <c r="AU723" s="225">
        <v>0</v>
      </c>
      <c r="AV723" s="225">
        <v>0</v>
      </c>
      <c r="AW723" s="225">
        <v>0</v>
      </c>
      <c r="AX723" s="225">
        <v>0</v>
      </c>
      <c r="AY723" s="225">
        <v>0</v>
      </c>
      <c r="AZ723" s="225">
        <v>0</v>
      </c>
      <c r="BA723" s="225">
        <v>0</v>
      </c>
      <c r="BB723" s="225">
        <v>0</v>
      </c>
      <c r="BC723" s="225">
        <v>0</v>
      </c>
      <c r="BD723" s="225">
        <v>0</v>
      </c>
      <c r="BE723" s="225">
        <v>0</v>
      </c>
      <c r="BF723" s="225">
        <v>0</v>
      </c>
      <c r="BG723" s="225">
        <v>0</v>
      </c>
      <c r="BH723" s="225">
        <v>0</v>
      </c>
      <c r="BI723" s="225">
        <v>0</v>
      </c>
      <c r="BJ723" s="225">
        <v>0</v>
      </c>
      <c r="BK723" s="225">
        <v>0</v>
      </c>
      <c r="BL723" s="225">
        <v>0</v>
      </c>
      <c r="BM723" s="225">
        <v>0</v>
      </c>
      <c r="BN723" s="225">
        <v>0</v>
      </c>
    </row>
    <row r="724" spans="1:66">
      <c r="A724" s="245" t="s">
        <v>963</v>
      </c>
      <c r="B724" s="225">
        <v>36052432.637805499</v>
      </c>
      <c r="C724" s="225">
        <v>-997279.35930929601</v>
      </c>
      <c r="D724" s="225">
        <v>10425434.1651158</v>
      </c>
      <c r="E724" s="225">
        <v>15483222.594047001</v>
      </c>
      <c r="F724" s="225">
        <v>26951480.129875101</v>
      </c>
      <c r="G724" s="225">
        <v>43974853.772257097</v>
      </c>
      <c r="H724" s="225">
        <v>33600137.917518198</v>
      </c>
      <c r="I724" s="225">
        <v>62220677.873782001</v>
      </c>
      <c r="J724" s="225">
        <v>37559259.114323698</v>
      </c>
      <c r="K724" s="225">
        <v>20683686.359700698</v>
      </c>
      <c r="L724" s="225">
        <v>4283053.3615697399</v>
      </c>
      <c r="M724" s="225">
        <v>37906960.650961801</v>
      </c>
      <c r="N724" s="225">
        <v>328143919.21764702</v>
      </c>
      <c r="O724" s="225">
        <v>43580118.047018401</v>
      </c>
      <c r="P724" s="225">
        <v>7858067.1760350401</v>
      </c>
      <c r="Q724" s="225">
        <v>11760578.463613501</v>
      </c>
      <c r="R724" s="225">
        <v>7330252.86793043</v>
      </c>
      <c r="S724" s="225">
        <v>20337932.799030598</v>
      </c>
      <c r="T724" s="225">
        <v>30858552.0449505</v>
      </c>
      <c r="U724" s="225">
        <v>30290658.724396098</v>
      </c>
      <c r="V724" s="225">
        <v>57118291.291429602</v>
      </c>
      <c r="W724" s="225">
        <v>22454610.443348601</v>
      </c>
      <c r="X724" s="225">
        <v>14641611.912925299</v>
      </c>
      <c r="Y724" s="225">
        <v>-353182.53002921201</v>
      </c>
      <c r="Z724" s="225">
        <v>14526945.0009092</v>
      </c>
      <c r="AA724" s="225">
        <v>260404436.24155799</v>
      </c>
      <c r="AB724" s="225">
        <v>22533498.265465301</v>
      </c>
      <c r="AC724" s="225">
        <v>-10189992.266480099</v>
      </c>
      <c r="AD724" s="225">
        <v>-11053107.3024104</v>
      </c>
      <c r="AE724" s="225">
        <v>-6918331.75780949</v>
      </c>
      <c r="AF724" s="225">
        <v>6079190.0647220099</v>
      </c>
      <c r="AG724" s="225">
        <v>7915714.8432658399</v>
      </c>
      <c r="AH724" s="225">
        <v>13535882.453859299</v>
      </c>
      <c r="AI724" s="225">
        <v>36923071.226749197</v>
      </c>
      <c r="AJ724" s="225">
        <v>5176759.2035433901</v>
      </c>
      <c r="AK724" s="225">
        <v>862819.94846815302</v>
      </c>
      <c r="AL724" s="225">
        <v>-12549910.085029799</v>
      </c>
      <c r="AM724" s="225">
        <v>5822039.1920917695</v>
      </c>
      <c r="AN724" s="225">
        <v>58137633.786435001</v>
      </c>
      <c r="AO724" s="225">
        <v>21336345.9242271</v>
      </c>
      <c r="AP724" s="225">
        <v>-11835849.1916051</v>
      </c>
      <c r="AQ724" s="225">
        <v>-12356625.000107</v>
      </c>
      <c r="AR724" s="225">
        <v>-64781321.621597603</v>
      </c>
      <c r="AS724" s="225">
        <v>4967763.8547680397</v>
      </c>
      <c r="AT724" s="225">
        <v>-49318890.311659403</v>
      </c>
      <c r="AU724" s="225">
        <v>12738177.057357199</v>
      </c>
      <c r="AV724" s="225">
        <v>35972276.906156696</v>
      </c>
      <c r="AW724" s="225">
        <v>95248269.104426697</v>
      </c>
      <c r="AX724" s="225">
        <v>-884599.14935524599</v>
      </c>
      <c r="AY724" s="225">
        <v>-14844658.011969401</v>
      </c>
      <c r="AZ724" s="225">
        <v>33821919.414882697</v>
      </c>
      <c r="BA724" s="225">
        <v>50062808.975524597</v>
      </c>
      <c r="BB724" s="225">
        <v>19825050.6698482</v>
      </c>
      <c r="BC724" s="225">
        <v>-12723650.132066</v>
      </c>
      <c r="BD724" s="225">
        <v>-8816840.3333723806</v>
      </c>
      <c r="BE724" s="225">
        <v>-66078881.322077297</v>
      </c>
      <c r="BF724" s="225">
        <v>4744568.3810560396</v>
      </c>
      <c r="BG724" s="225">
        <v>-49695855.288229898</v>
      </c>
      <c r="BH724" s="225">
        <v>12593996.3979991</v>
      </c>
      <c r="BI724" s="225">
        <v>35930439.953755699</v>
      </c>
      <c r="BJ724" s="225">
        <v>-53038095.382982001</v>
      </c>
      <c r="BK724" s="225">
        <v>-1114734.6231505901</v>
      </c>
      <c r="BL724" s="225">
        <v>-14158721.9374345</v>
      </c>
      <c r="BM724" s="225">
        <v>90086536.337411597</v>
      </c>
      <c r="BN724" s="225">
        <v>-42446187.279241897</v>
      </c>
    </row>
    <row r="725" spans="1:66">
      <c r="A725" s="245" t="s">
        <v>964</v>
      </c>
      <c r="B725" s="225">
        <v>-274243.15205249999</v>
      </c>
      <c r="C725" s="225">
        <v>-236144.5480525</v>
      </c>
      <c r="D725" s="225">
        <v>-236191.17524899999</v>
      </c>
      <c r="E725" s="225">
        <v>-236191.17524899999</v>
      </c>
      <c r="F725" s="225">
        <v>-236198.35548749901</v>
      </c>
      <c r="G725" s="225">
        <v>-236879.96110700001</v>
      </c>
      <c r="H725" s="225">
        <v>-236198.35548749901</v>
      </c>
      <c r="I725" s="225">
        <v>-236198.35548749901</v>
      </c>
      <c r="J725" s="225">
        <v>-236198.35548749901</v>
      </c>
      <c r="K725" s="225">
        <v>-236198.35548749901</v>
      </c>
      <c r="L725" s="225">
        <v>-236198.35548749901</v>
      </c>
      <c r="M725" s="225">
        <v>-236879.96110700001</v>
      </c>
      <c r="N725" s="225">
        <v>-2873720.105742</v>
      </c>
      <c r="O725" s="225">
        <v>-281904.562842999</v>
      </c>
      <c r="P725" s="225">
        <v>-243805.95884299901</v>
      </c>
      <c r="Q725" s="225">
        <v>-243854.62631199899</v>
      </c>
      <c r="R725" s="225">
        <v>-243854.62631199899</v>
      </c>
      <c r="S725" s="225">
        <v>-244562.50202399999</v>
      </c>
      <c r="T725" s="225">
        <v>-243854.62631199899</v>
      </c>
      <c r="U725" s="225">
        <v>-243854.62631199899</v>
      </c>
      <c r="V725" s="225">
        <v>-243854.62631199899</v>
      </c>
      <c r="W725" s="225">
        <v>-243854.62631199899</v>
      </c>
      <c r="X725" s="225">
        <v>-243854.62631199899</v>
      </c>
      <c r="Y725" s="225">
        <v>-244562.50202399999</v>
      </c>
      <c r="Z725" s="225">
        <v>-243854.62631199899</v>
      </c>
      <c r="AA725" s="225">
        <v>-2965672.53622999</v>
      </c>
      <c r="AB725" s="225">
        <v>-246597.964042999</v>
      </c>
      <c r="AC725" s="225">
        <v>-246597.964042999</v>
      </c>
      <c r="AD725" s="225">
        <v>-246646.63151199999</v>
      </c>
      <c r="AE725" s="225">
        <v>-246646.63151199999</v>
      </c>
      <c r="AF725" s="225">
        <v>-247354.50722399901</v>
      </c>
      <c r="AG725" s="225">
        <v>-246646.63151199999</v>
      </c>
      <c r="AH725" s="225">
        <v>-246646.63151199999</v>
      </c>
      <c r="AI725" s="225">
        <v>-246646.63151199999</v>
      </c>
      <c r="AJ725" s="225">
        <v>-246646.63151199999</v>
      </c>
      <c r="AK725" s="225">
        <v>-246646.63151199999</v>
      </c>
      <c r="AL725" s="225">
        <v>-247354.50722399901</v>
      </c>
      <c r="AM725" s="225">
        <v>-246646.63151199999</v>
      </c>
      <c r="AN725" s="225">
        <v>-2961077.9946300001</v>
      </c>
      <c r="AO725" s="225">
        <v>-246597.964042999</v>
      </c>
      <c r="AP725" s="225">
        <v>-246597.964042999</v>
      </c>
      <c r="AQ725" s="225">
        <v>-246646.63151199999</v>
      </c>
      <c r="AR725" s="225">
        <v>-246646.63151199999</v>
      </c>
      <c r="AS725" s="225">
        <v>-247354.50722399901</v>
      </c>
      <c r="AT725" s="225">
        <v>-246646.63151199999</v>
      </c>
      <c r="AU725" s="225">
        <v>-246646.63151199999</v>
      </c>
      <c r="AV725" s="225">
        <v>-246646.63151199999</v>
      </c>
      <c r="AW725" s="225">
        <v>-246646.63151199999</v>
      </c>
      <c r="AX725" s="225">
        <v>-246646.63151199999</v>
      </c>
      <c r="AY725" s="225">
        <v>-247354.50722399901</v>
      </c>
      <c r="AZ725" s="225">
        <v>-246646.63151199999</v>
      </c>
      <c r="BA725" s="225">
        <v>-2961077.9946300001</v>
      </c>
      <c r="BB725" s="225">
        <v>-246597.964042999</v>
      </c>
      <c r="BC725" s="225">
        <v>-246597.964042999</v>
      </c>
      <c r="BD725" s="225">
        <v>-246646.63151199999</v>
      </c>
      <c r="BE725" s="225">
        <v>-246646.63151199999</v>
      </c>
      <c r="BF725" s="225">
        <v>-247354.50722399901</v>
      </c>
      <c r="BG725" s="225">
        <v>-246646.63151199999</v>
      </c>
      <c r="BH725" s="225">
        <v>-246646.63151199999</v>
      </c>
      <c r="BI725" s="225">
        <v>-246646.63151199999</v>
      </c>
      <c r="BJ725" s="225">
        <v>-246646.63151199999</v>
      </c>
      <c r="BK725" s="225">
        <v>-246646.63151199999</v>
      </c>
      <c r="BL725" s="225">
        <v>-247354.50722399901</v>
      </c>
      <c r="BM725" s="225">
        <v>-246646.63151199999</v>
      </c>
      <c r="BN725" s="225">
        <v>-2961077.9946300001</v>
      </c>
    </row>
    <row r="726" spans="1:66">
      <c r="A726" s="245" t="s">
        <v>965</v>
      </c>
      <c r="B726" s="225">
        <v>0</v>
      </c>
      <c r="C726" s="225">
        <v>0</v>
      </c>
      <c r="D726" s="225">
        <v>0</v>
      </c>
      <c r="E726" s="225">
        <v>0</v>
      </c>
      <c r="F726" s="225">
        <v>0</v>
      </c>
      <c r="G726" s="225">
        <v>0</v>
      </c>
      <c r="H726" s="225">
        <v>0</v>
      </c>
      <c r="I726" s="225">
        <v>0</v>
      </c>
      <c r="J726" s="225">
        <v>0</v>
      </c>
      <c r="K726" s="225">
        <v>0</v>
      </c>
      <c r="L726" s="225">
        <v>0</v>
      </c>
      <c r="M726" s="225">
        <v>0</v>
      </c>
      <c r="N726" s="225">
        <v>0</v>
      </c>
      <c r="O726" s="225">
        <v>0</v>
      </c>
      <c r="P726" s="225">
        <v>0</v>
      </c>
      <c r="Q726" s="225">
        <v>0</v>
      </c>
      <c r="R726" s="225">
        <v>0</v>
      </c>
      <c r="S726" s="225">
        <v>0</v>
      </c>
      <c r="T726" s="225">
        <v>0</v>
      </c>
      <c r="U726" s="225">
        <v>0</v>
      </c>
      <c r="V726" s="225">
        <v>0</v>
      </c>
      <c r="W726" s="225">
        <v>0</v>
      </c>
      <c r="X726" s="225">
        <v>0</v>
      </c>
      <c r="Y726" s="225">
        <v>0</v>
      </c>
      <c r="Z726" s="225">
        <v>0</v>
      </c>
      <c r="AA726" s="225">
        <v>0</v>
      </c>
      <c r="AB726" s="225">
        <v>0</v>
      </c>
      <c r="AC726" s="225">
        <v>0</v>
      </c>
      <c r="AD726" s="225">
        <v>0</v>
      </c>
      <c r="AE726" s="225">
        <v>0</v>
      </c>
      <c r="AF726" s="225">
        <v>0</v>
      </c>
      <c r="AG726" s="225">
        <v>0</v>
      </c>
      <c r="AH726" s="225">
        <v>0</v>
      </c>
      <c r="AI726" s="225">
        <v>0</v>
      </c>
      <c r="AJ726" s="225">
        <v>0</v>
      </c>
      <c r="AK726" s="225">
        <v>0</v>
      </c>
      <c r="AL726" s="225">
        <v>0</v>
      </c>
      <c r="AM726" s="225">
        <v>0</v>
      </c>
      <c r="AN726" s="225">
        <v>0</v>
      </c>
      <c r="AO726" s="225">
        <v>0</v>
      </c>
      <c r="AP726" s="225">
        <v>0</v>
      </c>
      <c r="AQ726" s="225">
        <v>0</v>
      </c>
      <c r="AR726" s="225">
        <v>0</v>
      </c>
      <c r="AS726" s="225">
        <v>0</v>
      </c>
      <c r="AT726" s="225">
        <v>0</v>
      </c>
      <c r="AU726" s="225">
        <v>0</v>
      </c>
      <c r="AV726" s="225">
        <v>0</v>
      </c>
      <c r="AW726" s="225">
        <v>0</v>
      </c>
      <c r="AX726" s="225">
        <v>0</v>
      </c>
      <c r="AY726" s="225">
        <v>0</v>
      </c>
      <c r="AZ726" s="225">
        <v>0</v>
      </c>
      <c r="BA726" s="225">
        <v>0</v>
      </c>
      <c r="BB726" s="225">
        <v>0</v>
      </c>
      <c r="BC726" s="225">
        <v>0</v>
      </c>
      <c r="BD726" s="225">
        <v>0</v>
      </c>
      <c r="BE726" s="225">
        <v>0</v>
      </c>
      <c r="BF726" s="225">
        <v>0</v>
      </c>
      <c r="BG726" s="225">
        <v>0</v>
      </c>
      <c r="BH726" s="225">
        <v>0</v>
      </c>
      <c r="BI726" s="225">
        <v>0</v>
      </c>
      <c r="BJ726" s="225">
        <v>0</v>
      </c>
      <c r="BK726" s="225">
        <v>0</v>
      </c>
      <c r="BL726" s="225">
        <v>0</v>
      </c>
      <c r="BM726" s="225">
        <v>0</v>
      </c>
      <c r="BN726" s="225">
        <v>0</v>
      </c>
    </row>
    <row r="727" spans="1:66">
      <c r="A727" s="245" t="s">
        <v>966</v>
      </c>
      <c r="B727" s="225">
        <v>0</v>
      </c>
      <c r="C727" s="225">
        <v>0</v>
      </c>
      <c r="D727" s="225">
        <v>0</v>
      </c>
      <c r="E727" s="225">
        <v>0</v>
      </c>
      <c r="F727" s="225">
        <v>0</v>
      </c>
      <c r="G727" s="225">
        <v>0</v>
      </c>
      <c r="H727" s="225">
        <v>0</v>
      </c>
      <c r="I727" s="225">
        <v>0</v>
      </c>
      <c r="J727" s="225">
        <v>0</v>
      </c>
      <c r="K727" s="225">
        <v>0</v>
      </c>
      <c r="L727" s="225">
        <v>0</v>
      </c>
      <c r="M727" s="225">
        <v>0</v>
      </c>
      <c r="N727" s="225">
        <v>0</v>
      </c>
      <c r="O727" s="225">
        <v>0</v>
      </c>
      <c r="P727" s="225">
        <v>0</v>
      </c>
      <c r="Q727" s="225">
        <v>0</v>
      </c>
      <c r="R727" s="225">
        <v>0</v>
      </c>
      <c r="S727" s="225">
        <v>0</v>
      </c>
      <c r="T727" s="225">
        <v>0</v>
      </c>
      <c r="U727" s="225">
        <v>0</v>
      </c>
      <c r="V727" s="225">
        <v>0</v>
      </c>
      <c r="W727" s="225">
        <v>0</v>
      </c>
      <c r="X727" s="225">
        <v>0</v>
      </c>
      <c r="Y727" s="225">
        <v>0</v>
      </c>
      <c r="Z727" s="225">
        <v>0</v>
      </c>
      <c r="AA727" s="225">
        <v>0</v>
      </c>
      <c r="AB727" s="225">
        <v>0</v>
      </c>
      <c r="AC727" s="225">
        <v>0</v>
      </c>
      <c r="AD727" s="225">
        <v>0</v>
      </c>
      <c r="AE727" s="225">
        <v>0</v>
      </c>
      <c r="AF727" s="225">
        <v>0</v>
      </c>
      <c r="AG727" s="225">
        <v>0</v>
      </c>
      <c r="AH727" s="225">
        <v>0</v>
      </c>
      <c r="AI727" s="225">
        <v>0</v>
      </c>
      <c r="AJ727" s="225">
        <v>0</v>
      </c>
      <c r="AK727" s="225">
        <v>0</v>
      </c>
      <c r="AL727" s="225">
        <v>0</v>
      </c>
      <c r="AM727" s="225">
        <v>0</v>
      </c>
      <c r="AN727" s="225">
        <v>0</v>
      </c>
      <c r="AO727" s="225">
        <v>0</v>
      </c>
      <c r="AP727" s="225">
        <v>0</v>
      </c>
      <c r="AQ727" s="225">
        <v>0</v>
      </c>
      <c r="AR727" s="225">
        <v>0</v>
      </c>
      <c r="AS727" s="225">
        <v>0</v>
      </c>
      <c r="AT727" s="225">
        <v>0</v>
      </c>
      <c r="AU727" s="225">
        <v>0</v>
      </c>
      <c r="AV727" s="225">
        <v>0</v>
      </c>
      <c r="AW727" s="225">
        <v>0</v>
      </c>
      <c r="AX727" s="225">
        <v>0</v>
      </c>
      <c r="AY727" s="225">
        <v>0</v>
      </c>
      <c r="AZ727" s="225">
        <v>0</v>
      </c>
      <c r="BA727" s="225">
        <v>0</v>
      </c>
      <c r="BB727" s="225">
        <v>0</v>
      </c>
      <c r="BC727" s="225">
        <v>0</v>
      </c>
      <c r="BD727" s="225">
        <v>0</v>
      </c>
      <c r="BE727" s="225">
        <v>0</v>
      </c>
      <c r="BF727" s="225">
        <v>0</v>
      </c>
      <c r="BG727" s="225">
        <v>0</v>
      </c>
      <c r="BH727" s="225">
        <v>0</v>
      </c>
      <c r="BI727" s="225">
        <v>0</v>
      </c>
      <c r="BJ727" s="225">
        <v>0</v>
      </c>
      <c r="BK727" s="225">
        <v>0</v>
      </c>
      <c r="BL727" s="225">
        <v>0</v>
      </c>
      <c r="BM727" s="225">
        <v>0</v>
      </c>
      <c r="BN727" s="225">
        <v>0</v>
      </c>
    </row>
    <row r="728" spans="1:66">
      <c r="A728" s="245" t="s">
        <v>967</v>
      </c>
      <c r="B728" s="225">
        <v>0</v>
      </c>
      <c r="C728" s="225">
        <v>0</v>
      </c>
      <c r="D728" s="225">
        <v>0</v>
      </c>
      <c r="E728" s="225">
        <v>0</v>
      </c>
      <c r="F728" s="225">
        <v>0</v>
      </c>
      <c r="G728" s="225">
        <v>0</v>
      </c>
      <c r="H728" s="225">
        <v>0</v>
      </c>
      <c r="I728" s="225">
        <v>0</v>
      </c>
      <c r="J728" s="225">
        <v>0</v>
      </c>
      <c r="K728" s="225">
        <v>0</v>
      </c>
      <c r="L728" s="225">
        <v>0</v>
      </c>
      <c r="M728" s="225">
        <v>0</v>
      </c>
      <c r="N728" s="225">
        <v>0</v>
      </c>
      <c r="O728" s="225">
        <v>0</v>
      </c>
      <c r="P728" s="225">
        <v>0</v>
      </c>
      <c r="Q728" s="225">
        <v>0</v>
      </c>
      <c r="R728" s="225">
        <v>0</v>
      </c>
      <c r="S728" s="225">
        <v>0</v>
      </c>
      <c r="T728" s="225">
        <v>0</v>
      </c>
      <c r="U728" s="225">
        <v>0</v>
      </c>
      <c r="V728" s="225">
        <v>0</v>
      </c>
      <c r="W728" s="225">
        <v>0</v>
      </c>
      <c r="X728" s="225">
        <v>0</v>
      </c>
      <c r="Y728" s="225">
        <v>0</v>
      </c>
      <c r="Z728" s="225">
        <v>0</v>
      </c>
      <c r="AA728" s="225">
        <v>0</v>
      </c>
      <c r="AB728" s="225">
        <v>0</v>
      </c>
      <c r="AC728" s="225">
        <v>0</v>
      </c>
      <c r="AD728" s="225">
        <v>0</v>
      </c>
      <c r="AE728" s="225">
        <v>0</v>
      </c>
      <c r="AF728" s="225">
        <v>0</v>
      </c>
      <c r="AG728" s="225">
        <v>0</v>
      </c>
      <c r="AH728" s="225">
        <v>0</v>
      </c>
      <c r="AI728" s="225">
        <v>0</v>
      </c>
      <c r="AJ728" s="225">
        <v>0</v>
      </c>
      <c r="AK728" s="225">
        <v>0</v>
      </c>
      <c r="AL728" s="225">
        <v>0</v>
      </c>
      <c r="AM728" s="225">
        <v>0</v>
      </c>
      <c r="AN728" s="225">
        <v>0</v>
      </c>
      <c r="AO728" s="225">
        <v>0</v>
      </c>
      <c r="AP728" s="225">
        <v>0</v>
      </c>
      <c r="AQ728" s="225">
        <v>0</v>
      </c>
      <c r="AR728" s="225">
        <v>0</v>
      </c>
      <c r="AS728" s="225">
        <v>0</v>
      </c>
      <c r="AT728" s="225">
        <v>0</v>
      </c>
      <c r="AU728" s="225">
        <v>0</v>
      </c>
      <c r="AV728" s="225">
        <v>0</v>
      </c>
      <c r="AW728" s="225">
        <v>0</v>
      </c>
      <c r="AX728" s="225">
        <v>0</v>
      </c>
      <c r="AY728" s="225">
        <v>0</v>
      </c>
      <c r="AZ728" s="225">
        <v>0</v>
      </c>
      <c r="BA728" s="225">
        <v>0</v>
      </c>
      <c r="BB728" s="225">
        <v>0</v>
      </c>
      <c r="BC728" s="225">
        <v>0</v>
      </c>
      <c r="BD728" s="225">
        <v>0</v>
      </c>
      <c r="BE728" s="225">
        <v>0</v>
      </c>
      <c r="BF728" s="225">
        <v>0</v>
      </c>
      <c r="BG728" s="225">
        <v>0</v>
      </c>
      <c r="BH728" s="225">
        <v>0</v>
      </c>
      <c r="BI728" s="225">
        <v>0</v>
      </c>
      <c r="BJ728" s="225">
        <v>0</v>
      </c>
      <c r="BK728" s="225">
        <v>0</v>
      </c>
      <c r="BL728" s="225">
        <v>0</v>
      </c>
      <c r="BM728" s="225">
        <v>0</v>
      </c>
      <c r="BN728" s="225">
        <v>0</v>
      </c>
    </row>
    <row r="729" spans="1:66">
      <c r="A729" s="245" t="s">
        <v>968</v>
      </c>
      <c r="B729" s="225">
        <v>0</v>
      </c>
      <c r="C729" s="225">
        <v>0</v>
      </c>
      <c r="D729" s="225">
        <v>0</v>
      </c>
      <c r="E729" s="225">
        <v>0</v>
      </c>
      <c r="F729" s="225">
        <v>0</v>
      </c>
      <c r="G729" s="225">
        <v>0</v>
      </c>
      <c r="H729" s="225">
        <v>0</v>
      </c>
      <c r="I729" s="225">
        <v>0</v>
      </c>
      <c r="J729" s="225">
        <v>0</v>
      </c>
      <c r="K729" s="225">
        <v>0</v>
      </c>
      <c r="L729" s="225">
        <v>0</v>
      </c>
      <c r="M729" s="225">
        <v>0</v>
      </c>
      <c r="N729" s="225">
        <v>0</v>
      </c>
      <c r="O729" s="225">
        <v>0</v>
      </c>
      <c r="P729" s="225">
        <v>0</v>
      </c>
      <c r="Q729" s="225">
        <v>0</v>
      </c>
      <c r="R729" s="225">
        <v>0</v>
      </c>
      <c r="S729" s="225">
        <v>0</v>
      </c>
      <c r="T729" s="225">
        <v>0</v>
      </c>
      <c r="U729" s="225">
        <v>0</v>
      </c>
      <c r="V729" s="225">
        <v>0</v>
      </c>
      <c r="W729" s="225">
        <v>0</v>
      </c>
      <c r="X729" s="225">
        <v>0</v>
      </c>
      <c r="Y729" s="225">
        <v>0</v>
      </c>
      <c r="Z729" s="225">
        <v>0</v>
      </c>
      <c r="AA729" s="225">
        <v>0</v>
      </c>
      <c r="AB729" s="225">
        <v>0</v>
      </c>
      <c r="AC729" s="225">
        <v>0</v>
      </c>
      <c r="AD729" s="225">
        <v>0</v>
      </c>
      <c r="AE729" s="225">
        <v>0</v>
      </c>
      <c r="AF729" s="225">
        <v>0</v>
      </c>
      <c r="AG729" s="225">
        <v>0</v>
      </c>
      <c r="AH729" s="225">
        <v>0</v>
      </c>
      <c r="AI729" s="225">
        <v>0</v>
      </c>
      <c r="AJ729" s="225">
        <v>0</v>
      </c>
      <c r="AK729" s="225">
        <v>0</v>
      </c>
      <c r="AL729" s="225">
        <v>0</v>
      </c>
      <c r="AM729" s="225">
        <v>0</v>
      </c>
      <c r="AN729" s="225">
        <v>0</v>
      </c>
      <c r="AO729" s="225">
        <v>0</v>
      </c>
      <c r="AP729" s="225">
        <v>0</v>
      </c>
      <c r="AQ729" s="225">
        <v>0</v>
      </c>
      <c r="AR729" s="225">
        <v>0</v>
      </c>
      <c r="AS729" s="225">
        <v>0</v>
      </c>
      <c r="AT729" s="225">
        <v>0</v>
      </c>
      <c r="AU729" s="225">
        <v>0</v>
      </c>
      <c r="AV729" s="225">
        <v>0</v>
      </c>
      <c r="AW729" s="225">
        <v>0</v>
      </c>
      <c r="AX729" s="225">
        <v>0</v>
      </c>
      <c r="AY729" s="225">
        <v>0</v>
      </c>
      <c r="AZ729" s="225">
        <v>0</v>
      </c>
      <c r="BA729" s="225">
        <v>0</v>
      </c>
      <c r="BB729" s="225">
        <v>0</v>
      </c>
      <c r="BC729" s="225">
        <v>0</v>
      </c>
      <c r="BD729" s="225">
        <v>0</v>
      </c>
      <c r="BE729" s="225">
        <v>0</v>
      </c>
      <c r="BF729" s="225">
        <v>0</v>
      </c>
      <c r="BG729" s="225">
        <v>0</v>
      </c>
      <c r="BH729" s="225">
        <v>0</v>
      </c>
      <c r="BI729" s="225">
        <v>0</v>
      </c>
      <c r="BJ729" s="225">
        <v>0</v>
      </c>
      <c r="BK729" s="225">
        <v>0</v>
      </c>
      <c r="BL729" s="225">
        <v>0</v>
      </c>
      <c r="BM729" s="225">
        <v>0</v>
      </c>
      <c r="BN729" s="225">
        <v>0</v>
      </c>
    </row>
    <row r="730" spans="1:66">
      <c r="A730" s="245" t="s">
        <v>969</v>
      </c>
      <c r="B730" s="225">
        <v>0</v>
      </c>
      <c r="C730" s="225">
        <v>0</v>
      </c>
      <c r="D730" s="225">
        <v>0</v>
      </c>
      <c r="E730" s="225">
        <v>0</v>
      </c>
      <c r="F730" s="225">
        <v>0</v>
      </c>
      <c r="G730" s="225">
        <v>0</v>
      </c>
      <c r="H730" s="225">
        <v>0</v>
      </c>
      <c r="I730" s="225">
        <v>0</v>
      </c>
      <c r="J730" s="225">
        <v>0</v>
      </c>
      <c r="K730" s="225">
        <v>0</v>
      </c>
      <c r="L730" s="225">
        <v>0</v>
      </c>
      <c r="M730" s="225">
        <v>0</v>
      </c>
      <c r="N730" s="225">
        <v>0</v>
      </c>
      <c r="O730" s="225">
        <v>0</v>
      </c>
      <c r="P730" s="225">
        <v>0</v>
      </c>
      <c r="Q730" s="225">
        <v>0</v>
      </c>
      <c r="R730" s="225">
        <v>0</v>
      </c>
      <c r="S730" s="225">
        <v>0</v>
      </c>
      <c r="T730" s="225">
        <v>0</v>
      </c>
      <c r="U730" s="225">
        <v>0</v>
      </c>
      <c r="V730" s="225">
        <v>0</v>
      </c>
      <c r="W730" s="225">
        <v>0</v>
      </c>
      <c r="X730" s="225">
        <v>0</v>
      </c>
      <c r="Y730" s="225">
        <v>0</v>
      </c>
      <c r="Z730" s="225">
        <v>0</v>
      </c>
      <c r="AA730" s="225">
        <v>0</v>
      </c>
      <c r="AB730" s="225">
        <v>0</v>
      </c>
      <c r="AC730" s="225">
        <v>0</v>
      </c>
      <c r="AD730" s="225">
        <v>0</v>
      </c>
      <c r="AE730" s="225">
        <v>0</v>
      </c>
      <c r="AF730" s="225">
        <v>0</v>
      </c>
      <c r="AG730" s="225">
        <v>0</v>
      </c>
      <c r="AH730" s="225">
        <v>0</v>
      </c>
      <c r="AI730" s="225">
        <v>0</v>
      </c>
      <c r="AJ730" s="225">
        <v>0</v>
      </c>
      <c r="AK730" s="225">
        <v>0</v>
      </c>
      <c r="AL730" s="225">
        <v>0</v>
      </c>
      <c r="AM730" s="225">
        <v>0</v>
      </c>
      <c r="AN730" s="225">
        <v>0</v>
      </c>
      <c r="AO730" s="225">
        <v>0</v>
      </c>
      <c r="AP730" s="225">
        <v>0</v>
      </c>
      <c r="AQ730" s="225">
        <v>0</v>
      </c>
      <c r="AR730" s="225">
        <v>0</v>
      </c>
      <c r="AS730" s="225">
        <v>0</v>
      </c>
      <c r="AT730" s="225">
        <v>0</v>
      </c>
      <c r="AU730" s="225">
        <v>0</v>
      </c>
      <c r="AV730" s="225">
        <v>0</v>
      </c>
      <c r="AW730" s="225">
        <v>0</v>
      </c>
      <c r="AX730" s="225">
        <v>0</v>
      </c>
      <c r="AY730" s="225">
        <v>0</v>
      </c>
      <c r="AZ730" s="225">
        <v>0</v>
      </c>
      <c r="BA730" s="225">
        <v>0</v>
      </c>
      <c r="BB730" s="225">
        <v>0</v>
      </c>
      <c r="BC730" s="225">
        <v>0</v>
      </c>
      <c r="BD730" s="225">
        <v>0</v>
      </c>
      <c r="BE730" s="225">
        <v>0</v>
      </c>
      <c r="BF730" s="225">
        <v>0</v>
      </c>
      <c r="BG730" s="225">
        <v>0</v>
      </c>
      <c r="BH730" s="225">
        <v>0</v>
      </c>
      <c r="BI730" s="225">
        <v>0</v>
      </c>
      <c r="BJ730" s="225">
        <v>0</v>
      </c>
      <c r="BK730" s="225">
        <v>0</v>
      </c>
      <c r="BL730" s="225">
        <v>0</v>
      </c>
      <c r="BM730" s="225">
        <v>0</v>
      </c>
      <c r="BN730" s="225">
        <v>0</v>
      </c>
    </row>
    <row r="731" spans="1:66">
      <c r="A731" s="245" t="s">
        <v>970</v>
      </c>
      <c r="B731" s="225">
        <v>0</v>
      </c>
      <c r="C731" s="225">
        <v>0</v>
      </c>
      <c r="D731" s="225">
        <v>0</v>
      </c>
      <c r="E731" s="225">
        <v>0</v>
      </c>
      <c r="F731" s="225">
        <v>0</v>
      </c>
      <c r="G731" s="225">
        <v>0</v>
      </c>
      <c r="H731" s="225">
        <v>0</v>
      </c>
      <c r="I731" s="225">
        <v>0</v>
      </c>
      <c r="J731" s="225">
        <v>0</v>
      </c>
      <c r="K731" s="225">
        <v>0</v>
      </c>
      <c r="L731" s="225">
        <v>0</v>
      </c>
      <c r="M731" s="225">
        <v>0</v>
      </c>
      <c r="N731" s="225">
        <v>0</v>
      </c>
      <c r="O731" s="225">
        <v>0</v>
      </c>
      <c r="P731" s="225">
        <v>0</v>
      </c>
      <c r="Q731" s="225">
        <v>0</v>
      </c>
      <c r="R731" s="225">
        <v>0</v>
      </c>
      <c r="S731" s="225">
        <v>0</v>
      </c>
      <c r="T731" s="225">
        <v>0</v>
      </c>
      <c r="U731" s="225">
        <v>0</v>
      </c>
      <c r="V731" s="225">
        <v>0</v>
      </c>
      <c r="W731" s="225">
        <v>0</v>
      </c>
      <c r="X731" s="225">
        <v>0</v>
      </c>
      <c r="Y731" s="225">
        <v>0</v>
      </c>
      <c r="Z731" s="225">
        <v>0</v>
      </c>
      <c r="AA731" s="225">
        <v>0</v>
      </c>
      <c r="AB731" s="225">
        <v>0</v>
      </c>
      <c r="AC731" s="225">
        <v>0</v>
      </c>
      <c r="AD731" s="225">
        <v>0</v>
      </c>
      <c r="AE731" s="225">
        <v>0</v>
      </c>
      <c r="AF731" s="225">
        <v>0</v>
      </c>
      <c r="AG731" s="225">
        <v>0</v>
      </c>
      <c r="AH731" s="225">
        <v>0</v>
      </c>
      <c r="AI731" s="225">
        <v>0</v>
      </c>
      <c r="AJ731" s="225">
        <v>0</v>
      </c>
      <c r="AK731" s="225">
        <v>0</v>
      </c>
      <c r="AL731" s="225">
        <v>0</v>
      </c>
      <c r="AM731" s="225">
        <v>0</v>
      </c>
      <c r="AN731" s="225">
        <v>0</v>
      </c>
      <c r="AO731" s="225">
        <v>0</v>
      </c>
      <c r="AP731" s="225">
        <v>0</v>
      </c>
      <c r="AQ731" s="225">
        <v>0</v>
      </c>
      <c r="AR731" s="225">
        <v>0</v>
      </c>
      <c r="AS731" s="225">
        <v>0</v>
      </c>
      <c r="AT731" s="225">
        <v>0</v>
      </c>
      <c r="AU731" s="225">
        <v>0</v>
      </c>
      <c r="AV731" s="225">
        <v>0</v>
      </c>
      <c r="AW731" s="225">
        <v>0</v>
      </c>
      <c r="AX731" s="225">
        <v>0</v>
      </c>
      <c r="AY731" s="225">
        <v>0</v>
      </c>
      <c r="AZ731" s="225">
        <v>0</v>
      </c>
      <c r="BA731" s="225">
        <v>0</v>
      </c>
      <c r="BB731" s="225">
        <v>0</v>
      </c>
      <c r="BC731" s="225">
        <v>0</v>
      </c>
      <c r="BD731" s="225">
        <v>0</v>
      </c>
      <c r="BE731" s="225">
        <v>0</v>
      </c>
      <c r="BF731" s="225">
        <v>0</v>
      </c>
      <c r="BG731" s="225">
        <v>0</v>
      </c>
      <c r="BH731" s="225">
        <v>0</v>
      </c>
      <c r="BI731" s="225">
        <v>0</v>
      </c>
      <c r="BJ731" s="225">
        <v>0</v>
      </c>
      <c r="BK731" s="225">
        <v>0</v>
      </c>
      <c r="BL731" s="225">
        <v>0</v>
      </c>
      <c r="BM731" s="225">
        <v>0</v>
      </c>
      <c r="BN731" s="225">
        <v>0</v>
      </c>
    </row>
    <row r="732" spans="1:66">
      <c r="A732" s="245" t="s">
        <v>971</v>
      </c>
      <c r="B732" s="225">
        <v>0</v>
      </c>
      <c r="C732" s="225">
        <v>0</v>
      </c>
      <c r="D732" s="225">
        <v>0</v>
      </c>
      <c r="E732" s="225">
        <v>0</v>
      </c>
      <c r="F732" s="225">
        <v>0</v>
      </c>
      <c r="G732" s="225">
        <v>0</v>
      </c>
      <c r="H732" s="225">
        <v>0</v>
      </c>
      <c r="I732" s="225">
        <v>0</v>
      </c>
      <c r="J732" s="225">
        <v>0</v>
      </c>
      <c r="K732" s="225">
        <v>0</v>
      </c>
      <c r="L732" s="225">
        <v>0</v>
      </c>
      <c r="M732" s="225">
        <v>0</v>
      </c>
      <c r="N732" s="225">
        <v>0</v>
      </c>
      <c r="O732" s="225">
        <v>0</v>
      </c>
      <c r="P732" s="225">
        <v>0</v>
      </c>
      <c r="Q732" s="225">
        <v>0</v>
      </c>
      <c r="R732" s="225">
        <v>0</v>
      </c>
      <c r="S732" s="225">
        <v>0</v>
      </c>
      <c r="T732" s="225">
        <v>0</v>
      </c>
      <c r="U732" s="225">
        <v>0</v>
      </c>
      <c r="V732" s="225">
        <v>0</v>
      </c>
      <c r="W732" s="225">
        <v>0</v>
      </c>
      <c r="X732" s="225">
        <v>0</v>
      </c>
      <c r="Y732" s="225">
        <v>0</v>
      </c>
      <c r="Z732" s="225">
        <v>0</v>
      </c>
      <c r="AA732" s="225">
        <v>0</v>
      </c>
      <c r="AB732" s="225">
        <v>0</v>
      </c>
      <c r="AC732" s="225">
        <v>0</v>
      </c>
      <c r="AD732" s="225">
        <v>0</v>
      </c>
      <c r="AE732" s="225">
        <v>0</v>
      </c>
      <c r="AF732" s="225">
        <v>0</v>
      </c>
      <c r="AG732" s="225">
        <v>0</v>
      </c>
      <c r="AH732" s="225">
        <v>0</v>
      </c>
      <c r="AI732" s="225">
        <v>0</v>
      </c>
      <c r="AJ732" s="225">
        <v>0</v>
      </c>
      <c r="AK732" s="225">
        <v>0</v>
      </c>
      <c r="AL732" s="225">
        <v>0</v>
      </c>
      <c r="AM732" s="225">
        <v>0</v>
      </c>
      <c r="AN732" s="225">
        <v>0</v>
      </c>
      <c r="AO732" s="225">
        <v>0</v>
      </c>
      <c r="AP732" s="225">
        <v>0</v>
      </c>
      <c r="AQ732" s="225">
        <v>0</v>
      </c>
      <c r="AR732" s="225">
        <v>0</v>
      </c>
      <c r="AS732" s="225">
        <v>0</v>
      </c>
      <c r="AT732" s="225">
        <v>0</v>
      </c>
      <c r="AU732" s="225">
        <v>0</v>
      </c>
      <c r="AV732" s="225">
        <v>0</v>
      </c>
      <c r="AW732" s="225">
        <v>0</v>
      </c>
      <c r="AX732" s="225">
        <v>0</v>
      </c>
      <c r="AY732" s="225">
        <v>0</v>
      </c>
      <c r="AZ732" s="225">
        <v>0</v>
      </c>
      <c r="BA732" s="225">
        <v>0</v>
      </c>
      <c r="BB732" s="225">
        <v>0</v>
      </c>
      <c r="BC732" s="225">
        <v>0</v>
      </c>
      <c r="BD732" s="225">
        <v>0</v>
      </c>
      <c r="BE732" s="225">
        <v>0</v>
      </c>
      <c r="BF732" s="225">
        <v>0</v>
      </c>
      <c r="BG732" s="225">
        <v>0</v>
      </c>
      <c r="BH732" s="225">
        <v>0</v>
      </c>
      <c r="BI732" s="225">
        <v>0</v>
      </c>
      <c r="BJ732" s="225">
        <v>0</v>
      </c>
      <c r="BK732" s="225">
        <v>0</v>
      </c>
      <c r="BL732" s="225">
        <v>0</v>
      </c>
      <c r="BM732" s="225">
        <v>0</v>
      </c>
      <c r="BN732" s="225">
        <v>0</v>
      </c>
    </row>
    <row r="733" spans="1:66">
      <c r="A733" s="245" t="s">
        <v>972</v>
      </c>
      <c r="B733" s="225">
        <v>44688521.631513499</v>
      </c>
      <c r="C733" s="225">
        <v>-2590844.3290414899</v>
      </c>
      <c r="D733" s="225">
        <v>11998044.8030765</v>
      </c>
      <c r="E733" s="225">
        <v>18458032.601617102</v>
      </c>
      <c r="F733" s="225">
        <v>33105183.520057499</v>
      </c>
      <c r="G733" s="225">
        <v>54846276.973366901</v>
      </c>
      <c r="H733" s="225">
        <v>41597391.515064701</v>
      </c>
      <c r="I733" s="225">
        <v>78150551.529282093</v>
      </c>
      <c r="J733" s="225">
        <v>46654716.390266798</v>
      </c>
      <c r="K733" s="225">
        <v>25102558.0961468</v>
      </c>
      <c r="L733" s="225">
        <v>4157021.7866560598</v>
      </c>
      <c r="M733" s="225">
        <v>47099451.861860096</v>
      </c>
      <c r="N733" s="225">
        <v>403266906.37986702</v>
      </c>
      <c r="O733" s="225">
        <v>54623131.891868398</v>
      </c>
      <c r="P733" s="225">
        <v>9039386.0426984299</v>
      </c>
      <c r="Q733" s="225">
        <v>14023862.912297999</v>
      </c>
      <c r="R733" s="225">
        <v>8844467.0005524103</v>
      </c>
      <c r="S733" s="225">
        <v>24978611.689763799</v>
      </c>
      <c r="T733" s="225">
        <v>38894528.2191156</v>
      </c>
      <c r="U733" s="225">
        <v>37691348.282157198</v>
      </c>
      <c r="V733" s="225">
        <v>71954700.910749495</v>
      </c>
      <c r="W733" s="225">
        <v>29433596.8983423</v>
      </c>
      <c r="X733" s="225">
        <v>17706588.1285946</v>
      </c>
      <c r="Y733" s="225">
        <v>-1444227.77825859</v>
      </c>
      <c r="Z733" s="225">
        <v>21691605.109674498</v>
      </c>
      <c r="AA733" s="225">
        <v>327437599.30755597</v>
      </c>
      <c r="AB733" s="225">
        <v>27147759.341320202</v>
      </c>
      <c r="AC733" s="225">
        <v>-13297633.972462701</v>
      </c>
      <c r="AD733" s="225">
        <v>-14378515.0667671</v>
      </c>
      <c r="AE733" s="225">
        <v>-8224501.3960283399</v>
      </c>
      <c r="AF733" s="225">
        <v>7366331.0186676402</v>
      </c>
      <c r="AG733" s="225">
        <v>10604084.4744814</v>
      </c>
      <c r="AH733" s="225">
        <v>16946560.5057237</v>
      </c>
      <c r="AI733" s="225">
        <v>46756519.927862398</v>
      </c>
      <c r="AJ733" s="225">
        <v>7154268.31555345</v>
      </c>
      <c r="AK733" s="225">
        <v>810546.12425433903</v>
      </c>
      <c r="AL733" s="225">
        <v>-16316709.3814629</v>
      </c>
      <c r="AM733" s="225">
        <v>8103781.8111881902</v>
      </c>
      <c r="AN733" s="225">
        <v>72672491.702330202</v>
      </c>
      <c r="AO733" s="225">
        <v>25688357.832977202</v>
      </c>
      <c r="AP733" s="225">
        <v>-15330116.381973</v>
      </c>
      <c r="AQ733" s="225">
        <v>-15997449.9167374</v>
      </c>
      <c r="AR733" s="225">
        <v>-66368509.545292802</v>
      </c>
      <c r="AS733" s="225">
        <v>6016339.3151715398</v>
      </c>
      <c r="AT733" s="225">
        <v>-46737421.0375432</v>
      </c>
      <c r="AU733" s="225">
        <v>15997199.107434399</v>
      </c>
      <c r="AV733" s="225">
        <v>45611622.546397403</v>
      </c>
      <c r="AW733" s="225">
        <v>96924417.045732394</v>
      </c>
      <c r="AX733" s="225">
        <v>-1351796.4871942201</v>
      </c>
      <c r="AY733" s="225">
        <v>-19178090.641387299</v>
      </c>
      <c r="AZ733" s="225">
        <v>35744331.9885213</v>
      </c>
      <c r="BA733" s="225">
        <v>61018883.826106399</v>
      </c>
      <c r="BB733" s="225">
        <v>23799506.3207088</v>
      </c>
      <c r="BC733" s="225">
        <v>-16422678.702966601</v>
      </c>
      <c r="BD733" s="225">
        <v>-12814554.156739</v>
      </c>
      <c r="BE733" s="225">
        <v>-67998846.865811199</v>
      </c>
      <c r="BF733" s="225">
        <v>5772560.6877294602</v>
      </c>
      <c r="BG733" s="225">
        <v>-47192033.263243601</v>
      </c>
      <c r="BH733" s="225">
        <v>15854323.5638416</v>
      </c>
      <c r="BI733" s="225">
        <v>45599449.792798102</v>
      </c>
      <c r="BJ733" s="225">
        <v>-51350011.835076801</v>
      </c>
      <c r="BK733" s="225">
        <v>-1604464.8213202599</v>
      </c>
      <c r="BL733" s="225">
        <v>-18260805.384834401</v>
      </c>
      <c r="BM733" s="225">
        <v>85716553.434555396</v>
      </c>
      <c r="BN733" s="225">
        <v>-38901001.230358601</v>
      </c>
    </row>
    <row r="734" spans="1:66">
      <c r="A734" s="247" t="s">
        <v>973</v>
      </c>
    </row>
    <row r="735" spans="1:66">
      <c r="A735" s="245" t="s">
        <v>974</v>
      </c>
      <c r="B735" s="225">
        <v>-6779434.3671929799</v>
      </c>
      <c r="C735" s="225">
        <v>12022305.288794899</v>
      </c>
      <c r="D735" s="225">
        <v>-231231.31887513399</v>
      </c>
      <c r="E735" s="225">
        <v>-7105562.4653025698</v>
      </c>
      <c r="F735" s="225">
        <v>-10730223.735977801</v>
      </c>
      <c r="G735" s="225">
        <v>-16145539.3462996</v>
      </c>
      <c r="H735" s="225">
        <v>-11388728.906374499</v>
      </c>
      <c r="I735" s="225">
        <v>-27222839.0410867</v>
      </c>
      <c r="J735" s="225">
        <v>-19741014.612393402</v>
      </c>
      <c r="K735" s="225">
        <v>-7728024.8957254998</v>
      </c>
      <c r="L735" s="225">
        <v>363708.42706503498</v>
      </c>
      <c r="M735" s="225">
        <v>-15082749.4323318</v>
      </c>
      <c r="N735" s="225">
        <v>-109769334.4057</v>
      </c>
      <c r="O735" s="225">
        <v>-14205560.5724639</v>
      </c>
      <c r="P735" s="225">
        <v>2633230.9528962099</v>
      </c>
      <c r="Q735" s="225">
        <v>-3517836.4229075299</v>
      </c>
      <c r="R735" s="225">
        <v>2854447.0392502402</v>
      </c>
      <c r="S735" s="225">
        <v>-2068305.1422609</v>
      </c>
      <c r="T735" s="225">
        <v>-4944562.1243217802</v>
      </c>
      <c r="U735" s="225">
        <v>-4499474.5256960699</v>
      </c>
      <c r="V735" s="225">
        <v>-18346148.567803401</v>
      </c>
      <c r="W735" s="225">
        <v>575279.64237679495</v>
      </c>
      <c r="X735" s="225">
        <v>1227375.75562345</v>
      </c>
      <c r="Y735" s="225">
        <v>7318947.6499166302</v>
      </c>
      <c r="Z735" s="225">
        <v>928094.78588230698</v>
      </c>
      <c r="AA735" s="225">
        <v>-32044511.529507998</v>
      </c>
      <c r="AB735" s="225">
        <v>6254851.7032658802</v>
      </c>
      <c r="AC735" s="225">
        <v>18855187.7629974</v>
      </c>
      <c r="AD735" s="225">
        <v>16966221.996850401</v>
      </c>
      <c r="AE735" s="225">
        <v>16328156.587768899</v>
      </c>
      <c r="AF735" s="225">
        <v>10835170.1890318</v>
      </c>
      <c r="AG735" s="225">
        <v>13296512.282506101</v>
      </c>
      <c r="AH735" s="225">
        <v>10200735.5357037</v>
      </c>
      <c r="AI735" s="225">
        <v>-318195.92703634303</v>
      </c>
      <c r="AJ735" s="225">
        <v>13628296.703326199</v>
      </c>
      <c r="AK735" s="225">
        <v>13064890.5516051</v>
      </c>
      <c r="AL735" s="225">
        <v>17450370.3061704</v>
      </c>
      <c r="AM735" s="225">
        <v>5222296.8475252399</v>
      </c>
      <c r="AN735" s="225">
        <v>141784494.53971499</v>
      </c>
      <c r="AO735" s="225">
        <v>6567206.30285135</v>
      </c>
      <c r="AP735" s="225">
        <v>19618161.5670936</v>
      </c>
      <c r="AQ735" s="225">
        <v>17203656.759505998</v>
      </c>
      <c r="AR735" s="225">
        <v>73269981.4358785</v>
      </c>
      <c r="AS735" s="225">
        <v>11152939.033828501</v>
      </c>
      <c r="AT735" s="225">
        <v>70192514.780195206</v>
      </c>
      <c r="AU735" s="225">
        <v>10605470.533079101</v>
      </c>
      <c r="AV735" s="225">
        <v>222270.29983017</v>
      </c>
      <c r="AW735" s="225">
        <v>-76942003.062831804</v>
      </c>
      <c r="AX735" s="225">
        <v>14271822.3101121</v>
      </c>
      <c r="AY735" s="225">
        <v>18969478.945599802</v>
      </c>
      <c r="AZ735" s="225">
        <v>-23272666.8560698</v>
      </c>
      <c r="BA735" s="225">
        <v>141858832.04907301</v>
      </c>
      <c r="BB735" s="225">
        <v>6790409.1137053398</v>
      </c>
      <c r="BC735" s="225">
        <v>19934444.560178299</v>
      </c>
      <c r="BD735" s="225">
        <v>12901446.4551137</v>
      </c>
      <c r="BE735" s="225">
        <v>73698317.039921001</v>
      </c>
      <c r="BF735" s="225">
        <v>10724243.5522664</v>
      </c>
      <c r="BG735" s="225">
        <v>69578810.796039507</v>
      </c>
      <c r="BH735" s="225">
        <v>9754224.4154698402</v>
      </c>
      <c r="BI735" s="225">
        <v>-713416.80361134897</v>
      </c>
      <c r="BJ735" s="225">
        <v>70571629.170744807</v>
      </c>
      <c r="BK735" s="225">
        <v>13541091.707983101</v>
      </c>
      <c r="BL735" s="225">
        <v>17225644.421030901</v>
      </c>
      <c r="BM735" s="225">
        <v>-80394451.838415205</v>
      </c>
      <c r="BN735" s="225">
        <v>223612392.590426</v>
      </c>
    </row>
    <row r="736" spans="1:66">
      <c r="A736" s="245" t="s">
        <v>975</v>
      </c>
      <c r="B736" s="225">
        <v>-885293.06761143403</v>
      </c>
      <c r="C736" s="225">
        <v>4325569.5228614202</v>
      </c>
      <c r="D736" s="225">
        <v>1636657.6202555699</v>
      </c>
      <c r="E736" s="225">
        <v>-975678.90706958994</v>
      </c>
      <c r="F736" s="225">
        <v>-1980246.1526586099</v>
      </c>
      <c r="G736" s="225">
        <v>-4003040.0909539098</v>
      </c>
      <c r="H736" s="225">
        <v>-2162749.4752679202</v>
      </c>
      <c r="I736" s="225">
        <v>-6551139.78723149</v>
      </c>
      <c r="J736" s="225">
        <v>-2802217.6677378798</v>
      </c>
      <c r="K736" s="225">
        <v>-1148193.0601220501</v>
      </c>
      <c r="L736" s="225">
        <v>1094413.80686448</v>
      </c>
      <c r="M736" s="225">
        <v>-5047068.81427396</v>
      </c>
      <c r="N736" s="225">
        <v>-18498986.072945401</v>
      </c>
      <c r="O736" s="225">
        <v>-3263588.0919577</v>
      </c>
      <c r="P736" s="225">
        <v>1403247.5537707401</v>
      </c>
      <c r="Q736" s="225">
        <v>-301507.82879013498</v>
      </c>
      <c r="R736" s="225">
        <v>986216.48674868105</v>
      </c>
      <c r="S736" s="225">
        <v>100226.71611066999</v>
      </c>
      <c r="T736" s="225">
        <v>-1175262.49534485</v>
      </c>
      <c r="U736" s="225">
        <v>-573566.76380333398</v>
      </c>
      <c r="V736" s="225">
        <v>-4411143.3438784303</v>
      </c>
      <c r="W736" s="225">
        <v>-916207.91777658905</v>
      </c>
      <c r="X736" s="225">
        <v>1013617.74349106</v>
      </c>
      <c r="Y736" s="225">
        <v>2701884.0785181499</v>
      </c>
      <c r="Z736" s="225">
        <v>-3199847.5124201099</v>
      </c>
      <c r="AA736" s="225">
        <v>-7635931.3753318498</v>
      </c>
      <c r="AB736" s="225">
        <v>1847039.4813578001</v>
      </c>
      <c r="AC736" s="225">
        <v>5339196.1116688997</v>
      </c>
      <c r="AD736" s="225">
        <v>4792021.74488331</v>
      </c>
      <c r="AE736" s="225">
        <v>3741978.2108753002</v>
      </c>
      <c r="AF736" s="225">
        <v>3116465.1135932598</v>
      </c>
      <c r="AG736" s="225">
        <v>2901764.3696586001</v>
      </c>
      <c r="AH736" s="225">
        <v>2940632.8841498601</v>
      </c>
      <c r="AI736" s="225">
        <v>25333.1590266284</v>
      </c>
      <c r="AJ736" s="225">
        <v>3056110.9211582602</v>
      </c>
      <c r="AK736" s="225">
        <v>3734427.4211847601</v>
      </c>
      <c r="AL736" s="225">
        <v>4949853.9089705702</v>
      </c>
      <c r="AM736" s="225">
        <v>601619.35114538798</v>
      </c>
      <c r="AN736" s="225">
        <v>37046442.677672699</v>
      </c>
      <c r="AO736" s="225">
        <v>1867794.82234481</v>
      </c>
      <c r="AP736" s="225">
        <v>5484839.6171713602</v>
      </c>
      <c r="AQ736" s="225">
        <v>4815664.6893944796</v>
      </c>
      <c r="AR736" s="225">
        <v>3771367.1992183798</v>
      </c>
      <c r="AS736" s="225">
        <v>3138721.0012500701</v>
      </c>
      <c r="AT736" s="225">
        <v>2918453.7899838998</v>
      </c>
      <c r="AU736" s="225">
        <v>2986991.2580340598</v>
      </c>
      <c r="AV736" s="225">
        <v>109309.157612315</v>
      </c>
      <c r="AW736" s="225">
        <v>3222809.2498544799</v>
      </c>
      <c r="AX736" s="225">
        <v>4003112.6626035399</v>
      </c>
      <c r="AY736" s="225">
        <v>5305058.3161778497</v>
      </c>
      <c r="AZ736" s="225">
        <v>827257.13657677802</v>
      </c>
      <c r="BA736" s="225">
        <v>38451378.900222003</v>
      </c>
      <c r="BB736" s="225">
        <v>1884926.8388785</v>
      </c>
      <c r="BC736" s="225">
        <v>5527768.6103877705</v>
      </c>
      <c r="BD736" s="225">
        <v>4957806.2840496497</v>
      </c>
      <c r="BE736" s="225">
        <v>3859793.2789729601</v>
      </c>
      <c r="BF736" s="225">
        <v>2975180.7775071599</v>
      </c>
      <c r="BG736" s="225">
        <v>2718080.7901169099</v>
      </c>
      <c r="BH736" s="225">
        <v>2706342.0144746099</v>
      </c>
      <c r="BI736" s="225">
        <v>-194742.72752320001</v>
      </c>
      <c r="BJ736" s="225">
        <v>2993238.59111861</v>
      </c>
      <c r="BK736" s="225">
        <v>3755864.5949141802</v>
      </c>
      <c r="BL736" s="225">
        <v>4777030.6277568499</v>
      </c>
      <c r="BM736" s="225">
        <v>6878600.8519843603</v>
      </c>
      <c r="BN736" s="225">
        <v>42839890.532638401</v>
      </c>
    </row>
    <row r="737" spans="1:66">
      <c r="A737" s="245" t="s">
        <v>976</v>
      </c>
      <c r="B737" s="225">
        <v>0</v>
      </c>
      <c r="C737" s="225">
        <v>0</v>
      </c>
      <c r="D737" s="225">
        <v>0</v>
      </c>
      <c r="E737" s="225">
        <v>0</v>
      </c>
      <c r="F737" s="225">
        <v>0</v>
      </c>
      <c r="G737" s="225">
        <v>0</v>
      </c>
      <c r="H737" s="225">
        <v>0</v>
      </c>
      <c r="I737" s="225">
        <v>0</v>
      </c>
      <c r="J737" s="225">
        <v>0</v>
      </c>
      <c r="K737" s="225">
        <v>0</v>
      </c>
      <c r="L737" s="225">
        <v>0</v>
      </c>
      <c r="M737" s="225">
        <v>0</v>
      </c>
      <c r="N737" s="225">
        <v>0</v>
      </c>
      <c r="O737" s="225">
        <v>0</v>
      </c>
      <c r="P737" s="225">
        <v>0</v>
      </c>
      <c r="Q737" s="225">
        <v>0</v>
      </c>
      <c r="R737" s="225">
        <v>0</v>
      </c>
      <c r="S737" s="225">
        <v>0</v>
      </c>
      <c r="T737" s="225">
        <v>0</v>
      </c>
      <c r="U737" s="225">
        <v>0</v>
      </c>
      <c r="V737" s="225">
        <v>0</v>
      </c>
      <c r="W737" s="225">
        <v>0</v>
      </c>
      <c r="X737" s="225">
        <v>0</v>
      </c>
      <c r="Y737" s="225">
        <v>0</v>
      </c>
      <c r="Z737" s="225">
        <v>0</v>
      </c>
      <c r="AA737" s="225">
        <v>0</v>
      </c>
      <c r="AB737" s="225">
        <v>0</v>
      </c>
      <c r="AC737" s="225">
        <v>0</v>
      </c>
      <c r="AD737" s="225">
        <v>0</v>
      </c>
      <c r="AE737" s="225">
        <v>0</v>
      </c>
      <c r="AF737" s="225">
        <v>0</v>
      </c>
      <c r="AG737" s="225">
        <v>0</v>
      </c>
      <c r="AH737" s="225">
        <v>0</v>
      </c>
      <c r="AI737" s="225">
        <v>0</v>
      </c>
      <c r="AJ737" s="225">
        <v>0</v>
      </c>
      <c r="AK737" s="225">
        <v>0</v>
      </c>
      <c r="AL737" s="225">
        <v>0</v>
      </c>
      <c r="AM737" s="225">
        <v>0</v>
      </c>
      <c r="AN737" s="225">
        <v>0</v>
      </c>
      <c r="AO737" s="225">
        <v>0</v>
      </c>
      <c r="AP737" s="225">
        <v>0</v>
      </c>
      <c r="AQ737" s="225">
        <v>0</v>
      </c>
      <c r="AR737" s="225">
        <v>0</v>
      </c>
      <c r="AS737" s="225">
        <v>0</v>
      </c>
      <c r="AT737" s="225">
        <v>0</v>
      </c>
      <c r="AU737" s="225">
        <v>0</v>
      </c>
      <c r="AV737" s="225">
        <v>0</v>
      </c>
      <c r="AW737" s="225">
        <v>0</v>
      </c>
      <c r="AX737" s="225">
        <v>0</v>
      </c>
      <c r="AY737" s="225">
        <v>0</v>
      </c>
      <c r="AZ737" s="225">
        <v>0</v>
      </c>
      <c r="BA737" s="225">
        <v>0</v>
      </c>
      <c r="BB737" s="225">
        <v>0</v>
      </c>
      <c r="BC737" s="225">
        <v>0</v>
      </c>
      <c r="BD737" s="225">
        <v>0</v>
      </c>
      <c r="BE737" s="225">
        <v>0</v>
      </c>
      <c r="BF737" s="225">
        <v>0</v>
      </c>
      <c r="BG737" s="225">
        <v>0</v>
      </c>
      <c r="BH737" s="225">
        <v>0</v>
      </c>
      <c r="BI737" s="225">
        <v>0</v>
      </c>
      <c r="BJ737" s="225">
        <v>0</v>
      </c>
      <c r="BK737" s="225">
        <v>0</v>
      </c>
      <c r="BL737" s="225">
        <v>0</v>
      </c>
      <c r="BM737" s="225">
        <v>0</v>
      </c>
      <c r="BN737" s="225">
        <v>0</v>
      </c>
    </row>
    <row r="738" spans="1:66">
      <c r="A738" s="245" t="s">
        <v>977</v>
      </c>
      <c r="B738" s="225">
        <v>0</v>
      </c>
      <c r="C738" s="225">
        <v>0</v>
      </c>
      <c r="D738" s="225">
        <v>0</v>
      </c>
      <c r="E738" s="225">
        <v>0</v>
      </c>
      <c r="F738" s="225">
        <v>0</v>
      </c>
      <c r="G738" s="225">
        <v>0</v>
      </c>
      <c r="H738" s="225">
        <v>0</v>
      </c>
      <c r="I738" s="225">
        <v>0</v>
      </c>
      <c r="J738" s="225">
        <v>0</v>
      </c>
      <c r="K738" s="225">
        <v>0</v>
      </c>
      <c r="L738" s="225">
        <v>0</v>
      </c>
      <c r="M738" s="225">
        <v>0</v>
      </c>
      <c r="N738" s="225">
        <v>0</v>
      </c>
      <c r="O738" s="225">
        <v>0</v>
      </c>
      <c r="P738" s="225">
        <v>0</v>
      </c>
      <c r="Q738" s="225">
        <v>0</v>
      </c>
      <c r="R738" s="225">
        <v>0</v>
      </c>
      <c r="S738" s="225">
        <v>0</v>
      </c>
      <c r="T738" s="225">
        <v>0</v>
      </c>
      <c r="U738" s="225">
        <v>0</v>
      </c>
      <c r="V738" s="225">
        <v>0</v>
      </c>
      <c r="W738" s="225">
        <v>0</v>
      </c>
      <c r="X738" s="225">
        <v>0</v>
      </c>
      <c r="Y738" s="225">
        <v>0</v>
      </c>
      <c r="Z738" s="225">
        <v>0</v>
      </c>
      <c r="AA738" s="225">
        <v>0</v>
      </c>
      <c r="AB738" s="225">
        <v>0</v>
      </c>
      <c r="AC738" s="225">
        <v>0</v>
      </c>
      <c r="AD738" s="225">
        <v>0</v>
      </c>
      <c r="AE738" s="225">
        <v>0</v>
      </c>
      <c r="AF738" s="225">
        <v>0</v>
      </c>
      <c r="AG738" s="225">
        <v>0</v>
      </c>
      <c r="AH738" s="225">
        <v>0</v>
      </c>
      <c r="AI738" s="225">
        <v>0</v>
      </c>
      <c r="AJ738" s="225">
        <v>0</v>
      </c>
      <c r="AK738" s="225">
        <v>0</v>
      </c>
      <c r="AL738" s="225">
        <v>0</v>
      </c>
      <c r="AM738" s="225">
        <v>0</v>
      </c>
      <c r="AN738" s="225">
        <v>0</v>
      </c>
      <c r="AO738" s="225">
        <v>0</v>
      </c>
      <c r="AP738" s="225">
        <v>0</v>
      </c>
      <c r="AQ738" s="225">
        <v>0</v>
      </c>
      <c r="AR738" s="225">
        <v>0</v>
      </c>
      <c r="AS738" s="225">
        <v>0</v>
      </c>
      <c r="AT738" s="225">
        <v>0</v>
      </c>
      <c r="AU738" s="225">
        <v>0</v>
      </c>
      <c r="AV738" s="225">
        <v>0</v>
      </c>
      <c r="AW738" s="225">
        <v>0</v>
      </c>
      <c r="AX738" s="225">
        <v>0</v>
      </c>
      <c r="AY738" s="225">
        <v>0</v>
      </c>
      <c r="AZ738" s="225">
        <v>0</v>
      </c>
      <c r="BA738" s="225">
        <v>0</v>
      </c>
      <c r="BB738" s="225">
        <v>0</v>
      </c>
      <c r="BC738" s="225">
        <v>0</v>
      </c>
      <c r="BD738" s="225">
        <v>0</v>
      </c>
      <c r="BE738" s="225">
        <v>0</v>
      </c>
      <c r="BF738" s="225">
        <v>0</v>
      </c>
      <c r="BG738" s="225">
        <v>0</v>
      </c>
      <c r="BH738" s="225">
        <v>0</v>
      </c>
      <c r="BI738" s="225">
        <v>0</v>
      </c>
      <c r="BJ738" s="225">
        <v>0</v>
      </c>
      <c r="BK738" s="225">
        <v>0</v>
      </c>
      <c r="BL738" s="225">
        <v>0</v>
      </c>
      <c r="BM738" s="225">
        <v>0</v>
      </c>
      <c r="BN738" s="225">
        <v>0</v>
      </c>
    </row>
    <row r="739" spans="1:66">
      <c r="A739" s="245" t="s">
        <v>978</v>
      </c>
      <c r="B739" s="225">
        <v>0</v>
      </c>
      <c r="C739" s="225">
        <v>0</v>
      </c>
      <c r="D739" s="225">
        <v>0</v>
      </c>
      <c r="E739" s="225">
        <v>0</v>
      </c>
      <c r="F739" s="225">
        <v>0</v>
      </c>
      <c r="G739" s="225">
        <v>0</v>
      </c>
      <c r="H739" s="225">
        <v>0</v>
      </c>
      <c r="I739" s="225">
        <v>0</v>
      </c>
      <c r="J739" s="225">
        <v>0</v>
      </c>
      <c r="K739" s="225">
        <v>0</v>
      </c>
      <c r="L739" s="225">
        <v>0</v>
      </c>
      <c r="M739" s="225">
        <v>0</v>
      </c>
      <c r="N739" s="225">
        <v>0</v>
      </c>
      <c r="O739" s="225">
        <v>0</v>
      </c>
      <c r="P739" s="225">
        <v>0</v>
      </c>
      <c r="Q739" s="225">
        <v>0</v>
      </c>
      <c r="R739" s="225">
        <v>0</v>
      </c>
      <c r="S739" s="225">
        <v>0</v>
      </c>
      <c r="T739" s="225">
        <v>0</v>
      </c>
      <c r="U739" s="225">
        <v>0</v>
      </c>
      <c r="V739" s="225">
        <v>0</v>
      </c>
      <c r="W739" s="225">
        <v>0</v>
      </c>
      <c r="X739" s="225">
        <v>0</v>
      </c>
      <c r="Y739" s="225">
        <v>0</v>
      </c>
      <c r="Z739" s="225">
        <v>0</v>
      </c>
      <c r="AA739" s="225">
        <v>0</v>
      </c>
      <c r="AB739" s="225">
        <v>0</v>
      </c>
      <c r="AC739" s="225">
        <v>0</v>
      </c>
      <c r="AD739" s="225">
        <v>0</v>
      </c>
      <c r="AE739" s="225">
        <v>0</v>
      </c>
      <c r="AF739" s="225">
        <v>0</v>
      </c>
      <c r="AG739" s="225">
        <v>0</v>
      </c>
      <c r="AH739" s="225">
        <v>0</v>
      </c>
      <c r="AI739" s="225">
        <v>0</v>
      </c>
      <c r="AJ739" s="225">
        <v>0</v>
      </c>
      <c r="AK739" s="225">
        <v>0</v>
      </c>
      <c r="AL739" s="225">
        <v>0</v>
      </c>
      <c r="AM739" s="225">
        <v>0</v>
      </c>
      <c r="AN739" s="225">
        <v>0</v>
      </c>
      <c r="AO739" s="225">
        <v>0</v>
      </c>
      <c r="AP739" s="225">
        <v>0</v>
      </c>
      <c r="AQ739" s="225">
        <v>0</v>
      </c>
      <c r="AR739" s="225">
        <v>0</v>
      </c>
      <c r="AS739" s="225">
        <v>0</v>
      </c>
      <c r="AT739" s="225">
        <v>0</v>
      </c>
      <c r="AU739" s="225">
        <v>0</v>
      </c>
      <c r="AV739" s="225">
        <v>0</v>
      </c>
      <c r="AW739" s="225">
        <v>0</v>
      </c>
      <c r="AX739" s="225">
        <v>0</v>
      </c>
      <c r="AY739" s="225">
        <v>0</v>
      </c>
      <c r="AZ739" s="225">
        <v>0</v>
      </c>
      <c r="BA739" s="225">
        <v>0</v>
      </c>
      <c r="BB739" s="225">
        <v>0</v>
      </c>
      <c r="BC739" s="225">
        <v>0</v>
      </c>
      <c r="BD739" s="225">
        <v>0</v>
      </c>
      <c r="BE739" s="225">
        <v>0</v>
      </c>
      <c r="BF739" s="225">
        <v>0</v>
      </c>
      <c r="BG739" s="225">
        <v>0</v>
      </c>
      <c r="BH739" s="225">
        <v>0</v>
      </c>
      <c r="BI739" s="225">
        <v>0</v>
      </c>
      <c r="BJ739" s="225">
        <v>0</v>
      </c>
      <c r="BK739" s="225">
        <v>0</v>
      </c>
      <c r="BL739" s="225">
        <v>0</v>
      </c>
      <c r="BM739" s="225">
        <v>0</v>
      </c>
      <c r="BN739" s="225">
        <v>0</v>
      </c>
    </row>
    <row r="740" spans="1:66">
      <c r="A740" s="245" t="s">
        <v>979</v>
      </c>
      <c r="B740" s="225">
        <v>0</v>
      </c>
      <c r="C740" s="225">
        <v>0</v>
      </c>
      <c r="D740" s="225">
        <v>0</v>
      </c>
      <c r="E740" s="225">
        <v>0</v>
      </c>
      <c r="F740" s="225">
        <v>0</v>
      </c>
      <c r="G740" s="225">
        <v>0</v>
      </c>
      <c r="H740" s="225">
        <v>0</v>
      </c>
      <c r="I740" s="225">
        <v>0</v>
      </c>
      <c r="J740" s="225">
        <v>0</v>
      </c>
      <c r="K740" s="225">
        <v>0</v>
      </c>
      <c r="L740" s="225">
        <v>0</v>
      </c>
      <c r="M740" s="225">
        <v>0</v>
      </c>
      <c r="N740" s="225">
        <v>0</v>
      </c>
      <c r="O740" s="225">
        <v>0</v>
      </c>
      <c r="P740" s="225">
        <v>0</v>
      </c>
      <c r="Q740" s="225">
        <v>0</v>
      </c>
      <c r="R740" s="225">
        <v>0</v>
      </c>
      <c r="S740" s="225">
        <v>0</v>
      </c>
      <c r="T740" s="225">
        <v>0</v>
      </c>
      <c r="U740" s="225">
        <v>0</v>
      </c>
      <c r="V740" s="225">
        <v>0</v>
      </c>
      <c r="W740" s="225">
        <v>0</v>
      </c>
      <c r="X740" s="225">
        <v>0</v>
      </c>
      <c r="Y740" s="225">
        <v>0</v>
      </c>
      <c r="Z740" s="225">
        <v>0</v>
      </c>
      <c r="AA740" s="225">
        <v>0</v>
      </c>
      <c r="AB740" s="225">
        <v>0</v>
      </c>
      <c r="AC740" s="225">
        <v>0</v>
      </c>
      <c r="AD740" s="225">
        <v>0</v>
      </c>
      <c r="AE740" s="225">
        <v>0</v>
      </c>
      <c r="AF740" s="225">
        <v>0</v>
      </c>
      <c r="AG740" s="225">
        <v>0</v>
      </c>
      <c r="AH740" s="225">
        <v>0</v>
      </c>
      <c r="AI740" s="225">
        <v>0</v>
      </c>
      <c r="AJ740" s="225">
        <v>0</v>
      </c>
      <c r="AK740" s="225">
        <v>0</v>
      </c>
      <c r="AL740" s="225">
        <v>0</v>
      </c>
      <c r="AM740" s="225">
        <v>0</v>
      </c>
      <c r="AN740" s="225">
        <v>0</v>
      </c>
      <c r="AO740" s="225">
        <v>0</v>
      </c>
      <c r="AP740" s="225">
        <v>0</v>
      </c>
      <c r="AQ740" s="225">
        <v>0</v>
      </c>
      <c r="AR740" s="225">
        <v>0</v>
      </c>
      <c r="AS740" s="225">
        <v>0</v>
      </c>
      <c r="AT740" s="225">
        <v>0</v>
      </c>
      <c r="AU740" s="225">
        <v>0</v>
      </c>
      <c r="AV740" s="225">
        <v>0</v>
      </c>
      <c r="AW740" s="225">
        <v>0</v>
      </c>
      <c r="AX740" s="225">
        <v>0</v>
      </c>
      <c r="AY740" s="225">
        <v>0</v>
      </c>
      <c r="AZ740" s="225">
        <v>0</v>
      </c>
      <c r="BA740" s="225">
        <v>0</v>
      </c>
      <c r="BB740" s="225">
        <v>0</v>
      </c>
      <c r="BC740" s="225">
        <v>0</v>
      </c>
      <c r="BD740" s="225">
        <v>0</v>
      </c>
      <c r="BE740" s="225">
        <v>0</v>
      </c>
      <c r="BF740" s="225">
        <v>0</v>
      </c>
      <c r="BG740" s="225">
        <v>0</v>
      </c>
      <c r="BH740" s="225">
        <v>0</v>
      </c>
      <c r="BI740" s="225">
        <v>0</v>
      </c>
      <c r="BJ740" s="225">
        <v>0</v>
      </c>
      <c r="BK740" s="225">
        <v>0</v>
      </c>
      <c r="BL740" s="225">
        <v>0</v>
      </c>
      <c r="BM740" s="225">
        <v>0</v>
      </c>
      <c r="BN740" s="225">
        <v>0</v>
      </c>
    </row>
    <row r="741" spans="1:66">
      <c r="A741" s="245" t="s">
        <v>980</v>
      </c>
      <c r="B741" s="225">
        <v>0</v>
      </c>
      <c r="C741" s="225">
        <v>0</v>
      </c>
      <c r="D741" s="225">
        <v>0</v>
      </c>
      <c r="E741" s="225">
        <v>0</v>
      </c>
      <c r="F741" s="225">
        <v>0</v>
      </c>
      <c r="G741" s="225">
        <v>0</v>
      </c>
      <c r="H741" s="225">
        <v>0</v>
      </c>
      <c r="I741" s="225">
        <v>0</v>
      </c>
      <c r="J741" s="225">
        <v>0</v>
      </c>
      <c r="K741" s="225">
        <v>0</v>
      </c>
      <c r="L741" s="225">
        <v>0</v>
      </c>
      <c r="M741" s="225">
        <v>0</v>
      </c>
      <c r="N741" s="225">
        <v>0</v>
      </c>
      <c r="O741" s="225">
        <v>0</v>
      </c>
      <c r="P741" s="225">
        <v>0</v>
      </c>
      <c r="Q741" s="225">
        <v>0</v>
      </c>
      <c r="R741" s="225">
        <v>0</v>
      </c>
      <c r="S741" s="225">
        <v>0</v>
      </c>
      <c r="T741" s="225">
        <v>0</v>
      </c>
      <c r="U741" s="225">
        <v>0</v>
      </c>
      <c r="V741" s="225">
        <v>0</v>
      </c>
      <c r="W741" s="225">
        <v>0</v>
      </c>
      <c r="X741" s="225">
        <v>0</v>
      </c>
      <c r="Y741" s="225">
        <v>0</v>
      </c>
      <c r="Z741" s="225">
        <v>0</v>
      </c>
      <c r="AA741" s="225">
        <v>0</v>
      </c>
      <c r="AB741" s="225">
        <v>0</v>
      </c>
      <c r="AC741" s="225">
        <v>0</v>
      </c>
      <c r="AD741" s="225">
        <v>0</v>
      </c>
      <c r="AE741" s="225">
        <v>0</v>
      </c>
      <c r="AF741" s="225">
        <v>0</v>
      </c>
      <c r="AG741" s="225">
        <v>0</v>
      </c>
      <c r="AH741" s="225">
        <v>0</v>
      </c>
      <c r="AI741" s="225">
        <v>0</v>
      </c>
      <c r="AJ741" s="225">
        <v>0</v>
      </c>
      <c r="AK741" s="225">
        <v>0</v>
      </c>
      <c r="AL741" s="225">
        <v>0</v>
      </c>
      <c r="AM741" s="225">
        <v>0</v>
      </c>
      <c r="AN741" s="225">
        <v>0</v>
      </c>
      <c r="AO741" s="225">
        <v>0</v>
      </c>
      <c r="AP741" s="225">
        <v>0</v>
      </c>
      <c r="AQ741" s="225">
        <v>0</v>
      </c>
      <c r="AR741" s="225">
        <v>0</v>
      </c>
      <c r="AS741" s="225">
        <v>0</v>
      </c>
      <c r="AT741" s="225">
        <v>0</v>
      </c>
      <c r="AU741" s="225">
        <v>0</v>
      </c>
      <c r="AV741" s="225">
        <v>0</v>
      </c>
      <c r="AW741" s="225">
        <v>0</v>
      </c>
      <c r="AX741" s="225">
        <v>0</v>
      </c>
      <c r="AY741" s="225">
        <v>0</v>
      </c>
      <c r="AZ741" s="225">
        <v>0</v>
      </c>
      <c r="BA741" s="225">
        <v>0</v>
      </c>
      <c r="BB741" s="225">
        <v>0</v>
      </c>
      <c r="BC741" s="225">
        <v>0</v>
      </c>
      <c r="BD741" s="225">
        <v>0</v>
      </c>
      <c r="BE741" s="225">
        <v>0</v>
      </c>
      <c r="BF741" s="225">
        <v>0</v>
      </c>
      <c r="BG741" s="225">
        <v>0</v>
      </c>
      <c r="BH741" s="225">
        <v>0</v>
      </c>
      <c r="BI741" s="225">
        <v>0</v>
      </c>
      <c r="BJ741" s="225">
        <v>0</v>
      </c>
      <c r="BK741" s="225">
        <v>0</v>
      </c>
      <c r="BL741" s="225">
        <v>0</v>
      </c>
      <c r="BM741" s="225">
        <v>0</v>
      </c>
      <c r="BN741" s="225">
        <v>0</v>
      </c>
    </row>
    <row r="742" spans="1:66">
      <c r="A742" s="245" t="s">
        <v>981</v>
      </c>
      <c r="B742" s="225">
        <v>0</v>
      </c>
      <c r="C742" s="225">
        <v>0</v>
      </c>
      <c r="D742" s="225">
        <v>0</v>
      </c>
      <c r="E742" s="225">
        <v>0</v>
      </c>
      <c r="F742" s="225">
        <v>0</v>
      </c>
      <c r="G742" s="225">
        <v>0</v>
      </c>
      <c r="H742" s="225">
        <v>0</v>
      </c>
      <c r="I742" s="225">
        <v>0</v>
      </c>
      <c r="J742" s="225">
        <v>0</v>
      </c>
      <c r="K742" s="225">
        <v>0</v>
      </c>
      <c r="L742" s="225">
        <v>0</v>
      </c>
      <c r="M742" s="225">
        <v>0</v>
      </c>
      <c r="N742" s="225">
        <v>0</v>
      </c>
      <c r="O742" s="225">
        <v>0</v>
      </c>
      <c r="P742" s="225">
        <v>0</v>
      </c>
      <c r="Q742" s="225">
        <v>0</v>
      </c>
      <c r="R742" s="225">
        <v>0</v>
      </c>
      <c r="S742" s="225">
        <v>0</v>
      </c>
      <c r="T742" s="225">
        <v>0</v>
      </c>
      <c r="U742" s="225">
        <v>0</v>
      </c>
      <c r="V742" s="225">
        <v>0</v>
      </c>
      <c r="W742" s="225">
        <v>0</v>
      </c>
      <c r="X742" s="225">
        <v>0</v>
      </c>
      <c r="Y742" s="225">
        <v>0</v>
      </c>
      <c r="Z742" s="225">
        <v>0</v>
      </c>
      <c r="AA742" s="225">
        <v>0</v>
      </c>
      <c r="AB742" s="225">
        <v>0</v>
      </c>
      <c r="AC742" s="225">
        <v>0</v>
      </c>
      <c r="AD742" s="225">
        <v>0</v>
      </c>
      <c r="AE742" s="225">
        <v>0</v>
      </c>
      <c r="AF742" s="225">
        <v>0</v>
      </c>
      <c r="AG742" s="225">
        <v>0</v>
      </c>
      <c r="AH742" s="225">
        <v>0</v>
      </c>
      <c r="AI742" s="225">
        <v>0</v>
      </c>
      <c r="AJ742" s="225">
        <v>0</v>
      </c>
      <c r="AK742" s="225">
        <v>0</v>
      </c>
      <c r="AL742" s="225">
        <v>0</v>
      </c>
      <c r="AM742" s="225">
        <v>0</v>
      </c>
      <c r="AN742" s="225">
        <v>0</v>
      </c>
      <c r="AO742" s="225">
        <v>0</v>
      </c>
      <c r="AP742" s="225">
        <v>0</v>
      </c>
      <c r="AQ742" s="225">
        <v>0</v>
      </c>
      <c r="AR742" s="225">
        <v>0</v>
      </c>
      <c r="AS742" s="225">
        <v>0</v>
      </c>
      <c r="AT742" s="225">
        <v>0</v>
      </c>
      <c r="AU742" s="225">
        <v>0</v>
      </c>
      <c r="AV742" s="225">
        <v>0</v>
      </c>
      <c r="AW742" s="225">
        <v>0</v>
      </c>
      <c r="AX742" s="225">
        <v>0</v>
      </c>
      <c r="AY742" s="225">
        <v>0</v>
      </c>
      <c r="AZ742" s="225">
        <v>0</v>
      </c>
      <c r="BA742" s="225">
        <v>0</v>
      </c>
      <c r="BB742" s="225">
        <v>0</v>
      </c>
      <c r="BC742" s="225">
        <v>0</v>
      </c>
      <c r="BD742" s="225">
        <v>0</v>
      </c>
      <c r="BE742" s="225">
        <v>0</v>
      </c>
      <c r="BF742" s="225">
        <v>0</v>
      </c>
      <c r="BG742" s="225">
        <v>0</v>
      </c>
      <c r="BH742" s="225">
        <v>0</v>
      </c>
      <c r="BI742" s="225">
        <v>0</v>
      </c>
      <c r="BJ742" s="225">
        <v>0</v>
      </c>
      <c r="BK742" s="225">
        <v>0</v>
      </c>
      <c r="BL742" s="225">
        <v>0</v>
      </c>
      <c r="BM742" s="225">
        <v>0</v>
      </c>
      <c r="BN742" s="225">
        <v>0</v>
      </c>
    </row>
    <row r="743" spans="1:66">
      <c r="A743" s="245" t="s">
        <v>982</v>
      </c>
      <c r="B743" s="225">
        <v>0</v>
      </c>
      <c r="C743" s="225">
        <v>0</v>
      </c>
      <c r="D743" s="225">
        <v>0</v>
      </c>
      <c r="E743" s="225">
        <v>0</v>
      </c>
      <c r="F743" s="225">
        <v>0</v>
      </c>
      <c r="G743" s="225">
        <v>0</v>
      </c>
      <c r="H743" s="225">
        <v>0</v>
      </c>
      <c r="I743" s="225">
        <v>0</v>
      </c>
      <c r="J743" s="225">
        <v>0</v>
      </c>
      <c r="K743" s="225">
        <v>0</v>
      </c>
      <c r="L743" s="225">
        <v>0</v>
      </c>
      <c r="M743" s="225">
        <v>0</v>
      </c>
      <c r="N743" s="225">
        <v>0</v>
      </c>
      <c r="O743" s="225">
        <v>0</v>
      </c>
      <c r="P743" s="225">
        <v>0</v>
      </c>
      <c r="Q743" s="225">
        <v>0</v>
      </c>
      <c r="R743" s="225">
        <v>0</v>
      </c>
      <c r="S743" s="225">
        <v>0</v>
      </c>
      <c r="T743" s="225">
        <v>0</v>
      </c>
      <c r="U743" s="225">
        <v>0</v>
      </c>
      <c r="V743" s="225">
        <v>0</v>
      </c>
      <c r="W743" s="225">
        <v>0</v>
      </c>
      <c r="X743" s="225">
        <v>0</v>
      </c>
      <c r="Y743" s="225">
        <v>0</v>
      </c>
      <c r="Z743" s="225">
        <v>0</v>
      </c>
      <c r="AA743" s="225">
        <v>0</v>
      </c>
      <c r="AB743" s="225">
        <v>0</v>
      </c>
      <c r="AC743" s="225">
        <v>0</v>
      </c>
      <c r="AD743" s="225">
        <v>0</v>
      </c>
      <c r="AE743" s="225">
        <v>0</v>
      </c>
      <c r="AF743" s="225">
        <v>0</v>
      </c>
      <c r="AG743" s="225">
        <v>0</v>
      </c>
      <c r="AH743" s="225">
        <v>0</v>
      </c>
      <c r="AI743" s="225">
        <v>0</v>
      </c>
      <c r="AJ743" s="225">
        <v>0</v>
      </c>
      <c r="AK743" s="225">
        <v>0</v>
      </c>
      <c r="AL743" s="225">
        <v>0</v>
      </c>
      <c r="AM743" s="225">
        <v>0</v>
      </c>
      <c r="AN743" s="225">
        <v>0</v>
      </c>
      <c r="AO743" s="225">
        <v>0</v>
      </c>
      <c r="AP743" s="225">
        <v>0</v>
      </c>
      <c r="AQ743" s="225">
        <v>0</v>
      </c>
      <c r="AR743" s="225">
        <v>0</v>
      </c>
      <c r="AS743" s="225">
        <v>0</v>
      </c>
      <c r="AT743" s="225">
        <v>0</v>
      </c>
      <c r="AU743" s="225">
        <v>0</v>
      </c>
      <c r="AV743" s="225">
        <v>0</v>
      </c>
      <c r="AW743" s="225">
        <v>0</v>
      </c>
      <c r="AX743" s="225">
        <v>0</v>
      </c>
      <c r="AY743" s="225">
        <v>0</v>
      </c>
      <c r="AZ743" s="225">
        <v>0</v>
      </c>
      <c r="BA743" s="225">
        <v>0</v>
      </c>
      <c r="BB743" s="225">
        <v>0</v>
      </c>
      <c r="BC743" s="225">
        <v>0</v>
      </c>
      <c r="BD743" s="225">
        <v>0</v>
      </c>
      <c r="BE743" s="225">
        <v>0</v>
      </c>
      <c r="BF743" s="225">
        <v>0</v>
      </c>
      <c r="BG743" s="225">
        <v>0</v>
      </c>
      <c r="BH743" s="225">
        <v>0</v>
      </c>
      <c r="BI743" s="225">
        <v>0</v>
      </c>
      <c r="BJ743" s="225">
        <v>0</v>
      </c>
      <c r="BK743" s="225">
        <v>0</v>
      </c>
      <c r="BL743" s="225">
        <v>0</v>
      </c>
      <c r="BM743" s="225">
        <v>0</v>
      </c>
      <c r="BN743" s="225">
        <v>0</v>
      </c>
    </row>
    <row r="744" spans="1:66">
      <c r="A744" s="245" t="s">
        <v>983</v>
      </c>
      <c r="B744" s="225">
        <v>0</v>
      </c>
      <c r="C744" s="225">
        <v>0</v>
      </c>
      <c r="D744" s="225">
        <v>0</v>
      </c>
      <c r="E744" s="225">
        <v>0</v>
      </c>
      <c r="F744" s="225">
        <v>0</v>
      </c>
      <c r="G744" s="225">
        <v>0</v>
      </c>
      <c r="H744" s="225">
        <v>0</v>
      </c>
      <c r="I744" s="225">
        <v>0</v>
      </c>
      <c r="J744" s="225">
        <v>0</v>
      </c>
      <c r="K744" s="225">
        <v>0</v>
      </c>
      <c r="L744" s="225">
        <v>0</v>
      </c>
      <c r="M744" s="225">
        <v>0</v>
      </c>
      <c r="N744" s="225">
        <v>0</v>
      </c>
      <c r="O744" s="225">
        <v>0</v>
      </c>
      <c r="P744" s="225">
        <v>0</v>
      </c>
      <c r="Q744" s="225">
        <v>0</v>
      </c>
      <c r="R744" s="225">
        <v>0</v>
      </c>
      <c r="S744" s="225">
        <v>0</v>
      </c>
      <c r="T744" s="225">
        <v>0</v>
      </c>
      <c r="U744" s="225">
        <v>0</v>
      </c>
      <c r="V744" s="225">
        <v>0</v>
      </c>
      <c r="W744" s="225">
        <v>0</v>
      </c>
      <c r="X744" s="225">
        <v>0</v>
      </c>
      <c r="Y744" s="225">
        <v>0</v>
      </c>
      <c r="Z744" s="225">
        <v>0</v>
      </c>
      <c r="AA744" s="225">
        <v>0</v>
      </c>
      <c r="AB744" s="225">
        <v>0</v>
      </c>
      <c r="AC744" s="225">
        <v>0</v>
      </c>
      <c r="AD744" s="225">
        <v>0</v>
      </c>
      <c r="AE744" s="225">
        <v>0</v>
      </c>
      <c r="AF744" s="225">
        <v>0</v>
      </c>
      <c r="AG744" s="225">
        <v>0</v>
      </c>
      <c r="AH744" s="225">
        <v>0</v>
      </c>
      <c r="AI744" s="225">
        <v>0</v>
      </c>
      <c r="AJ744" s="225">
        <v>0</v>
      </c>
      <c r="AK744" s="225">
        <v>0</v>
      </c>
      <c r="AL744" s="225">
        <v>0</v>
      </c>
      <c r="AM744" s="225">
        <v>0</v>
      </c>
      <c r="AN744" s="225">
        <v>0</v>
      </c>
      <c r="AO744" s="225">
        <v>0</v>
      </c>
      <c r="AP744" s="225">
        <v>0</v>
      </c>
      <c r="AQ744" s="225">
        <v>0</v>
      </c>
      <c r="AR744" s="225">
        <v>0</v>
      </c>
      <c r="AS744" s="225">
        <v>0</v>
      </c>
      <c r="AT744" s="225">
        <v>0</v>
      </c>
      <c r="AU744" s="225">
        <v>0</v>
      </c>
      <c r="AV744" s="225">
        <v>0</v>
      </c>
      <c r="AW744" s="225">
        <v>0</v>
      </c>
      <c r="AX744" s="225">
        <v>0</v>
      </c>
      <c r="AY744" s="225">
        <v>0</v>
      </c>
      <c r="AZ744" s="225">
        <v>0</v>
      </c>
      <c r="BA744" s="225">
        <v>0</v>
      </c>
      <c r="BB744" s="225">
        <v>0</v>
      </c>
      <c r="BC744" s="225">
        <v>0</v>
      </c>
      <c r="BD744" s="225">
        <v>0</v>
      </c>
      <c r="BE744" s="225">
        <v>0</v>
      </c>
      <c r="BF744" s="225">
        <v>0</v>
      </c>
      <c r="BG744" s="225">
        <v>0</v>
      </c>
      <c r="BH744" s="225">
        <v>0</v>
      </c>
      <c r="BI744" s="225">
        <v>0</v>
      </c>
      <c r="BJ744" s="225">
        <v>0</v>
      </c>
      <c r="BK744" s="225">
        <v>0</v>
      </c>
      <c r="BL744" s="225">
        <v>0</v>
      </c>
      <c r="BM744" s="225">
        <v>0</v>
      </c>
      <c r="BN744" s="225">
        <v>0</v>
      </c>
    </row>
    <row r="745" spans="1:66">
      <c r="A745" s="245" t="s">
        <v>984</v>
      </c>
      <c r="B745" s="225">
        <v>0</v>
      </c>
      <c r="C745" s="225">
        <v>0</v>
      </c>
      <c r="D745" s="225">
        <v>0</v>
      </c>
      <c r="E745" s="225">
        <v>0</v>
      </c>
      <c r="F745" s="225">
        <v>0</v>
      </c>
      <c r="G745" s="225">
        <v>0</v>
      </c>
      <c r="H745" s="225">
        <v>0</v>
      </c>
      <c r="I745" s="225">
        <v>0</v>
      </c>
      <c r="J745" s="225">
        <v>0</v>
      </c>
      <c r="K745" s="225">
        <v>0</v>
      </c>
      <c r="L745" s="225">
        <v>0</v>
      </c>
      <c r="M745" s="225">
        <v>0</v>
      </c>
      <c r="N745" s="225">
        <v>0</v>
      </c>
      <c r="O745" s="225">
        <v>0</v>
      </c>
      <c r="P745" s="225">
        <v>0</v>
      </c>
      <c r="Q745" s="225">
        <v>0</v>
      </c>
      <c r="R745" s="225">
        <v>0</v>
      </c>
      <c r="S745" s="225">
        <v>0</v>
      </c>
      <c r="T745" s="225">
        <v>0</v>
      </c>
      <c r="U745" s="225">
        <v>0</v>
      </c>
      <c r="V745" s="225">
        <v>0</v>
      </c>
      <c r="W745" s="225">
        <v>0</v>
      </c>
      <c r="X745" s="225">
        <v>0</v>
      </c>
      <c r="Y745" s="225">
        <v>0</v>
      </c>
      <c r="Z745" s="225">
        <v>0</v>
      </c>
      <c r="AA745" s="225">
        <v>0</v>
      </c>
      <c r="AB745" s="225">
        <v>0</v>
      </c>
      <c r="AC745" s="225">
        <v>0</v>
      </c>
      <c r="AD745" s="225">
        <v>0</v>
      </c>
      <c r="AE745" s="225">
        <v>0</v>
      </c>
      <c r="AF745" s="225">
        <v>0</v>
      </c>
      <c r="AG745" s="225">
        <v>0</v>
      </c>
      <c r="AH745" s="225">
        <v>0</v>
      </c>
      <c r="AI745" s="225">
        <v>0</v>
      </c>
      <c r="AJ745" s="225">
        <v>0</v>
      </c>
      <c r="AK745" s="225">
        <v>0</v>
      </c>
      <c r="AL745" s="225">
        <v>0</v>
      </c>
      <c r="AM745" s="225">
        <v>0</v>
      </c>
      <c r="AN745" s="225">
        <v>0</v>
      </c>
      <c r="AO745" s="225">
        <v>0</v>
      </c>
      <c r="AP745" s="225">
        <v>0</v>
      </c>
      <c r="AQ745" s="225">
        <v>0</v>
      </c>
      <c r="AR745" s="225">
        <v>0</v>
      </c>
      <c r="AS745" s="225">
        <v>0</v>
      </c>
      <c r="AT745" s="225">
        <v>0</v>
      </c>
      <c r="AU745" s="225">
        <v>0</v>
      </c>
      <c r="AV745" s="225">
        <v>0</v>
      </c>
      <c r="AW745" s="225">
        <v>0</v>
      </c>
      <c r="AX745" s="225">
        <v>0</v>
      </c>
      <c r="AY745" s="225">
        <v>0</v>
      </c>
      <c r="AZ745" s="225">
        <v>0</v>
      </c>
      <c r="BA745" s="225">
        <v>0</v>
      </c>
      <c r="BB745" s="225">
        <v>0</v>
      </c>
      <c r="BC745" s="225">
        <v>0</v>
      </c>
      <c r="BD745" s="225">
        <v>0</v>
      </c>
      <c r="BE745" s="225">
        <v>0</v>
      </c>
      <c r="BF745" s="225">
        <v>0</v>
      </c>
      <c r="BG745" s="225">
        <v>0</v>
      </c>
      <c r="BH745" s="225">
        <v>0</v>
      </c>
      <c r="BI745" s="225">
        <v>0</v>
      </c>
      <c r="BJ745" s="225">
        <v>0</v>
      </c>
      <c r="BK745" s="225">
        <v>0</v>
      </c>
      <c r="BL745" s="225">
        <v>0</v>
      </c>
      <c r="BM745" s="225">
        <v>0</v>
      </c>
      <c r="BN745" s="225">
        <v>0</v>
      </c>
    </row>
    <row r="746" spans="1:66">
      <c r="A746" s="245" t="s">
        <v>985</v>
      </c>
      <c r="B746" s="225">
        <v>0</v>
      </c>
      <c r="C746" s="225">
        <v>0</v>
      </c>
      <c r="D746" s="225">
        <v>0</v>
      </c>
      <c r="E746" s="225">
        <v>0</v>
      </c>
      <c r="F746" s="225">
        <v>0</v>
      </c>
      <c r="G746" s="225">
        <v>0</v>
      </c>
      <c r="H746" s="225">
        <v>0</v>
      </c>
      <c r="I746" s="225">
        <v>0</v>
      </c>
      <c r="J746" s="225">
        <v>0</v>
      </c>
      <c r="K746" s="225">
        <v>0</v>
      </c>
      <c r="L746" s="225">
        <v>0</v>
      </c>
      <c r="M746" s="225">
        <v>0</v>
      </c>
      <c r="N746" s="225">
        <v>0</v>
      </c>
      <c r="O746" s="225">
        <v>0</v>
      </c>
      <c r="P746" s="225">
        <v>0</v>
      </c>
      <c r="Q746" s="225">
        <v>0</v>
      </c>
      <c r="R746" s="225">
        <v>0</v>
      </c>
      <c r="S746" s="225">
        <v>0</v>
      </c>
      <c r="T746" s="225">
        <v>0</v>
      </c>
      <c r="U746" s="225">
        <v>0</v>
      </c>
      <c r="V746" s="225">
        <v>0</v>
      </c>
      <c r="W746" s="225">
        <v>0</v>
      </c>
      <c r="X746" s="225">
        <v>0</v>
      </c>
      <c r="Y746" s="225">
        <v>0</v>
      </c>
      <c r="Z746" s="225">
        <v>0</v>
      </c>
      <c r="AA746" s="225">
        <v>0</v>
      </c>
      <c r="AB746" s="225">
        <v>0</v>
      </c>
      <c r="AC746" s="225">
        <v>0</v>
      </c>
      <c r="AD746" s="225">
        <v>0</v>
      </c>
      <c r="AE746" s="225">
        <v>0</v>
      </c>
      <c r="AF746" s="225">
        <v>0</v>
      </c>
      <c r="AG746" s="225">
        <v>0</v>
      </c>
      <c r="AH746" s="225">
        <v>0</v>
      </c>
      <c r="AI746" s="225">
        <v>0</v>
      </c>
      <c r="AJ746" s="225">
        <v>0</v>
      </c>
      <c r="AK746" s="225">
        <v>0</v>
      </c>
      <c r="AL746" s="225">
        <v>0</v>
      </c>
      <c r="AM746" s="225">
        <v>0</v>
      </c>
      <c r="AN746" s="225">
        <v>0</v>
      </c>
      <c r="AO746" s="225">
        <v>0</v>
      </c>
      <c r="AP746" s="225">
        <v>0</v>
      </c>
      <c r="AQ746" s="225">
        <v>0</v>
      </c>
      <c r="AR746" s="225">
        <v>0</v>
      </c>
      <c r="AS746" s="225">
        <v>0</v>
      </c>
      <c r="AT746" s="225">
        <v>0</v>
      </c>
      <c r="AU746" s="225">
        <v>0</v>
      </c>
      <c r="AV746" s="225">
        <v>0</v>
      </c>
      <c r="AW746" s="225">
        <v>0</v>
      </c>
      <c r="AX746" s="225">
        <v>0</v>
      </c>
      <c r="AY746" s="225">
        <v>0</v>
      </c>
      <c r="AZ746" s="225">
        <v>0</v>
      </c>
      <c r="BA746" s="225">
        <v>0</v>
      </c>
      <c r="BB746" s="225">
        <v>0</v>
      </c>
      <c r="BC746" s="225">
        <v>0</v>
      </c>
      <c r="BD746" s="225">
        <v>0</v>
      </c>
      <c r="BE746" s="225">
        <v>0</v>
      </c>
      <c r="BF746" s="225">
        <v>0</v>
      </c>
      <c r="BG746" s="225">
        <v>0</v>
      </c>
      <c r="BH746" s="225">
        <v>0</v>
      </c>
      <c r="BI746" s="225">
        <v>0</v>
      </c>
      <c r="BJ746" s="225">
        <v>0</v>
      </c>
      <c r="BK746" s="225">
        <v>0</v>
      </c>
      <c r="BL746" s="225">
        <v>0</v>
      </c>
      <c r="BM746" s="225">
        <v>0</v>
      </c>
      <c r="BN746" s="225">
        <v>0</v>
      </c>
    </row>
    <row r="747" spans="1:66">
      <c r="A747" s="245" t="s">
        <v>986</v>
      </c>
      <c r="B747" s="225">
        <v>0</v>
      </c>
      <c r="C747" s="225">
        <v>0</v>
      </c>
      <c r="D747" s="225">
        <v>0</v>
      </c>
      <c r="E747" s="225">
        <v>0</v>
      </c>
      <c r="F747" s="225">
        <v>0</v>
      </c>
      <c r="G747" s="225">
        <v>0</v>
      </c>
      <c r="H747" s="225">
        <v>0</v>
      </c>
      <c r="I747" s="225">
        <v>0</v>
      </c>
      <c r="J747" s="225">
        <v>0</v>
      </c>
      <c r="K747" s="225">
        <v>0</v>
      </c>
      <c r="L747" s="225">
        <v>0</v>
      </c>
      <c r="M747" s="225">
        <v>0</v>
      </c>
      <c r="N747" s="225">
        <v>0</v>
      </c>
      <c r="O747" s="225">
        <v>0</v>
      </c>
      <c r="P747" s="225">
        <v>0</v>
      </c>
      <c r="Q747" s="225">
        <v>0</v>
      </c>
      <c r="R747" s="225">
        <v>0</v>
      </c>
      <c r="S747" s="225">
        <v>0</v>
      </c>
      <c r="T747" s="225">
        <v>0</v>
      </c>
      <c r="U747" s="225">
        <v>0</v>
      </c>
      <c r="V747" s="225">
        <v>0</v>
      </c>
      <c r="W747" s="225">
        <v>0</v>
      </c>
      <c r="X747" s="225">
        <v>0</v>
      </c>
      <c r="Y747" s="225">
        <v>0</v>
      </c>
      <c r="Z747" s="225">
        <v>0</v>
      </c>
      <c r="AA747" s="225">
        <v>0</v>
      </c>
      <c r="AB747" s="225">
        <v>0</v>
      </c>
      <c r="AC747" s="225">
        <v>0</v>
      </c>
      <c r="AD747" s="225">
        <v>0</v>
      </c>
      <c r="AE747" s="225">
        <v>0</v>
      </c>
      <c r="AF747" s="225">
        <v>0</v>
      </c>
      <c r="AG747" s="225">
        <v>0</v>
      </c>
      <c r="AH747" s="225">
        <v>0</v>
      </c>
      <c r="AI747" s="225">
        <v>0</v>
      </c>
      <c r="AJ747" s="225">
        <v>0</v>
      </c>
      <c r="AK747" s="225">
        <v>0</v>
      </c>
      <c r="AL747" s="225">
        <v>0</v>
      </c>
      <c r="AM747" s="225">
        <v>0</v>
      </c>
      <c r="AN747" s="225">
        <v>0</v>
      </c>
      <c r="AO747" s="225">
        <v>0</v>
      </c>
      <c r="AP747" s="225">
        <v>0</v>
      </c>
      <c r="AQ747" s="225">
        <v>0</v>
      </c>
      <c r="AR747" s="225">
        <v>0</v>
      </c>
      <c r="AS747" s="225">
        <v>0</v>
      </c>
      <c r="AT747" s="225">
        <v>0</v>
      </c>
      <c r="AU747" s="225">
        <v>0</v>
      </c>
      <c r="AV747" s="225">
        <v>0</v>
      </c>
      <c r="AW747" s="225">
        <v>0</v>
      </c>
      <c r="AX747" s="225">
        <v>0</v>
      </c>
      <c r="AY747" s="225">
        <v>0</v>
      </c>
      <c r="AZ747" s="225">
        <v>0</v>
      </c>
      <c r="BA747" s="225">
        <v>0</v>
      </c>
      <c r="BB747" s="225">
        <v>0</v>
      </c>
      <c r="BC747" s="225">
        <v>0</v>
      </c>
      <c r="BD747" s="225">
        <v>0</v>
      </c>
      <c r="BE747" s="225">
        <v>0</v>
      </c>
      <c r="BF747" s="225">
        <v>0</v>
      </c>
      <c r="BG747" s="225">
        <v>0</v>
      </c>
      <c r="BH747" s="225">
        <v>0</v>
      </c>
      <c r="BI747" s="225">
        <v>0</v>
      </c>
      <c r="BJ747" s="225">
        <v>0</v>
      </c>
      <c r="BK747" s="225">
        <v>0</v>
      </c>
      <c r="BL747" s="225">
        <v>0</v>
      </c>
      <c r="BM747" s="225">
        <v>0</v>
      </c>
      <c r="BN747" s="225">
        <v>0</v>
      </c>
    </row>
    <row r="748" spans="1:66">
      <c r="A748" s="245" t="s">
        <v>987</v>
      </c>
      <c r="B748" s="225">
        <v>0</v>
      </c>
      <c r="C748" s="225">
        <v>0</v>
      </c>
      <c r="D748" s="225">
        <v>0</v>
      </c>
      <c r="E748" s="225">
        <v>0</v>
      </c>
      <c r="F748" s="225">
        <v>0</v>
      </c>
      <c r="G748" s="225">
        <v>0</v>
      </c>
      <c r="H748" s="225">
        <v>0</v>
      </c>
      <c r="I748" s="225">
        <v>0</v>
      </c>
      <c r="J748" s="225">
        <v>0</v>
      </c>
      <c r="K748" s="225">
        <v>0</v>
      </c>
      <c r="L748" s="225">
        <v>0</v>
      </c>
      <c r="M748" s="225">
        <v>0</v>
      </c>
      <c r="N748" s="225">
        <v>0</v>
      </c>
      <c r="O748" s="225">
        <v>0</v>
      </c>
      <c r="P748" s="225">
        <v>0</v>
      </c>
      <c r="Q748" s="225">
        <v>0</v>
      </c>
      <c r="R748" s="225">
        <v>0</v>
      </c>
      <c r="S748" s="225">
        <v>0</v>
      </c>
      <c r="T748" s="225">
        <v>0</v>
      </c>
      <c r="U748" s="225">
        <v>0</v>
      </c>
      <c r="V748" s="225">
        <v>0</v>
      </c>
      <c r="W748" s="225">
        <v>0</v>
      </c>
      <c r="X748" s="225">
        <v>0</v>
      </c>
      <c r="Y748" s="225">
        <v>0</v>
      </c>
      <c r="Z748" s="225">
        <v>0</v>
      </c>
      <c r="AA748" s="225">
        <v>0</v>
      </c>
      <c r="AB748" s="225">
        <v>0</v>
      </c>
      <c r="AC748" s="225">
        <v>0</v>
      </c>
      <c r="AD748" s="225">
        <v>0</v>
      </c>
      <c r="AE748" s="225">
        <v>0</v>
      </c>
      <c r="AF748" s="225">
        <v>0</v>
      </c>
      <c r="AG748" s="225">
        <v>0</v>
      </c>
      <c r="AH748" s="225">
        <v>0</v>
      </c>
      <c r="AI748" s="225">
        <v>0</v>
      </c>
      <c r="AJ748" s="225">
        <v>0</v>
      </c>
      <c r="AK748" s="225">
        <v>0</v>
      </c>
      <c r="AL748" s="225">
        <v>0</v>
      </c>
      <c r="AM748" s="225">
        <v>0</v>
      </c>
      <c r="AN748" s="225">
        <v>0</v>
      </c>
      <c r="AO748" s="225">
        <v>0</v>
      </c>
      <c r="AP748" s="225">
        <v>0</v>
      </c>
      <c r="AQ748" s="225">
        <v>0</v>
      </c>
      <c r="AR748" s="225">
        <v>0</v>
      </c>
      <c r="AS748" s="225">
        <v>0</v>
      </c>
      <c r="AT748" s="225">
        <v>0</v>
      </c>
      <c r="AU748" s="225">
        <v>0</v>
      </c>
      <c r="AV748" s="225">
        <v>0</v>
      </c>
      <c r="AW748" s="225">
        <v>0</v>
      </c>
      <c r="AX748" s="225">
        <v>0</v>
      </c>
      <c r="AY748" s="225">
        <v>0</v>
      </c>
      <c r="AZ748" s="225">
        <v>0</v>
      </c>
      <c r="BA748" s="225">
        <v>0</v>
      </c>
      <c r="BB748" s="225">
        <v>0</v>
      </c>
      <c r="BC748" s="225">
        <v>0</v>
      </c>
      <c r="BD748" s="225">
        <v>0</v>
      </c>
      <c r="BE748" s="225">
        <v>0</v>
      </c>
      <c r="BF748" s="225">
        <v>0</v>
      </c>
      <c r="BG748" s="225">
        <v>0</v>
      </c>
      <c r="BH748" s="225">
        <v>0</v>
      </c>
      <c r="BI748" s="225">
        <v>0</v>
      </c>
      <c r="BJ748" s="225">
        <v>0</v>
      </c>
      <c r="BK748" s="225">
        <v>0</v>
      </c>
      <c r="BL748" s="225">
        <v>0</v>
      </c>
      <c r="BM748" s="225">
        <v>0</v>
      </c>
      <c r="BN748" s="225">
        <v>0</v>
      </c>
    </row>
    <row r="749" spans="1:66">
      <c r="A749" s="245" t="s">
        <v>988</v>
      </c>
      <c r="B749" s="225">
        <v>-2618509</v>
      </c>
      <c r="C749" s="225">
        <v>-2618509</v>
      </c>
      <c r="D749" s="225">
        <v>-2618509</v>
      </c>
      <c r="E749" s="225">
        <v>-3765648</v>
      </c>
      <c r="F749" s="225">
        <v>-3765648</v>
      </c>
      <c r="G749" s="225">
        <v>-3765648</v>
      </c>
      <c r="H749" s="225">
        <v>-3765648</v>
      </c>
      <c r="I749" s="225">
        <v>-3765648</v>
      </c>
      <c r="J749" s="225">
        <v>-3765648</v>
      </c>
      <c r="K749" s="225">
        <v>-3765648</v>
      </c>
      <c r="L749" s="225">
        <v>-3765648</v>
      </c>
      <c r="M749" s="225">
        <v>-3765647</v>
      </c>
      <c r="N749" s="225">
        <v>-41746358</v>
      </c>
      <c r="O749" s="225">
        <v>-4388870</v>
      </c>
      <c r="P749" s="225">
        <v>-4388870</v>
      </c>
      <c r="Q749" s="225">
        <v>-4388870</v>
      </c>
      <c r="R749" s="225">
        <v>-4388870</v>
      </c>
      <c r="S749" s="225">
        <v>-4388870</v>
      </c>
      <c r="T749" s="225">
        <v>-4388870</v>
      </c>
      <c r="U749" s="225">
        <v>-4388870</v>
      </c>
      <c r="V749" s="225">
        <v>-4388870</v>
      </c>
      <c r="W749" s="225">
        <v>-4388870</v>
      </c>
      <c r="X749" s="225">
        <v>-4388870</v>
      </c>
      <c r="Y749" s="225">
        <v>-4388870</v>
      </c>
      <c r="Z749" s="225">
        <v>-4388870</v>
      </c>
      <c r="AA749" s="225">
        <v>-52666440</v>
      </c>
      <c r="AB749" s="225">
        <v>-5253169</v>
      </c>
      <c r="AC749" s="225">
        <v>-5253169</v>
      </c>
      <c r="AD749" s="225">
        <v>-5253169</v>
      </c>
      <c r="AE749" s="225">
        <v>-5253169</v>
      </c>
      <c r="AF749" s="225">
        <v>-5253169</v>
      </c>
      <c r="AG749" s="225">
        <v>-5253169</v>
      </c>
      <c r="AH749" s="225">
        <v>-5253169</v>
      </c>
      <c r="AI749" s="225">
        <v>-5253169</v>
      </c>
      <c r="AJ749" s="225">
        <v>-5253169</v>
      </c>
      <c r="AK749" s="225">
        <v>-5253169</v>
      </c>
      <c r="AL749" s="225">
        <v>-5253169</v>
      </c>
      <c r="AM749" s="225">
        <v>-5253169</v>
      </c>
      <c r="AN749" s="225">
        <v>-63038028</v>
      </c>
      <c r="AO749" s="225">
        <v>-7932402</v>
      </c>
      <c r="AP749" s="225">
        <v>-7932402</v>
      </c>
      <c r="AQ749" s="225">
        <v>-7932402</v>
      </c>
      <c r="AR749" s="225">
        <v>-7932402</v>
      </c>
      <c r="AS749" s="225">
        <v>-7932402</v>
      </c>
      <c r="AT749" s="225">
        <v>-7932402</v>
      </c>
      <c r="AU749" s="225">
        <v>-7932402</v>
      </c>
      <c r="AV749" s="225">
        <v>-7932402</v>
      </c>
      <c r="AW749" s="225">
        <v>-7932402</v>
      </c>
      <c r="AX749" s="225">
        <v>-7932403</v>
      </c>
      <c r="AY749" s="225">
        <v>-7932403</v>
      </c>
      <c r="AZ749" s="225">
        <v>-7932403</v>
      </c>
      <c r="BA749" s="225">
        <v>-95188827</v>
      </c>
      <c r="BB749" s="225">
        <v>-9706837</v>
      </c>
      <c r="BC749" s="225">
        <v>-9706837</v>
      </c>
      <c r="BD749" s="225">
        <v>-9706837</v>
      </c>
      <c r="BE749" s="225">
        <v>-9706837</v>
      </c>
      <c r="BF749" s="225">
        <v>-9706837</v>
      </c>
      <c r="BG749" s="225">
        <v>-9706837</v>
      </c>
      <c r="BH749" s="225">
        <v>-9706837</v>
      </c>
      <c r="BI749" s="225">
        <v>-9706837</v>
      </c>
      <c r="BJ749" s="225">
        <v>-9706836</v>
      </c>
      <c r="BK749" s="225">
        <v>-9706836</v>
      </c>
      <c r="BL749" s="225">
        <v>-9706836</v>
      </c>
      <c r="BM749" s="225">
        <v>-9706836</v>
      </c>
      <c r="BN749" s="225">
        <v>-116482039.999999</v>
      </c>
    </row>
    <row r="750" spans="1:66">
      <c r="A750" s="245" t="s">
        <v>989</v>
      </c>
      <c r="B750" s="225">
        <v>0</v>
      </c>
      <c r="C750" s="225">
        <v>0</v>
      </c>
      <c r="D750" s="225">
        <v>0</v>
      </c>
      <c r="E750" s="225">
        <v>0</v>
      </c>
      <c r="F750" s="225">
        <v>0</v>
      </c>
      <c r="G750" s="225">
        <v>0</v>
      </c>
      <c r="H750" s="225">
        <v>0</v>
      </c>
      <c r="I750" s="225">
        <v>0</v>
      </c>
      <c r="J750" s="225">
        <v>0</v>
      </c>
      <c r="K750" s="225">
        <v>0</v>
      </c>
      <c r="L750" s="225">
        <v>0</v>
      </c>
      <c r="M750" s="225">
        <v>0</v>
      </c>
      <c r="N750" s="225">
        <v>0</v>
      </c>
      <c r="O750" s="225">
        <v>0</v>
      </c>
      <c r="P750" s="225">
        <v>0</v>
      </c>
      <c r="Q750" s="225">
        <v>0</v>
      </c>
      <c r="R750" s="225">
        <v>0</v>
      </c>
      <c r="S750" s="225">
        <v>0</v>
      </c>
      <c r="T750" s="225">
        <v>0</v>
      </c>
      <c r="U750" s="225">
        <v>0</v>
      </c>
      <c r="V750" s="225">
        <v>0</v>
      </c>
      <c r="W750" s="225">
        <v>0</v>
      </c>
      <c r="X750" s="225">
        <v>0</v>
      </c>
      <c r="Y750" s="225">
        <v>0</v>
      </c>
      <c r="Z750" s="225">
        <v>0</v>
      </c>
      <c r="AA750" s="225">
        <v>0</v>
      </c>
      <c r="AB750" s="225">
        <v>0</v>
      </c>
      <c r="AC750" s="225">
        <v>0</v>
      </c>
      <c r="AD750" s="225">
        <v>0</v>
      </c>
      <c r="AE750" s="225">
        <v>0</v>
      </c>
      <c r="AF750" s="225">
        <v>0</v>
      </c>
      <c r="AG750" s="225">
        <v>0</v>
      </c>
      <c r="AH750" s="225">
        <v>0</v>
      </c>
      <c r="AI750" s="225">
        <v>0</v>
      </c>
      <c r="AJ750" s="225">
        <v>0</v>
      </c>
      <c r="AK750" s="225">
        <v>0</v>
      </c>
      <c r="AL750" s="225">
        <v>0</v>
      </c>
      <c r="AM750" s="225">
        <v>0</v>
      </c>
      <c r="AN750" s="225">
        <v>0</v>
      </c>
      <c r="AO750" s="225">
        <v>0</v>
      </c>
      <c r="AP750" s="225">
        <v>0</v>
      </c>
      <c r="AQ750" s="225">
        <v>0</v>
      </c>
      <c r="AR750" s="225">
        <v>0</v>
      </c>
      <c r="AS750" s="225">
        <v>0</v>
      </c>
      <c r="AT750" s="225">
        <v>0</v>
      </c>
      <c r="AU750" s="225">
        <v>0</v>
      </c>
      <c r="AV750" s="225">
        <v>0</v>
      </c>
      <c r="AW750" s="225">
        <v>0</v>
      </c>
      <c r="AX750" s="225">
        <v>0</v>
      </c>
      <c r="AY750" s="225">
        <v>0</v>
      </c>
      <c r="AZ750" s="225">
        <v>0</v>
      </c>
      <c r="BA750" s="225">
        <v>0</v>
      </c>
      <c r="BB750" s="225">
        <v>0</v>
      </c>
      <c r="BC750" s="225">
        <v>0</v>
      </c>
      <c r="BD750" s="225">
        <v>0</v>
      </c>
      <c r="BE750" s="225">
        <v>0</v>
      </c>
      <c r="BF750" s="225">
        <v>0</v>
      </c>
      <c r="BG750" s="225">
        <v>0</v>
      </c>
      <c r="BH750" s="225">
        <v>0</v>
      </c>
      <c r="BI750" s="225">
        <v>0</v>
      </c>
      <c r="BJ750" s="225">
        <v>0</v>
      </c>
      <c r="BK750" s="225">
        <v>0</v>
      </c>
      <c r="BL750" s="225">
        <v>0</v>
      </c>
      <c r="BM750" s="225">
        <v>0</v>
      </c>
      <c r="BN750" s="225">
        <v>0</v>
      </c>
    </row>
    <row r="751" spans="1:66">
      <c r="A751" s="245" t="s">
        <v>990</v>
      </c>
      <c r="B751" s="225">
        <v>-1722498.58333333</v>
      </c>
      <c r="C751" s="225">
        <v>-1722498.58333333</v>
      </c>
      <c r="D751" s="225">
        <v>-1722498.58333333</v>
      </c>
      <c r="E751" s="225">
        <v>-1722498.58333333</v>
      </c>
      <c r="F751" s="225">
        <v>-1722498.58333333</v>
      </c>
      <c r="G751" s="225">
        <v>-1722498.58333333</v>
      </c>
      <c r="H751" s="225">
        <v>-1722498.58333333</v>
      </c>
      <c r="I751" s="225">
        <v>-1722498.58333333</v>
      </c>
      <c r="J751" s="225">
        <v>-1722498.58333333</v>
      </c>
      <c r="K751" s="225">
        <v>-1722498.58333333</v>
      </c>
      <c r="L751" s="225">
        <v>-1722498.58333333</v>
      </c>
      <c r="M751" s="225">
        <v>-1722498.58333333</v>
      </c>
      <c r="N751" s="225">
        <v>-20669983</v>
      </c>
      <c r="O751" s="225">
        <v>-1758987.74999999</v>
      </c>
      <c r="P751" s="225">
        <v>-1758987.74999999</v>
      </c>
      <c r="Q751" s="225">
        <v>-1758987.74999999</v>
      </c>
      <c r="R751" s="225">
        <v>-1758987.74999999</v>
      </c>
      <c r="S751" s="225">
        <v>-1758987.74999999</v>
      </c>
      <c r="T751" s="225">
        <v>-1758987.74999999</v>
      </c>
      <c r="U751" s="225">
        <v>-1758987.74999999</v>
      </c>
      <c r="V751" s="225">
        <v>-1758987.74999999</v>
      </c>
      <c r="W751" s="225">
        <v>-1758987.74999999</v>
      </c>
      <c r="X751" s="225">
        <v>-1758987.74999999</v>
      </c>
      <c r="Y751" s="225">
        <v>-1758987.74999999</v>
      </c>
      <c r="Z751" s="225">
        <v>-1758987.74999999</v>
      </c>
      <c r="AA751" s="225">
        <v>-21107853</v>
      </c>
      <c r="AB751" s="225">
        <v>-1792607.99999999</v>
      </c>
      <c r="AC751" s="225">
        <v>-1792607.99999999</v>
      </c>
      <c r="AD751" s="225">
        <v>-1792607.99999999</v>
      </c>
      <c r="AE751" s="225">
        <v>-1792607.99999999</v>
      </c>
      <c r="AF751" s="225">
        <v>-1792607.99999999</v>
      </c>
      <c r="AG751" s="225">
        <v>-1792607.99999999</v>
      </c>
      <c r="AH751" s="225">
        <v>-1792607.99999999</v>
      </c>
      <c r="AI751" s="225">
        <v>-1792607.99999999</v>
      </c>
      <c r="AJ751" s="225">
        <v>-1792607.99999999</v>
      </c>
      <c r="AK751" s="225">
        <v>-1792607.99999999</v>
      </c>
      <c r="AL751" s="225">
        <v>-1792607.99999999</v>
      </c>
      <c r="AM751" s="225">
        <v>-1792607.99999999</v>
      </c>
      <c r="AN751" s="225">
        <v>-21511296</v>
      </c>
      <c r="AO751" s="225">
        <v>-1874453.91666666</v>
      </c>
      <c r="AP751" s="225">
        <v>-1874453.91666666</v>
      </c>
      <c r="AQ751" s="225">
        <v>-1874453.91666666</v>
      </c>
      <c r="AR751" s="225">
        <v>-1874453.91666666</v>
      </c>
      <c r="AS751" s="225">
        <v>-1874453.91666666</v>
      </c>
      <c r="AT751" s="225">
        <v>-1874453.91666666</v>
      </c>
      <c r="AU751" s="225">
        <v>-1874453.91666666</v>
      </c>
      <c r="AV751" s="225">
        <v>-1874453.91666666</v>
      </c>
      <c r="AW751" s="225">
        <v>-1874453.91666666</v>
      </c>
      <c r="AX751" s="225">
        <v>-1874453.91666666</v>
      </c>
      <c r="AY751" s="225">
        <v>-1874453.91666666</v>
      </c>
      <c r="AZ751" s="225">
        <v>-1874453.91666666</v>
      </c>
      <c r="BA751" s="225">
        <v>-22493446.999999899</v>
      </c>
      <c r="BB751" s="225">
        <v>-1905986.91666666</v>
      </c>
      <c r="BC751" s="225">
        <v>-1905986.91666666</v>
      </c>
      <c r="BD751" s="225">
        <v>-1905986.91666666</v>
      </c>
      <c r="BE751" s="225">
        <v>-1905986.91666666</v>
      </c>
      <c r="BF751" s="225">
        <v>-1905986.91666666</v>
      </c>
      <c r="BG751" s="225">
        <v>-1905986.91666666</v>
      </c>
      <c r="BH751" s="225">
        <v>-1905986.91666666</v>
      </c>
      <c r="BI751" s="225">
        <v>-1905986.91666666</v>
      </c>
      <c r="BJ751" s="225">
        <v>-1905986.91666666</v>
      </c>
      <c r="BK751" s="225">
        <v>-1905986.91666666</v>
      </c>
      <c r="BL751" s="225">
        <v>-1905986.91666666</v>
      </c>
      <c r="BM751" s="225">
        <v>-1905986.91666666</v>
      </c>
      <c r="BN751" s="225">
        <v>-22871843</v>
      </c>
    </row>
    <row r="752" spans="1:66">
      <c r="A752" s="245" t="s">
        <v>991</v>
      </c>
      <c r="B752" s="225">
        <v>-264935.41666666599</v>
      </c>
      <c r="C752" s="225">
        <v>-264935.41666666599</v>
      </c>
      <c r="D752" s="225">
        <v>-264935.41666666599</v>
      </c>
      <c r="E752" s="225">
        <v>-264935.41666666599</v>
      </c>
      <c r="F752" s="225">
        <v>-264935.41666666599</v>
      </c>
      <c r="G752" s="225">
        <v>-264935.41666666599</v>
      </c>
      <c r="H752" s="225">
        <v>-264935.41666666599</v>
      </c>
      <c r="I752" s="225">
        <v>-264935.41666666599</v>
      </c>
      <c r="J752" s="225">
        <v>-264935.41666666599</v>
      </c>
      <c r="K752" s="225">
        <v>-264935.41666666599</v>
      </c>
      <c r="L752" s="225">
        <v>-264935.41666666599</v>
      </c>
      <c r="M752" s="225">
        <v>-264935.41666666599</v>
      </c>
      <c r="N752" s="225">
        <v>-3179225</v>
      </c>
      <c r="O752" s="225">
        <v>-241596.58333333299</v>
      </c>
      <c r="P752" s="225">
        <v>-241596.58333333299</v>
      </c>
      <c r="Q752" s="225">
        <v>-241596.58333333299</v>
      </c>
      <c r="R752" s="225">
        <v>-241596.58333333299</v>
      </c>
      <c r="S752" s="225">
        <v>-241596.58333333299</v>
      </c>
      <c r="T752" s="225">
        <v>-241596.58333333299</v>
      </c>
      <c r="U752" s="225">
        <v>-241596.58333333299</v>
      </c>
      <c r="V752" s="225">
        <v>-241596.58333333299</v>
      </c>
      <c r="W752" s="225">
        <v>-241596.58333333299</v>
      </c>
      <c r="X752" s="225">
        <v>-241596.58333333299</v>
      </c>
      <c r="Y752" s="225">
        <v>-241596.58333333299</v>
      </c>
      <c r="Z752" s="225">
        <v>-241596.58333333299</v>
      </c>
      <c r="AA752" s="225">
        <v>-2899159</v>
      </c>
      <c r="AB752" s="225">
        <v>-142070.58333333299</v>
      </c>
      <c r="AC752" s="225">
        <v>-142070.58333333299</v>
      </c>
      <c r="AD752" s="225">
        <v>-142070.58333333299</v>
      </c>
      <c r="AE752" s="225">
        <v>-142070.58333333299</v>
      </c>
      <c r="AF752" s="225">
        <v>-142070.58333333299</v>
      </c>
      <c r="AG752" s="225">
        <v>-142070.58333333299</v>
      </c>
      <c r="AH752" s="225">
        <v>-142070.58333333299</v>
      </c>
      <c r="AI752" s="225">
        <v>-142070.58333333299</v>
      </c>
      <c r="AJ752" s="225">
        <v>-142070.58333333299</v>
      </c>
      <c r="AK752" s="225">
        <v>-142070.58333333299</v>
      </c>
      <c r="AL752" s="225">
        <v>-142070.58333333299</v>
      </c>
      <c r="AM752" s="225">
        <v>-142070.58333333299</v>
      </c>
      <c r="AN752" s="225">
        <v>-1704847</v>
      </c>
      <c r="AO752" s="225">
        <v>-72626.083333333299</v>
      </c>
      <c r="AP752" s="225">
        <v>-72626.083333333299</v>
      </c>
      <c r="AQ752" s="225">
        <v>-72626.083333333299</v>
      </c>
      <c r="AR752" s="225">
        <v>-72626.083333333299</v>
      </c>
      <c r="AS752" s="225">
        <v>-72626.083333333299</v>
      </c>
      <c r="AT752" s="225">
        <v>-72626.083333333299</v>
      </c>
      <c r="AU752" s="225">
        <v>-72626.083333333299</v>
      </c>
      <c r="AV752" s="225">
        <v>-72626.083333333299</v>
      </c>
      <c r="AW752" s="225">
        <v>-72626.083333333299</v>
      </c>
      <c r="AX752" s="225">
        <v>-72626.083333333299</v>
      </c>
      <c r="AY752" s="225">
        <v>-72626.083333333299</v>
      </c>
      <c r="AZ752" s="225">
        <v>-72626.083333333299</v>
      </c>
      <c r="BA752" s="225">
        <v>-871512.99999999895</v>
      </c>
      <c r="BB752" s="225">
        <v>-73847.833333333299</v>
      </c>
      <c r="BC752" s="225">
        <v>-73847.833333333299</v>
      </c>
      <c r="BD752" s="225">
        <v>-73847.833333333299</v>
      </c>
      <c r="BE752" s="225">
        <v>-73847.833333333299</v>
      </c>
      <c r="BF752" s="225">
        <v>-73847.833333333299</v>
      </c>
      <c r="BG752" s="225">
        <v>-73847.833333333299</v>
      </c>
      <c r="BH752" s="225">
        <v>-73847.833333333299</v>
      </c>
      <c r="BI752" s="225">
        <v>-73847.833333333299</v>
      </c>
      <c r="BJ752" s="225">
        <v>-73847.833333333299</v>
      </c>
      <c r="BK752" s="225">
        <v>-73847.833333333299</v>
      </c>
      <c r="BL752" s="225">
        <v>-73847.833333333299</v>
      </c>
      <c r="BM752" s="225">
        <v>-73847.833333333299</v>
      </c>
      <c r="BN752" s="225">
        <v>-886174</v>
      </c>
    </row>
    <row r="753" spans="1:66">
      <c r="A753" s="245" t="s">
        <v>992</v>
      </c>
      <c r="B753" s="225">
        <v>-12270670.4348044</v>
      </c>
      <c r="C753" s="225">
        <v>11741931.811656401</v>
      </c>
      <c r="D753" s="225">
        <v>-3200516.6986195599</v>
      </c>
      <c r="E753" s="225">
        <v>-13834323.3723721</v>
      </c>
      <c r="F753" s="225">
        <v>-18463551.888636399</v>
      </c>
      <c r="G753" s="225">
        <v>-25901661.437253501</v>
      </c>
      <c r="H753" s="225">
        <v>-19304560.381642401</v>
      </c>
      <c r="I753" s="225">
        <v>-39527060.828318201</v>
      </c>
      <c r="J753" s="225">
        <v>-28296314.280131299</v>
      </c>
      <c r="K753" s="225">
        <v>-14629299.9558475</v>
      </c>
      <c r="L753" s="225">
        <v>-4294959.7660704702</v>
      </c>
      <c r="M753" s="225">
        <v>-25882899.246605799</v>
      </c>
      <c r="N753" s="225">
        <v>-193863886.478645</v>
      </c>
      <c r="O753" s="225">
        <v>-23858602.997754999</v>
      </c>
      <c r="P753" s="225">
        <v>-2352975.8266663798</v>
      </c>
      <c r="Q753" s="225">
        <v>-10208798.585031001</v>
      </c>
      <c r="R753" s="225">
        <v>-2548790.8073343998</v>
      </c>
      <c r="S753" s="225">
        <v>-8357532.75948356</v>
      </c>
      <c r="T753" s="225">
        <v>-12509278.952999899</v>
      </c>
      <c r="U753" s="225">
        <v>-11462495.622832701</v>
      </c>
      <c r="V753" s="225">
        <v>-29146746.2450151</v>
      </c>
      <c r="W753" s="225">
        <v>-6730382.6087331204</v>
      </c>
      <c r="X753" s="225">
        <v>-4148460.8342188098</v>
      </c>
      <c r="Y753" s="225">
        <v>3631377.3951014401</v>
      </c>
      <c r="Z753" s="225">
        <v>-8661207.0598711409</v>
      </c>
      <c r="AA753" s="225">
        <v>-116353894.90483899</v>
      </c>
      <c r="AB753" s="225">
        <v>914043.60129035998</v>
      </c>
      <c r="AC753" s="225">
        <v>17006536.291333001</v>
      </c>
      <c r="AD753" s="225">
        <v>14570396.1584004</v>
      </c>
      <c r="AE753" s="225">
        <v>12882287.215310801</v>
      </c>
      <c r="AF753" s="225">
        <v>6763787.7192917597</v>
      </c>
      <c r="AG753" s="225">
        <v>9010429.0688313898</v>
      </c>
      <c r="AH753" s="225">
        <v>5953520.83652029</v>
      </c>
      <c r="AI753" s="225">
        <v>-7480710.3513430404</v>
      </c>
      <c r="AJ753" s="225">
        <v>9496560.0411511697</v>
      </c>
      <c r="AK753" s="225">
        <v>9611470.3894565906</v>
      </c>
      <c r="AL753" s="225">
        <v>15212376.6318077</v>
      </c>
      <c r="AM753" s="225">
        <v>-1363931.3846626999</v>
      </c>
      <c r="AN753" s="225">
        <v>92576766.217387795</v>
      </c>
      <c r="AO753" s="225">
        <v>-1444480.8748038199</v>
      </c>
      <c r="AP753" s="225">
        <v>15223519.184265001</v>
      </c>
      <c r="AQ753" s="225">
        <v>12139839.4489005</v>
      </c>
      <c r="AR753" s="225">
        <v>67161866.635096893</v>
      </c>
      <c r="AS753" s="225">
        <v>4412178.0350786503</v>
      </c>
      <c r="AT753" s="225">
        <v>63231486.570179097</v>
      </c>
      <c r="AU753" s="225">
        <v>3712979.7911132402</v>
      </c>
      <c r="AV753" s="225">
        <v>-9547902.5425575096</v>
      </c>
      <c r="AW753" s="225">
        <v>-83598675.812977299</v>
      </c>
      <c r="AX753" s="225">
        <v>8395451.9727156907</v>
      </c>
      <c r="AY753" s="225">
        <v>14395054.261777701</v>
      </c>
      <c r="AZ753" s="225">
        <v>-32324892.719493002</v>
      </c>
      <c r="BA753" s="225">
        <v>61756423.949294999</v>
      </c>
      <c r="BB753" s="225">
        <v>-3011335.7974161501</v>
      </c>
      <c r="BC753" s="225">
        <v>13775541.420566</v>
      </c>
      <c r="BD753" s="225">
        <v>6172580.9891634099</v>
      </c>
      <c r="BE753" s="225">
        <v>65871438.568893999</v>
      </c>
      <c r="BF753" s="225">
        <v>2012752.5797735699</v>
      </c>
      <c r="BG753" s="225">
        <v>60610219.836156502</v>
      </c>
      <c r="BH753" s="225">
        <v>773894.67994445097</v>
      </c>
      <c r="BI753" s="225">
        <v>-12594831.281134499</v>
      </c>
      <c r="BJ753" s="225">
        <v>61878197.011863403</v>
      </c>
      <c r="BK753" s="225">
        <v>5610285.5528973797</v>
      </c>
      <c r="BL753" s="225">
        <v>10316004.2987877</v>
      </c>
      <c r="BM753" s="225">
        <v>-85202521.736430898</v>
      </c>
      <c r="BN753" s="225">
        <v>126212226.12306499</v>
      </c>
    </row>
    <row r="754" spans="1:66">
      <c r="A754" s="247" t="s">
        <v>993</v>
      </c>
    </row>
    <row r="755" spans="1:66">
      <c r="A755" s="245" t="s">
        <v>994</v>
      </c>
      <c r="B755" s="225">
        <v>-36774.583333333299</v>
      </c>
      <c r="C755" s="225">
        <v>-36774.583333333299</v>
      </c>
      <c r="D755" s="225">
        <v>-36774.583333333299</v>
      </c>
      <c r="E755" s="225">
        <v>-36774.583333333299</v>
      </c>
      <c r="F755" s="225">
        <v>-36774.583333333299</v>
      </c>
      <c r="G755" s="225">
        <v>-36774.583333333299</v>
      </c>
      <c r="H755" s="225">
        <v>-36774.583333333299</v>
      </c>
      <c r="I755" s="225">
        <v>-36774.583333333299</v>
      </c>
      <c r="J755" s="225">
        <v>-36774.583333333299</v>
      </c>
      <c r="K755" s="225">
        <v>-36774.583333333299</v>
      </c>
      <c r="L755" s="225">
        <v>-36774.583333333299</v>
      </c>
      <c r="M755" s="225">
        <v>-36774.583333333299</v>
      </c>
      <c r="N755" s="225">
        <v>-441295</v>
      </c>
      <c r="O755" s="225">
        <v>-46237.076388888898</v>
      </c>
      <c r="P755" s="225">
        <v>-46237.076388888898</v>
      </c>
      <c r="Q755" s="225">
        <v>-46237.076388888898</v>
      </c>
      <c r="R755" s="225">
        <v>-46237.076388888898</v>
      </c>
      <c r="S755" s="225">
        <v>-46237.076388888898</v>
      </c>
      <c r="T755" s="225">
        <v>-46237.076388888898</v>
      </c>
      <c r="U755" s="225">
        <v>-46237.076388888898</v>
      </c>
      <c r="V755" s="225">
        <v>-46237.076388888898</v>
      </c>
      <c r="W755" s="225">
        <v>-46237.076388888898</v>
      </c>
      <c r="X755" s="225">
        <v>-46237.076388888898</v>
      </c>
      <c r="Y755" s="225">
        <v>-46237.076388888898</v>
      </c>
      <c r="Z755" s="225">
        <v>-46237.076388888898</v>
      </c>
      <c r="AA755" s="225">
        <v>-554844.91666666698</v>
      </c>
      <c r="AB755" s="225">
        <v>-102812.27430555499</v>
      </c>
      <c r="AC755" s="225">
        <v>-102812.27430555499</v>
      </c>
      <c r="AD755" s="225">
        <v>-102812.27430555499</v>
      </c>
      <c r="AE755" s="225">
        <v>-102812.27430555499</v>
      </c>
      <c r="AF755" s="225">
        <v>-102812.27430555499</v>
      </c>
      <c r="AG755" s="225">
        <v>-102812.27430555499</v>
      </c>
      <c r="AH755" s="225">
        <v>-102812.27430555499</v>
      </c>
      <c r="AI755" s="225">
        <v>-102812.27430555499</v>
      </c>
      <c r="AJ755" s="225">
        <v>-102812.27430555499</v>
      </c>
      <c r="AK755" s="225">
        <v>-102812.27430555499</v>
      </c>
      <c r="AL755" s="225">
        <v>-102812.27430555499</v>
      </c>
      <c r="AM755" s="225">
        <v>-102812.27430555499</v>
      </c>
      <c r="AN755" s="225">
        <v>-1233747.29166666</v>
      </c>
      <c r="AO755" s="225">
        <v>-154488.67840301999</v>
      </c>
      <c r="AP755" s="225">
        <v>-154488.67840301999</v>
      </c>
      <c r="AQ755" s="225">
        <v>-154488.67840301999</v>
      </c>
      <c r="AR755" s="225">
        <v>-154488.67840301999</v>
      </c>
      <c r="AS755" s="225">
        <v>-154488.67840301999</v>
      </c>
      <c r="AT755" s="225">
        <v>-154488.67840301999</v>
      </c>
      <c r="AU755" s="225">
        <v>-154488.67840301999</v>
      </c>
      <c r="AV755" s="225">
        <v>-154488.67840301999</v>
      </c>
      <c r="AW755" s="225">
        <v>-154488.67840301999</v>
      </c>
      <c r="AX755" s="225">
        <v>-154488.67840301999</v>
      </c>
      <c r="AY755" s="225">
        <v>-154488.67840301999</v>
      </c>
      <c r="AZ755" s="225">
        <v>-154488.67840301999</v>
      </c>
      <c r="BA755" s="225">
        <v>-1853864.14083625</v>
      </c>
      <c r="BB755" s="225">
        <v>-269788.079970463</v>
      </c>
      <c r="BC755" s="225">
        <v>-269788.079970463</v>
      </c>
      <c r="BD755" s="225">
        <v>-269788.079970463</v>
      </c>
      <c r="BE755" s="225">
        <v>-269788.079970463</v>
      </c>
      <c r="BF755" s="225">
        <v>-269788.079970463</v>
      </c>
      <c r="BG755" s="225">
        <v>-269788.079970463</v>
      </c>
      <c r="BH755" s="225">
        <v>-269788.079970463</v>
      </c>
      <c r="BI755" s="225">
        <v>-269788.079970463</v>
      </c>
      <c r="BJ755" s="225">
        <v>-269788.079970463</v>
      </c>
      <c r="BK755" s="225">
        <v>-269788.079970463</v>
      </c>
      <c r="BL755" s="225">
        <v>-269788.079970463</v>
      </c>
      <c r="BM755" s="225">
        <v>-269788.079970463</v>
      </c>
      <c r="BN755" s="225">
        <v>-3237456.95964556</v>
      </c>
    </row>
    <row r="756" spans="1:66">
      <c r="A756" s="245" t="s">
        <v>995</v>
      </c>
      <c r="B756" s="225">
        <v>-36774.583333333299</v>
      </c>
      <c r="C756" s="225">
        <v>-36774.583333333299</v>
      </c>
      <c r="D756" s="225">
        <v>-36774.583333333299</v>
      </c>
      <c r="E756" s="225">
        <v>-36774.583333333299</v>
      </c>
      <c r="F756" s="225">
        <v>-36774.583333333299</v>
      </c>
      <c r="G756" s="225">
        <v>-36774.583333333299</v>
      </c>
      <c r="H756" s="225">
        <v>-36774.583333333299</v>
      </c>
      <c r="I756" s="225">
        <v>-36774.583333333299</v>
      </c>
      <c r="J756" s="225">
        <v>-36774.583333333299</v>
      </c>
      <c r="K756" s="225">
        <v>-36774.583333333299</v>
      </c>
      <c r="L756" s="225">
        <v>-36774.583333333299</v>
      </c>
      <c r="M756" s="225">
        <v>-36774.583333333299</v>
      </c>
      <c r="N756" s="225">
        <v>-441295</v>
      </c>
      <c r="O756" s="225">
        <v>-46237.076388888898</v>
      </c>
      <c r="P756" s="225">
        <v>-46237.076388888898</v>
      </c>
      <c r="Q756" s="225">
        <v>-46237.076388888898</v>
      </c>
      <c r="R756" s="225">
        <v>-46237.076388888898</v>
      </c>
      <c r="S756" s="225">
        <v>-46237.076388888898</v>
      </c>
      <c r="T756" s="225">
        <v>-46237.076388888898</v>
      </c>
      <c r="U756" s="225">
        <v>-46237.076388888898</v>
      </c>
      <c r="V756" s="225">
        <v>-46237.076388888898</v>
      </c>
      <c r="W756" s="225">
        <v>-46237.076388888898</v>
      </c>
      <c r="X756" s="225">
        <v>-46237.076388888898</v>
      </c>
      <c r="Y756" s="225">
        <v>-46237.076388888898</v>
      </c>
      <c r="Z756" s="225">
        <v>-46237.076388888898</v>
      </c>
      <c r="AA756" s="225">
        <v>-554844.91666666698</v>
      </c>
      <c r="AB756" s="225">
        <v>-102812.27430555499</v>
      </c>
      <c r="AC756" s="225">
        <v>-102812.27430555499</v>
      </c>
      <c r="AD756" s="225">
        <v>-102812.27430555499</v>
      </c>
      <c r="AE756" s="225">
        <v>-102812.27430555499</v>
      </c>
      <c r="AF756" s="225">
        <v>-102812.27430555499</v>
      </c>
      <c r="AG756" s="225">
        <v>-102812.27430555499</v>
      </c>
      <c r="AH756" s="225">
        <v>-102812.27430555499</v>
      </c>
      <c r="AI756" s="225">
        <v>-102812.27430555499</v>
      </c>
      <c r="AJ756" s="225">
        <v>-102812.27430555499</v>
      </c>
      <c r="AK756" s="225">
        <v>-102812.27430555499</v>
      </c>
      <c r="AL756" s="225">
        <v>-102812.27430555499</v>
      </c>
      <c r="AM756" s="225">
        <v>-102812.27430555499</v>
      </c>
      <c r="AN756" s="225">
        <v>-1233747.29166666</v>
      </c>
      <c r="AO756" s="225">
        <v>-154488.67840301999</v>
      </c>
      <c r="AP756" s="225">
        <v>-154488.67840301999</v>
      </c>
      <c r="AQ756" s="225">
        <v>-154488.67840301999</v>
      </c>
      <c r="AR756" s="225">
        <v>-154488.67840301999</v>
      </c>
      <c r="AS756" s="225">
        <v>-154488.67840301999</v>
      </c>
      <c r="AT756" s="225">
        <v>-154488.67840301999</v>
      </c>
      <c r="AU756" s="225">
        <v>-154488.67840301999</v>
      </c>
      <c r="AV756" s="225">
        <v>-154488.67840301999</v>
      </c>
      <c r="AW756" s="225">
        <v>-154488.67840301999</v>
      </c>
      <c r="AX756" s="225">
        <v>-154488.67840301999</v>
      </c>
      <c r="AY756" s="225">
        <v>-154488.67840301999</v>
      </c>
      <c r="AZ756" s="225">
        <v>-154488.67840301999</v>
      </c>
      <c r="BA756" s="225">
        <v>-1853864.14083625</v>
      </c>
      <c r="BB756" s="225">
        <v>-269788.079970463</v>
      </c>
      <c r="BC756" s="225">
        <v>-269788.079970463</v>
      </c>
      <c r="BD756" s="225">
        <v>-269788.079970463</v>
      </c>
      <c r="BE756" s="225">
        <v>-269788.079970463</v>
      </c>
      <c r="BF756" s="225">
        <v>-269788.079970463</v>
      </c>
      <c r="BG756" s="225">
        <v>-269788.079970463</v>
      </c>
      <c r="BH756" s="225">
        <v>-269788.079970463</v>
      </c>
      <c r="BI756" s="225">
        <v>-269788.079970463</v>
      </c>
      <c r="BJ756" s="225">
        <v>-269788.079970463</v>
      </c>
      <c r="BK756" s="225">
        <v>-269788.079970463</v>
      </c>
      <c r="BL756" s="225">
        <v>-269788.079970463</v>
      </c>
      <c r="BM756" s="225">
        <v>-269788.079970463</v>
      </c>
      <c r="BN756" s="225">
        <v>-3237456.95964556</v>
      </c>
    </row>
    <row r="757" spans="1:66">
      <c r="A757" s="247" t="s">
        <v>996</v>
      </c>
      <c r="B757" s="225">
        <v>32381076.613375701</v>
      </c>
      <c r="C757" s="225">
        <v>9114312.89928158</v>
      </c>
      <c r="D757" s="225">
        <v>8760753.5211236905</v>
      </c>
      <c r="E757" s="225">
        <v>4586934.6459116796</v>
      </c>
      <c r="F757" s="225">
        <v>14604857.048087699</v>
      </c>
      <c r="G757" s="225">
        <v>28907840.952780001</v>
      </c>
      <c r="H757" s="225">
        <v>22256056.550088901</v>
      </c>
      <c r="I757" s="225">
        <v>38586716.117630497</v>
      </c>
      <c r="J757" s="225">
        <v>18321627.5268021</v>
      </c>
      <c r="K757" s="225">
        <v>10436483.556965901</v>
      </c>
      <c r="L757" s="225">
        <v>-174712.562747738</v>
      </c>
      <c r="M757" s="225">
        <v>21179778.031920999</v>
      </c>
      <c r="N757" s="225">
        <v>208961724.90122101</v>
      </c>
      <c r="O757" s="225">
        <v>30718291.817724399</v>
      </c>
      <c r="P757" s="225">
        <v>6640173.1396431597</v>
      </c>
      <c r="Q757" s="225">
        <v>3768827.2508780998</v>
      </c>
      <c r="R757" s="225">
        <v>6249439.1168291196</v>
      </c>
      <c r="S757" s="225">
        <v>16574841.853891401</v>
      </c>
      <c r="T757" s="225">
        <v>26339012.1897268</v>
      </c>
      <c r="U757" s="225">
        <v>26182615.582935601</v>
      </c>
      <c r="V757" s="225">
        <v>42761717.5893455</v>
      </c>
      <c r="W757" s="225">
        <v>22656977.213220298</v>
      </c>
      <c r="X757" s="225">
        <v>13511890.2179869</v>
      </c>
      <c r="Y757" s="225">
        <v>2140912.5404539602</v>
      </c>
      <c r="Z757" s="225">
        <v>12984160.973414499</v>
      </c>
      <c r="AA757" s="225">
        <v>210528859.48605001</v>
      </c>
      <c r="AB757" s="225">
        <v>27958990.668304998</v>
      </c>
      <c r="AC757" s="225">
        <v>3606090.0445647198</v>
      </c>
      <c r="AD757" s="225">
        <v>89068.817327663899</v>
      </c>
      <c r="AE757" s="225">
        <v>4554973.5449769897</v>
      </c>
      <c r="AF757" s="225">
        <v>14027306.463653799</v>
      </c>
      <c r="AG757" s="225">
        <v>19511701.269007199</v>
      </c>
      <c r="AH757" s="225">
        <v>22797269.067938399</v>
      </c>
      <c r="AI757" s="225">
        <v>39172997.302213803</v>
      </c>
      <c r="AJ757" s="225">
        <v>16548016.082398999</v>
      </c>
      <c r="AK757" s="225">
        <v>10319204.2394053</v>
      </c>
      <c r="AL757" s="225">
        <v>-1207145.0239607401</v>
      </c>
      <c r="AM757" s="225">
        <v>6637038.1522199297</v>
      </c>
      <c r="AN757" s="225">
        <v>164015510.62805101</v>
      </c>
      <c r="AO757" s="225">
        <v>24089388.2797703</v>
      </c>
      <c r="AP757" s="225">
        <v>-261085.87611096501</v>
      </c>
      <c r="AQ757" s="225">
        <v>-4012099.1462399601</v>
      </c>
      <c r="AR757" s="225">
        <v>638868.411401066</v>
      </c>
      <c r="AS757" s="225">
        <v>10274028.671847099</v>
      </c>
      <c r="AT757" s="225">
        <v>16339576.854232799</v>
      </c>
      <c r="AU757" s="225">
        <v>19555690.2201447</v>
      </c>
      <c r="AV757" s="225">
        <v>35909231.325436898</v>
      </c>
      <c r="AW757" s="225">
        <v>13171252.5543519</v>
      </c>
      <c r="AX757" s="225">
        <v>6889166.80711844</v>
      </c>
      <c r="AY757" s="225">
        <v>-4937525.0580126401</v>
      </c>
      <c r="AZ757" s="225">
        <v>3264950.5906251902</v>
      </c>
      <c r="BA757" s="225">
        <v>120921443.634565</v>
      </c>
      <c r="BB757" s="225">
        <v>20518382.4433222</v>
      </c>
      <c r="BC757" s="225">
        <v>-2916925.3623710601</v>
      </c>
      <c r="BD757" s="225">
        <v>-6911761.2475460796</v>
      </c>
      <c r="BE757" s="225">
        <v>-2397196.37688766</v>
      </c>
      <c r="BF757" s="225">
        <v>7515525.1875325702</v>
      </c>
      <c r="BG757" s="225">
        <v>13148398.4929424</v>
      </c>
      <c r="BH757" s="225">
        <v>16358430.163815601</v>
      </c>
      <c r="BI757" s="225">
        <v>32734830.431693099</v>
      </c>
      <c r="BJ757" s="225">
        <v>10258397.0968161</v>
      </c>
      <c r="BK757" s="225">
        <v>3736032.6516066599</v>
      </c>
      <c r="BL757" s="225">
        <v>-8214589.1660171105</v>
      </c>
      <c r="BM757" s="225">
        <v>244243.61815406501</v>
      </c>
      <c r="BN757" s="225">
        <v>84073767.933060899</v>
      </c>
    </row>
    <row r="758" spans="1:66">
      <c r="A758" s="245" t="s">
        <v>997</v>
      </c>
    </row>
    <row r="759" spans="1:66">
      <c r="A759" s="247" t="s">
        <v>998</v>
      </c>
      <c r="B759" s="225">
        <v>579037329.88709998</v>
      </c>
      <c r="C759" s="225">
        <v>321205543.10403901</v>
      </c>
      <c r="D759" s="225">
        <v>343339549.09048897</v>
      </c>
      <c r="E759" s="225">
        <v>475349595.01683903</v>
      </c>
      <c r="F759" s="225">
        <v>554481784.84824204</v>
      </c>
      <c r="G759" s="225">
        <v>561272819.39451802</v>
      </c>
      <c r="H759" s="225">
        <v>602434348.20342898</v>
      </c>
      <c r="I759" s="225">
        <v>785084775.99590695</v>
      </c>
      <c r="J759" s="225">
        <v>544480906.62770402</v>
      </c>
      <c r="K759" s="225">
        <v>509006680.13622397</v>
      </c>
      <c r="L759" s="225">
        <v>399948574.35814101</v>
      </c>
      <c r="M759" s="225">
        <v>407956226.58593601</v>
      </c>
      <c r="N759" s="225">
        <v>6083598133.2485704</v>
      </c>
      <c r="O759" s="225">
        <v>597374993.77962101</v>
      </c>
      <c r="P759" s="225">
        <v>363672787.25007403</v>
      </c>
      <c r="Q759" s="225">
        <v>393373692.37408602</v>
      </c>
      <c r="R759" s="225">
        <v>408457448.53318298</v>
      </c>
      <c r="S759" s="225">
        <v>485167982.70895398</v>
      </c>
      <c r="T759" s="225">
        <v>506683735.54081202</v>
      </c>
      <c r="U759" s="225">
        <v>540110397.39578402</v>
      </c>
      <c r="V759" s="225">
        <v>704963899.24857605</v>
      </c>
      <c r="W759" s="225">
        <v>497373194.02331799</v>
      </c>
      <c r="X759" s="225">
        <v>433085354.83026499</v>
      </c>
      <c r="Y759" s="225">
        <v>335416824.89683598</v>
      </c>
      <c r="Z759" s="225">
        <v>347713350.22070402</v>
      </c>
      <c r="AA759" s="225">
        <v>5613393660.8022099</v>
      </c>
      <c r="AB759" s="225">
        <v>467104991.08165902</v>
      </c>
      <c r="AC759" s="225">
        <v>284254538.237948</v>
      </c>
      <c r="AD759" s="225">
        <v>309304648.46479797</v>
      </c>
      <c r="AE759" s="225">
        <v>342725767.30927598</v>
      </c>
      <c r="AF759" s="225">
        <v>401328330.93886</v>
      </c>
      <c r="AG759" s="225">
        <v>419805176.12562197</v>
      </c>
      <c r="AH759" s="225">
        <v>436327064.62390101</v>
      </c>
      <c r="AI759" s="225">
        <v>561249163.61787605</v>
      </c>
      <c r="AJ759" s="225">
        <v>414868104.00128901</v>
      </c>
      <c r="AK759" s="225">
        <v>361792697.13902402</v>
      </c>
      <c r="AL759" s="225">
        <v>292641218.51152098</v>
      </c>
      <c r="AM759" s="225">
        <v>302797849.796103</v>
      </c>
      <c r="AN759" s="225">
        <v>4594199549.8478804</v>
      </c>
      <c r="AO759" s="225">
        <v>459770758.800717</v>
      </c>
      <c r="AP759" s="225">
        <v>280626894.01837599</v>
      </c>
      <c r="AQ759" s="225">
        <v>305388325.17585999</v>
      </c>
      <c r="AR759" s="225">
        <v>337814583.54133803</v>
      </c>
      <c r="AS759" s="225">
        <v>394861209.99587202</v>
      </c>
      <c r="AT759" s="225">
        <v>415194632.56278801</v>
      </c>
      <c r="AU759" s="225">
        <v>430794884.62536502</v>
      </c>
      <c r="AV759" s="225">
        <v>551578145.27845001</v>
      </c>
      <c r="AW759" s="225">
        <v>408074917.99975097</v>
      </c>
      <c r="AX759" s="225">
        <v>355450673.81869698</v>
      </c>
      <c r="AY759" s="225">
        <v>285857112.53611797</v>
      </c>
      <c r="AZ759" s="225">
        <v>299935413.01019198</v>
      </c>
      <c r="BA759" s="225">
        <v>4525347551.3635197</v>
      </c>
      <c r="BB759" s="225">
        <v>455545170.63297802</v>
      </c>
      <c r="BC759" s="225">
        <v>276395169.25285</v>
      </c>
      <c r="BD759" s="225">
        <v>298341386.26756799</v>
      </c>
      <c r="BE759" s="225">
        <v>330977133.58459198</v>
      </c>
      <c r="BF759" s="225">
        <v>391850415.67664802</v>
      </c>
      <c r="BG759" s="225">
        <v>412095720.97839999</v>
      </c>
      <c r="BH759" s="225">
        <v>428698550.34548402</v>
      </c>
      <c r="BI759" s="225">
        <v>547580206.586303</v>
      </c>
      <c r="BJ759" s="225">
        <v>406384349.35045397</v>
      </c>
      <c r="BK759" s="225">
        <v>355156030.132348</v>
      </c>
      <c r="BL759" s="225">
        <v>292194585.71174401</v>
      </c>
      <c r="BM759" s="225">
        <v>300435119.04299098</v>
      </c>
      <c r="BN759" s="225">
        <v>4495653837.5623598</v>
      </c>
    </row>
    <row r="760" spans="1:66">
      <c r="A760" s="245" t="s">
        <v>999</v>
      </c>
    </row>
    <row r="761" spans="1:66">
      <c r="A761" s="247" t="s">
        <v>1000</v>
      </c>
      <c r="B761" s="225">
        <v>-121949404.86479101</v>
      </c>
      <c r="C761" s="225">
        <v>-137561660.232126</v>
      </c>
      <c r="D761" s="225">
        <v>-127714865.239123</v>
      </c>
      <c r="E761" s="225">
        <v>-71888074.593313605</v>
      </c>
      <c r="F761" s="225">
        <v>-85353068.037243202</v>
      </c>
      <c r="G761" s="225">
        <v>-119760067.281057</v>
      </c>
      <c r="H761" s="225">
        <v>-109517743.261913</v>
      </c>
      <c r="I761" s="225">
        <v>-82910256.944138601</v>
      </c>
      <c r="J761" s="225">
        <v>-121565459.483055</v>
      </c>
      <c r="K761" s="225">
        <v>-85243360.055442497</v>
      </c>
      <c r="L761" s="225">
        <v>-90446172.306302398</v>
      </c>
      <c r="M761" s="225">
        <v>-128295049.58264799</v>
      </c>
      <c r="N761" s="225">
        <v>-1282205181.88115</v>
      </c>
      <c r="O761" s="225">
        <v>-121453986.130468</v>
      </c>
      <c r="P761" s="225">
        <v>-126466155.678822</v>
      </c>
      <c r="Q761" s="225">
        <v>-100402550.08531401</v>
      </c>
      <c r="R761" s="225">
        <v>-81822098.034690306</v>
      </c>
      <c r="S761" s="225">
        <v>-100046909.166164</v>
      </c>
      <c r="T761" s="225">
        <v>-121336533.06437001</v>
      </c>
      <c r="U761" s="225">
        <v>-118371502.552743</v>
      </c>
      <c r="V761" s="225">
        <v>-104805187.10396001</v>
      </c>
      <c r="W761" s="225">
        <v>-116199682.250542</v>
      </c>
      <c r="X761" s="225">
        <v>-106929670.830084</v>
      </c>
      <c r="Y761" s="225">
        <v>-100214822.65782499</v>
      </c>
      <c r="Z761" s="225">
        <v>-133356718.52415401</v>
      </c>
      <c r="AA761" s="225">
        <v>-1331405816.0791399</v>
      </c>
      <c r="AB761" s="225">
        <v>-121100942.754392</v>
      </c>
      <c r="AC761" s="225">
        <v>-98455424.035632998</v>
      </c>
      <c r="AD761" s="225">
        <v>-80918927.589390203</v>
      </c>
      <c r="AE761" s="225">
        <v>-76552785.487422407</v>
      </c>
      <c r="AF761" s="225">
        <v>-100120051.26458</v>
      </c>
      <c r="AG761" s="225">
        <v>-118150477.25350399</v>
      </c>
      <c r="AH761" s="225">
        <v>-128887880.746029</v>
      </c>
      <c r="AI761" s="225">
        <v>-132006854.438261</v>
      </c>
      <c r="AJ761" s="225">
        <v>-112735666.044733</v>
      </c>
      <c r="AK761" s="225">
        <v>-100127342.18957201</v>
      </c>
      <c r="AL761" s="225">
        <v>-82022815.761252999</v>
      </c>
      <c r="AM761" s="225">
        <v>-112606972.52797399</v>
      </c>
      <c r="AN761" s="225">
        <v>-1263686140.0927401</v>
      </c>
      <c r="AO761" s="225">
        <v>-123964626.36843801</v>
      </c>
      <c r="AP761" s="225">
        <v>-100445062.87992699</v>
      </c>
      <c r="AQ761" s="225">
        <v>-80801932.982688203</v>
      </c>
      <c r="AR761" s="225">
        <v>-77109761.706402093</v>
      </c>
      <c r="AS761" s="225">
        <v>-102046135.492797</v>
      </c>
      <c r="AT761" s="225">
        <v>-121314386.204748</v>
      </c>
      <c r="AU761" s="225">
        <v>-132649983.651852</v>
      </c>
      <c r="AV761" s="225">
        <v>-138617049.94295299</v>
      </c>
      <c r="AW761" s="225">
        <v>-118116686.243057</v>
      </c>
      <c r="AX761" s="225">
        <v>-106304437.942149</v>
      </c>
      <c r="AY761" s="225">
        <v>-86931356.740006804</v>
      </c>
      <c r="AZ761" s="225">
        <v>-114528620.62710799</v>
      </c>
      <c r="BA761" s="225">
        <v>-1302830040.78213</v>
      </c>
      <c r="BB761" s="225">
        <v>-127185819.548738</v>
      </c>
      <c r="BC761" s="225">
        <v>-104205271.196611</v>
      </c>
      <c r="BD761" s="225">
        <v>-85987296.842937499</v>
      </c>
      <c r="BE761" s="225">
        <v>-82047358.620783404</v>
      </c>
      <c r="BF761" s="225">
        <v>-104420521.502285</v>
      </c>
      <c r="BG761" s="225">
        <v>-123169123.87311099</v>
      </c>
      <c r="BH761" s="225">
        <v>-133773731.11851101</v>
      </c>
      <c r="BI761" s="225">
        <v>-141115297.28110799</v>
      </c>
      <c r="BJ761" s="225">
        <v>-119586854.202673</v>
      </c>
      <c r="BK761" s="225">
        <v>-106419638.001562</v>
      </c>
      <c r="BL761" s="225">
        <v>-80850888.104806304</v>
      </c>
      <c r="BM761" s="225">
        <v>-114600100.818875</v>
      </c>
      <c r="BN761" s="225">
        <v>-1323361901.112</v>
      </c>
    </row>
    <row r="762" spans="1:66">
      <c r="A762" s="245" t="s">
        <v>1001</v>
      </c>
    </row>
    <row r="763" spans="1:66" ht="10.8" thickBot="1">
      <c r="A763" s="246" t="s">
        <v>1002</v>
      </c>
    </row>
    <row r="764" spans="1:66" ht="10.8" thickBot="1">
      <c r="A764" s="246" t="s">
        <v>1003</v>
      </c>
    </row>
    <row r="765" spans="1:66">
      <c r="A765" s="245" t="s">
        <v>1004</v>
      </c>
      <c r="B765" s="225">
        <v>126.98</v>
      </c>
      <c r="C765" s="225">
        <v>126.98</v>
      </c>
      <c r="D765" s="225">
        <v>126.98</v>
      </c>
      <c r="E765" s="225">
        <v>126.98</v>
      </c>
      <c r="F765" s="225">
        <v>126.98</v>
      </c>
      <c r="G765" s="225">
        <v>126.98</v>
      </c>
      <c r="H765" s="225">
        <v>126.98</v>
      </c>
      <c r="I765" s="225">
        <v>126.98</v>
      </c>
      <c r="J765" s="225">
        <v>126.98</v>
      </c>
      <c r="K765" s="225">
        <v>126.98</v>
      </c>
      <c r="L765" s="225">
        <v>126.98</v>
      </c>
      <c r="M765" s="225">
        <v>126.98</v>
      </c>
      <c r="N765" s="225">
        <v>1523.76</v>
      </c>
      <c r="O765" s="225">
        <v>130.80000000000001</v>
      </c>
      <c r="P765" s="225">
        <v>130.80000000000001</v>
      </c>
      <c r="Q765" s="225">
        <v>130.80000000000001</v>
      </c>
      <c r="R765" s="225">
        <v>130.80000000000001</v>
      </c>
      <c r="S765" s="225">
        <v>130.80000000000001</v>
      </c>
      <c r="T765" s="225">
        <v>130.80000000000001</v>
      </c>
      <c r="U765" s="225">
        <v>130.80000000000001</v>
      </c>
      <c r="V765" s="225">
        <v>130.80000000000001</v>
      </c>
      <c r="W765" s="225">
        <v>130.80000000000001</v>
      </c>
      <c r="X765" s="225">
        <v>130.80000000000001</v>
      </c>
      <c r="Y765" s="225">
        <v>130.80000000000001</v>
      </c>
      <c r="Z765" s="225">
        <v>130.80000000000001</v>
      </c>
      <c r="AA765" s="225">
        <v>1569.6</v>
      </c>
      <c r="AB765" s="225">
        <v>130.80000000000001</v>
      </c>
      <c r="AC765" s="225">
        <v>130.80000000000001</v>
      </c>
      <c r="AD765" s="225">
        <v>130.80000000000001</v>
      </c>
      <c r="AE765" s="225">
        <v>130.80000000000001</v>
      </c>
      <c r="AF765" s="225">
        <v>130.80000000000001</v>
      </c>
      <c r="AG765" s="225">
        <v>130.80000000000001</v>
      </c>
      <c r="AH765" s="225">
        <v>130.80000000000001</v>
      </c>
      <c r="AI765" s="225">
        <v>130.80000000000001</v>
      </c>
      <c r="AJ765" s="225">
        <v>130.80000000000001</v>
      </c>
      <c r="AK765" s="225">
        <v>130.80000000000001</v>
      </c>
      <c r="AL765" s="225">
        <v>130.80000000000001</v>
      </c>
      <c r="AM765" s="225">
        <v>130.80000000000001</v>
      </c>
      <c r="AN765" s="225">
        <v>1569.6</v>
      </c>
      <c r="AO765" s="225">
        <v>130.80000000000001</v>
      </c>
      <c r="AP765" s="225">
        <v>130.80000000000001</v>
      </c>
      <c r="AQ765" s="225">
        <v>130.80000000000001</v>
      </c>
      <c r="AR765" s="225">
        <v>130.80000000000001</v>
      </c>
      <c r="AS765" s="225">
        <v>130.80000000000001</v>
      </c>
      <c r="AT765" s="225">
        <v>130.80000000000001</v>
      </c>
      <c r="AU765" s="225">
        <v>130.80000000000001</v>
      </c>
      <c r="AV765" s="225">
        <v>130.80000000000001</v>
      </c>
      <c r="AW765" s="225">
        <v>130.80000000000001</v>
      </c>
      <c r="AX765" s="225">
        <v>130.80000000000001</v>
      </c>
      <c r="AY765" s="225">
        <v>130.80000000000001</v>
      </c>
      <c r="AZ765" s="225">
        <v>130.80000000000001</v>
      </c>
      <c r="BA765" s="225">
        <v>1569.6</v>
      </c>
      <c r="BB765" s="225">
        <v>130.80000000000001</v>
      </c>
      <c r="BC765" s="225">
        <v>130.80000000000001</v>
      </c>
      <c r="BD765" s="225">
        <v>130.80000000000001</v>
      </c>
      <c r="BE765" s="225">
        <v>130.80000000000001</v>
      </c>
      <c r="BF765" s="225">
        <v>130.80000000000001</v>
      </c>
      <c r="BG765" s="225">
        <v>130.80000000000001</v>
      </c>
      <c r="BH765" s="225">
        <v>130.80000000000001</v>
      </c>
      <c r="BI765" s="225">
        <v>130.80000000000001</v>
      </c>
      <c r="BJ765" s="225">
        <v>130.80000000000001</v>
      </c>
      <c r="BK765" s="225">
        <v>130.80000000000001</v>
      </c>
      <c r="BL765" s="225">
        <v>130.80000000000001</v>
      </c>
      <c r="BM765" s="225">
        <v>130.80000000000001</v>
      </c>
      <c r="BN765" s="225">
        <v>1569.6</v>
      </c>
    </row>
    <row r="766" spans="1:66">
      <c r="A766" s="245" t="s">
        <v>1005</v>
      </c>
      <c r="B766" s="225">
        <v>0</v>
      </c>
      <c r="C766" s="225">
        <v>0</v>
      </c>
      <c r="D766" s="225">
        <v>0</v>
      </c>
      <c r="E766" s="225">
        <v>0</v>
      </c>
      <c r="F766" s="225">
        <v>0</v>
      </c>
      <c r="G766" s="225">
        <v>0</v>
      </c>
      <c r="H766" s="225">
        <v>0</v>
      </c>
      <c r="I766" s="225">
        <v>0</v>
      </c>
      <c r="J766" s="225">
        <v>0</v>
      </c>
      <c r="K766" s="225">
        <v>0</v>
      </c>
      <c r="L766" s="225">
        <v>0</v>
      </c>
      <c r="M766" s="225">
        <v>0</v>
      </c>
      <c r="N766" s="225">
        <v>0</v>
      </c>
      <c r="O766" s="225">
        <v>0</v>
      </c>
      <c r="P766" s="225">
        <v>0</v>
      </c>
      <c r="Q766" s="225">
        <v>0</v>
      </c>
      <c r="R766" s="225">
        <v>0</v>
      </c>
      <c r="S766" s="225">
        <v>0</v>
      </c>
      <c r="T766" s="225">
        <v>0</v>
      </c>
      <c r="U766" s="225">
        <v>0</v>
      </c>
      <c r="V766" s="225">
        <v>0</v>
      </c>
      <c r="W766" s="225">
        <v>0</v>
      </c>
      <c r="X766" s="225">
        <v>0</v>
      </c>
      <c r="Y766" s="225">
        <v>0</v>
      </c>
      <c r="Z766" s="225">
        <v>0</v>
      </c>
      <c r="AA766" s="225">
        <v>0</v>
      </c>
      <c r="AB766" s="225">
        <v>0</v>
      </c>
      <c r="AC766" s="225">
        <v>0</v>
      </c>
      <c r="AD766" s="225">
        <v>0</v>
      </c>
      <c r="AE766" s="225">
        <v>0</v>
      </c>
      <c r="AF766" s="225">
        <v>0</v>
      </c>
      <c r="AG766" s="225">
        <v>0</v>
      </c>
      <c r="AH766" s="225">
        <v>0</v>
      </c>
      <c r="AI766" s="225">
        <v>0</v>
      </c>
      <c r="AJ766" s="225">
        <v>0</v>
      </c>
      <c r="AK766" s="225">
        <v>0</v>
      </c>
      <c r="AL766" s="225">
        <v>0</v>
      </c>
      <c r="AM766" s="225">
        <v>0</v>
      </c>
      <c r="AN766" s="225">
        <v>0</v>
      </c>
      <c r="AO766" s="225">
        <v>0</v>
      </c>
      <c r="AP766" s="225">
        <v>0</v>
      </c>
      <c r="AQ766" s="225">
        <v>0</v>
      </c>
      <c r="AR766" s="225">
        <v>0</v>
      </c>
      <c r="AS766" s="225">
        <v>0</v>
      </c>
      <c r="AT766" s="225">
        <v>0</v>
      </c>
      <c r="AU766" s="225">
        <v>0</v>
      </c>
      <c r="AV766" s="225">
        <v>0</v>
      </c>
      <c r="AW766" s="225">
        <v>0</v>
      </c>
      <c r="AX766" s="225">
        <v>0</v>
      </c>
      <c r="AY766" s="225">
        <v>0</v>
      </c>
      <c r="AZ766" s="225">
        <v>0</v>
      </c>
      <c r="BA766" s="225">
        <v>0</v>
      </c>
      <c r="BB766" s="225">
        <v>0</v>
      </c>
      <c r="BC766" s="225">
        <v>0</v>
      </c>
      <c r="BD766" s="225">
        <v>0</v>
      </c>
      <c r="BE766" s="225">
        <v>0</v>
      </c>
      <c r="BF766" s="225">
        <v>0</v>
      </c>
      <c r="BG766" s="225">
        <v>0</v>
      </c>
      <c r="BH766" s="225">
        <v>0</v>
      </c>
      <c r="BI766" s="225">
        <v>0</v>
      </c>
      <c r="BJ766" s="225">
        <v>0</v>
      </c>
      <c r="BK766" s="225">
        <v>0</v>
      </c>
      <c r="BL766" s="225">
        <v>0</v>
      </c>
      <c r="BM766" s="225">
        <v>0</v>
      </c>
      <c r="BN766" s="225">
        <v>0</v>
      </c>
    </row>
    <row r="767" spans="1:66">
      <c r="A767" s="245" t="s">
        <v>1006</v>
      </c>
      <c r="B767" s="225">
        <v>126.98</v>
      </c>
      <c r="C767" s="225">
        <v>126.98</v>
      </c>
      <c r="D767" s="225">
        <v>126.98</v>
      </c>
      <c r="E767" s="225">
        <v>126.98</v>
      </c>
      <c r="F767" s="225">
        <v>126.98</v>
      </c>
      <c r="G767" s="225">
        <v>126.98</v>
      </c>
      <c r="H767" s="225">
        <v>126.98</v>
      </c>
      <c r="I767" s="225">
        <v>126.98</v>
      </c>
      <c r="J767" s="225">
        <v>126.98</v>
      </c>
      <c r="K767" s="225">
        <v>126.98</v>
      </c>
      <c r="L767" s="225">
        <v>126.98</v>
      </c>
      <c r="M767" s="225">
        <v>126.98</v>
      </c>
      <c r="N767" s="225">
        <v>1523.76</v>
      </c>
      <c r="O767" s="225">
        <v>130.80000000000001</v>
      </c>
      <c r="P767" s="225">
        <v>130.80000000000001</v>
      </c>
      <c r="Q767" s="225">
        <v>130.80000000000001</v>
      </c>
      <c r="R767" s="225">
        <v>130.80000000000001</v>
      </c>
      <c r="S767" s="225">
        <v>130.80000000000001</v>
      </c>
      <c r="T767" s="225">
        <v>130.80000000000001</v>
      </c>
      <c r="U767" s="225">
        <v>130.80000000000001</v>
      </c>
      <c r="V767" s="225">
        <v>130.80000000000001</v>
      </c>
      <c r="W767" s="225">
        <v>130.80000000000001</v>
      </c>
      <c r="X767" s="225">
        <v>130.80000000000001</v>
      </c>
      <c r="Y767" s="225">
        <v>130.80000000000001</v>
      </c>
      <c r="Z767" s="225">
        <v>130.80000000000001</v>
      </c>
      <c r="AA767" s="225">
        <v>1569.6</v>
      </c>
      <c r="AB767" s="225">
        <v>130.80000000000001</v>
      </c>
      <c r="AC767" s="225">
        <v>130.80000000000001</v>
      </c>
      <c r="AD767" s="225">
        <v>130.80000000000001</v>
      </c>
      <c r="AE767" s="225">
        <v>130.80000000000001</v>
      </c>
      <c r="AF767" s="225">
        <v>130.80000000000001</v>
      </c>
      <c r="AG767" s="225">
        <v>130.80000000000001</v>
      </c>
      <c r="AH767" s="225">
        <v>130.80000000000001</v>
      </c>
      <c r="AI767" s="225">
        <v>130.80000000000001</v>
      </c>
      <c r="AJ767" s="225">
        <v>130.80000000000001</v>
      </c>
      <c r="AK767" s="225">
        <v>130.80000000000001</v>
      </c>
      <c r="AL767" s="225">
        <v>130.80000000000001</v>
      </c>
      <c r="AM767" s="225">
        <v>130.80000000000001</v>
      </c>
      <c r="AN767" s="225">
        <v>1569.6</v>
      </c>
      <c r="AO767" s="225">
        <v>130.80000000000001</v>
      </c>
      <c r="AP767" s="225">
        <v>130.80000000000001</v>
      </c>
      <c r="AQ767" s="225">
        <v>130.80000000000001</v>
      </c>
      <c r="AR767" s="225">
        <v>130.80000000000001</v>
      </c>
      <c r="AS767" s="225">
        <v>130.80000000000001</v>
      </c>
      <c r="AT767" s="225">
        <v>130.80000000000001</v>
      </c>
      <c r="AU767" s="225">
        <v>130.80000000000001</v>
      </c>
      <c r="AV767" s="225">
        <v>130.80000000000001</v>
      </c>
      <c r="AW767" s="225">
        <v>130.80000000000001</v>
      </c>
      <c r="AX767" s="225">
        <v>130.80000000000001</v>
      </c>
      <c r="AY767" s="225">
        <v>130.80000000000001</v>
      </c>
      <c r="AZ767" s="225">
        <v>130.80000000000001</v>
      </c>
      <c r="BA767" s="225">
        <v>1569.6</v>
      </c>
      <c r="BB767" s="225">
        <v>130.80000000000001</v>
      </c>
      <c r="BC767" s="225">
        <v>130.80000000000001</v>
      </c>
      <c r="BD767" s="225">
        <v>130.80000000000001</v>
      </c>
      <c r="BE767" s="225">
        <v>130.80000000000001</v>
      </c>
      <c r="BF767" s="225">
        <v>130.80000000000001</v>
      </c>
      <c r="BG767" s="225">
        <v>130.80000000000001</v>
      </c>
      <c r="BH767" s="225">
        <v>130.80000000000001</v>
      </c>
      <c r="BI767" s="225">
        <v>130.80000000000001</v>
      </c>
      <c r="BJ767" s="225">
        <v>130.80000000000001</v>
      </c>
      <c r="BK767" s="225">
        <v>130.80000000000001</v>
      </c>
      <c r="BL767" s="225">
        <v>130.80000000000001</v>
      </c>
      <c r="BM767" s="225">
        <v>130.80000000000001</v>
      </c>
      <c r="BN767" s="225">
        <v>1569.6</v>
      </c>
    </row>
    <row r="768" spans="1:66">
      <c r="A768" s="245" t="s">
        <v>1007</v>
      </c>
    </row>
    <row r="769" spans="1:66">
      <c r="A769" s="245" t="s">
        <v>1008</v>
      </c>
      <c r="B769" s="225">
        <v>-5589716.1570394598</v>
      </c>
      <c r="C769" s="225">
        <v>-5603283.6970394598</v>
      </c>
      <c r="D769" s="225">
        <v>-5620583.0070394604</v>
      </c>
      <c r="E769" s="225">
        <v>-5618265.3270394597</v>
      </c>
      <c r="F769" s="225">
        <v>-5632384.5170394601</v>
      </c>
      <c r="G769" s="225">
        <v>-5664879.0270394599</v>
      </c>
      <c r="H769" s="225">
        <v>-5695737.3670394598</v>
      </c>
      <c r="I769" s="225">
        <v>-5693546.2770394599</v>
      </c>
      <c r="J769" s="225">
        <v>-5736986.9279997703</v>
      </c>
      <c r="K769" s="225">
        <v>-5735647.2479997696</v>
      </c>
      <c r="L769" s="225">
        <v>-5704233.94349977</v>
      </c>
      <c r="M769" s="225">
        <v>-5691725.65349977</v>
      </c>
      <c r="N769" s="225">
        <v>-67986989.149314702</v>
      </c>
      <c r="O769" s="225">
        <v>-5699788.2964362102</v>
      </c>
      <c r="P769" s="225">
        <v>-5711981.6864362098</v>
      </c>
      <c r="Q769" s="225">
        <v>-5727899.5464361999</v>
      </c>
      <c r="R769" s="225">
        <v>-5725322.09643621</v>
      </c>
      <c r="S769" s="225">
        <v>-5738090.2464362001</v>
      </c>
      <c r="T769" s="225">
        <v>-5768050.4864362096</v>
      </c>
      <c r="U769" s="225">
        <v>-5797078.5364362104</v>
      </c>
      <c r="V769" s="225">
        <v>-5794770.2964362102</v>
      </c>
      <c r="W769" s="225">
        <v>-5785648.63643621</v>
      </c>
      <c r="X769" s="225">
        <v>-5784153.3164362097</v>
      </c>
      <c r="Y769" s="225">
        <v>-5755172.5464362102</v>
      </c>
      <c r="Z769" s="225">
        <v>-5741900.3664362002</v>
      </c>
      <c r="AA769" s="225">
        <v>-69029856.057234496</v>
      </c>
      <c r="AB769" s="225">
        <v>-5500056.7931007501</v>
      </c>
      <c r="AC769" s="225">
        <v>-5511521.5831007501</v>
      </c>
      <c r="AD769" s="225">
        <v>-5526622.1831007497</v>
      </c>
      <c r="AE769" s="225">
        <v>-5523861.25310075</v>
      </c>
      <c r="AF769" s="225">
        <v>-5535849.7031007502</v>
      </c>
      <c r="AG769" s="225">
        <v>-5564307.7731007496</v>
      </c>
      <c r="AH769" s="225">
        <v>-5611820.0653382502</v>
      </c>
      <c r="AI769" s="225">
        <v>-5607106.91033825</v>
      </c>
      <c r="AJ769" s="225">
        <v>-5595906.9703382496</v>
      </c>
      <c r="AK769" s="225">
        <v>-5594254.6103382502</v>
      </c>
      <c r="AL769" s="225">
        <v>-5565324.2903382499</v>
      </c>
      <c r="AM769" s="225">
        <v>-5551472.45033825</v>
      </c>
      <c r="AN769" s="225">
        <v>-66688104.585633896</v>
      </c>
      <c r="AO769" s="225">
        <v>-5572624.9123756699</v>
      </c>
      <c r="AP769" s="225">
        <v>-5580913.8723756699</v>
      </c>
      <c r="AQ769" s="225">
        <v>-5595090.9423756702</v>
      </c>
      <c r="AR769" s="225">
        <v>-5592014.5223756703</v>
      </c>
      <c r="AS769" s="225">
        <v>-5603085.2223756704</v>
      </c>
      <c r="AT769" s="225">
        <v>-5629901.52237566</v>
      </c>
      <c r="AU769" s="225">
        <v>-5673963.02217355</v>
      </c>
      <c r="AV769" s="225">
        <v>-5671397.5621735603</v>
      </c>
      <c r="AW769" s="225">
        <v>-5662551.4621735597</v>
      </c>
      <c r="AX769" s="225">
        <v>-5660691.5221735602</v>
      </c>
      <c r="AY769" s="225">
        <v>-5630096.52217355</v>
      </c>
      <c r="AZ769" s="225">
        <v>-5615772.9121735599</v>
      </c>
      <c r="BA769" s="225">
        <v>-67488103.997295305</v>
      </c>
      <c r="BB769" s="225">
        <v>-5658463.2623289097</v>
      </c>
      <c r="BC769" s="225">
        <v>-5668292.3023289097</v>
      </c>
      <c r="BD769" s="225">
        <v>-5681688.5523289097</v>
      </c>
      <c r="BE769" s="225">
        <v>-5678470.7723289104</v>
      </c>
      <c r="BF769" s="225">
        <v>-5688766.6423289096</v>
      </c>
      <c r="BG769" s="225">
        <v>-5714074.0923289098</v>
      </c>
      <c r="BH769" s="225">
        <v>-5766010.7171539096</v>
      </c>
      <c r="BI769" s="225">
        <v>-5763370.7871539099</v>
      </c>
      <c r="BJ769" s="225">
        <v>-5753506.5471539097</v>
      </c>
      <c r="BK769" s="225">
        <v>-5751526.2471539099</v>
      </c>
      <c r="BL769" s="225">
        <v>-5722735.32715391</v>
      </c>
      <c r="BM769" s="225">
        <v>-5708001.9171539098</v>
      </c>
      <c r="BN769" s="225">
        <v>-68554907.166896895</v>
      </c>
    </row>
    <row r="770" spans="1:66">
      <c r="A770" s="245" t="s">
        <v>1009</v>
      </c>
      <c r="B770" s="225">
        <v>-108000</v>
      </c>
      <c r="C770" s="225">
        <v>-108000</v>
      </c>
      <c r="D770" s="225">
        <v>-108000</v>
      </c>
      <c r="E770" s="225">
        <v>-108000</v>
      </c>
      <c r="F770" s="225">
        <v>-108000</v>
      </c>
      <c r="G770" s="225">
        <v>-108000</v>
      </c>
      <c r="H770" s="225">
        <v>-108000</v>
      </c>
      <c r="I770" s="225">
        <v>-108000</v>
      </c>
      <c r="J770" s="225">
        <v>-108000</v>
      </c>
      <c r="K770" s="225">
        <v>-108000</v>
      </c>
      <c r="L770" s="225">
        <v>-108000</v>
      </c>
      <c r="M770" s="225">
        <v>-108000</v>
      </c>
      <c r="N770" s="225">
        <v>-1296000</v>
      </c>
      <c r="O770" s="225">
        <v>-108000</v>
      </c>
      <c r="P770" s="225">
        <v>-108000</v>
      </c>
      <c r="Q770" s="225">
        <v>-108000</v>
      </c>
      <c r="R770" s="225">
        <v>-108000</v>
      </c>
      <c r="S770" s="225">
        <v>-108000</v>
      </c>
      <c r="T770" s="225">
        <v>-108000</v>
      </c>
      <c r="U770" s="225">
        <v>-108000</v>
      </c>
      <c r="V770" s="225">
        <v>-108000</v>
      </c>
      <c r="W770" s="225">
        <v>-108000</v>
      </c>
      <c r="X770" s="225">
        <v>-108000</v>
      </c>
      <c r="Y770" s="225">
        <v>-108000</v>
      </c>
      <c r="Z770" s="225">
        <v>-108000</v>
      </c>
      <c r="AA770" s="225">
        <v>-1296000</v>
      </c>
      <c r="AB770" s="225">
        <v>-108000</v>
      </c>
      <c r="AC770" s="225">
        <v>-108000</v>
      </c>
      <c r="AD770" s="225">
        <v>-108000</v>
      </c>
      <c r="AE770" s="225">
        <v>-108000</v>
      </c>
      <c r="AF770" s="225">
        <v>-108000</v>
      </c>
      <c r="AG770" s="225">
        <v>-108000</v>
      </c>
      <c r="AH770" s="225">
        <v>-108000</v>
      </c>
      <c r="AI770" s="225">
        <v>-108000</v>
      </c>
      <c r="AJ770" s="225">
        <v>-108000</v>
      </c>
      <c r="AK770" s="225">
        <v>-108000</v>
      </c>
      <c r="AL770" s="225">
        <v>-108000</v>
      </c>
      <c r="AM770" s="225">
        <v>-108000</v>
      </c>
      <c r="AN770" s="225">
        <v>-1296000</v>
      </c>
      <c r="AO770" s="225">
        <v>-108000</v>
      </c>
      <c r="AP770" s="225">
        <v>-108000</v>
      </c>
      <c r="AQ770" s="225">
        <v>-108000</v>
      </c>
      <c r="AR770" s="225">
        <v>-108000</v>
      </c>
      <c r="AS770" s="225">
        <v>-108000</v>
      </c>
      <c r="AT770" s="225">
        <v>-108000</v>
      </c>
      <c r="AU770" s="225">
        <v>-108000</v>
      </c>
      <c r="AV770" s="225">
        <v>-108000</v>
      </c>
      <c r="AW770" s="225">
        <v>-108000</v>
      </c>
      <c r="AX770" s="225">
        <v>-108000</v>
      </c>
      <c r="AY770" s="225">
        <v>-108000</v>
      </c>
      <c r="AZ770" s="225">
        <v>-108000</v>
      </c>
      <c r="BA770" s="225">
        <v>-1296000</v>
      </c>
      <c r="BB770" s="225">
        <v>-108000</v>
      </c>
      <c r="BC770" s="225">
        <v>-108000</v>
      </c>
      <c r="BD770" s="225">
        <v>-108000</v>
      </c>
      <c r="BE770" s="225">
        <v>-108000</v>
      </c>
      <c r="BF770" s="225">
        <v>-108000</v>
      </c>
      <c r="BG770" s="225">
        <v>-108000</v>
      </c>
      <c r="BH770" s="225">
        <v>-108000</v>
      </c>
      <c r="BI770" s="225">
        <v>-108000</v>
      </c>
      <c r="BJ770" s="225">
        <v>-108000</v>
      </c>
      <c r="BK770" s="225">
        <v>-108000</v>
      </c>
      <c r="BL770" s="225">
        <v>-108000</v>
      </c>
      <c r="BM770" s="225">
        <v>-108000</v>
      </c>
      <c r="BN770" s="225">
        <v>-1296000</v>
      </c>
    </row>
    <row r="771" spans="1:66">
      <c r="A771" s="245" t="s">
        <v>1010</v>
      </c>
      <c r="B771" s="225">
        <v>0</v>
      </c>
      <c r="C771" s="225">
        <v>0</v>
      </c>
      <c r="D771" s="225">
        <v>0</v>
      </c>
      <c r="E771" s="225">
        <v>0</v>
      </c>
      <c r="F771" s="225">
        <v>0</v>
      </c>
      <c r="G771" s="225">
        <v>0</v>
      </c>
      <c r="H771" s="225">
        <v>0</v>
      </c>
      <c r="I771" s="225">
        <v>0</v>
      </c>
      <c r="J771" s="225">
        <v>0</v>
      </c>
      <c r="K771" s="225">
        <v>0</v>
      </c>
      <c r="L771" s="225">
        <v>0</v>
      </c>
      <c r="M771" s="225">
        <v>0</v>
      </c>
      <c r="N771" s="225">
        <v>0</v>
      </c>
      <c r="O771" s="225">
        <v>0</v>
      </c>
      <c r="P771" s="225">
        <v>0</v>
      </c>
      <c r="Q771" s="225">
        <v>0</v>
      </c>
      <c r="R771" s="225">
        <v>0</v>
      </c>
      <c r="S771" s="225">
        <v>0</v>
      </c>
      <c r="T771" s="225">
        <v>0</v>
      </c>
      <c r="U771" s="225">
        <v>0</v>
      </c>
      <c r="V771" s="225">
        <v>0</v>
      </c>
      <c r="W771" s="225">
        <v>0</v>
      </c>
      <c r="X771" s="225">
        <v>0</v>
      </c>
      <c r="Y771" s="225">
        <v>0</v>
      </c>
      <c r="Z771" s="225">
        <v>0</v>
      </c>
      <c r="AA771" s="225">
        <v>0</v>
      </c>
      <c r="AB771" s="225">
        <v>0</v>
      </c>
      <c r="AC771" s="225">
        <v>0</v>
      </c>
      <c r="AD771" s="225">
        <v>0</v>
      </c>
      <c r="AE771" s="225">
        <v>0</v>
      </c>
      <c r="AF771" s="225">
        <v>0</v>
      </c>
      <c r="AG771" s="225">
        <v>0</v>
      </c>
      <c r="AH771" s="225">
        <v>0</v>
      </c>
      <c r="AI771" s="225">
        <v>0</v>
      </c>
      <c r="AJ771" s="225">
        <v>0</v>
      </c>
      <c r="AK771" s="225">
        <v>0</v>
      </c>
      <c r="AL771" s="225">
        <v>0</v>
      </c>
      <c r="AM771" s="225">
        <v>0</v>
      </c>
      <c r="AN771" s="225">
        <v>0</v>
      </c>
      <c r="AO771" s="225">
        <v>0</v>
      </c>
      <c r="AP771" s="225">
        <v>0</v>
      </c>
      <c r="AQ771" s="225">
        <v>0</v>
      </c>
      <c r="AR771" s="225">
        <v>0</v>
      </c>
      <c r="AS771" s="225">
        <v>0</v>
      </c>
      <c r="AT771" s="225">
        <v>0</v>
      </c>
      <c r="AU771" s="225">
        <v>0</v>
      </c>
      <c r="AV771" s="225">
        <v>0</v>
      </c>
      <c r="AW771" s="225">
        <v>0</v>
      </c>
      <c r="AX771" s="225">
        <v>0</v>
      </c>
      <c r="AY771" s="225">
        <v>0</v>
      </c>
      <c r="AZ771" s="225">
        <v>0</v>
      </c>
      <c r="BA771" s="225">
        <v>0</v>
      </c>
      <c r="BB771" s="225">
        <v>0</v>
      </c>
      <c r="BC771" s="225">
        <v>0</v>
      </c>
      <c r="BD771" s="225">
        <v>0</v>
      </c>
      <c r="BE771" s="225">
        <v>0</v>
      </c>
      <c r="BF771" s="225">
        <v>0</v>
      </c>
      <c r="BG771" s="225">
        <v>0</v>
      </c>
      <c r="BH771" s="225">
        <v>0</v>
      </c>
      <c r="BI771" s="225">
        <v>0</v>
      </c>
      <c r="BJ771" s="225">
        <v>0</v>
      </c>
      <c r="BK771" s="225">
        <v>0</v>
      </c>
      <c r="BL771" s="225">
        <v>0</v>
      </c>
      <c r="BM771" s="225">
        <v>0</v>
      </c>
      <c r="BN771" s="225">
        <v>0</v>
      </c>
    </row>
    <row r="772" spans="1:66">
      <c r="A772" s="245" t="s">
        <v>1011</v>
      </c>
      <c r="B772" s="225">
        <v>0</v>
      </c>
      <c r="C772" s="225">
        <v>0</v>
      </c>
      <c r="D772" s="225">
        <v>0</v>
      </c>
      <c r="E772" s="225">
        <v>0</v>
      </c>
      <c r="F772" s="225">
        <v>0</v>
      </c>
      <c r="G772" s="225">
        <v>0</v>
      </c>
      <c r="H772" s="225">
        <v>0</v>
      </c>
      <c r="I772" s="225">
        <v>0</v>
      </c>
      <c r="J772" s="225">
        <v>0</v>
      </c>
      <c r="K772" s="225">
        <v>0</v>
      </c>
      <c r="L772" s="225">
        <v>0</v>
      </c>
      <c r="M772" s="225">
        <v>0</v>
      </c>
      <c r="N772" s="225">
        <v>0</v>
      </c>
      <c r="O772" s="225">
        <v>0</v>
      </c>
      <c r="P772" s="225">
        <v>0</v>
      </c>
      <c r="Q772" s="225">
        <v>0</v>
      </c>
      <c r="R772" s="225">
        <v>0</v>
      </c>
      <c r="S772" s="225">
        <v>0</v>
      </c>
      <c r="T772" s="225">
        <v>0</v>
      </c>
      <c r="U772" s="225">
        <v>0</v>
      </c>
      <c r="V772" s="225">
        <v>0</v>
      </c>
      <c r="W772" s="225">
        <v>0</v>
      </c>
      <c r="X772" s="225">
        <v>0</v>
      </c>
      <c r="Y772" s="225">
        <v>0</v>
      </c>
      <c r="Z772" s="225">
        <v>0</v>
      </c>
      <c r="AA772" s="225">
        <v>0</v>
      </c>
      <c r="AB772" s="225">
        <v>0</v>
      </c>
      <c r="AC772" s="225">
        <v>0</v>
      </c>
      <c r="AD772" s="225">
        <v>0</v>
      </c>
      <c r="AE772" s="225">
        <v>0</v>
      </c>
      <c r="AF772" s="225">
        <v>0</v>
      </c>
      <c r="AG772" s="225">
        <v>0</v>
      </c>
      <c r="AH772" s="225">
        <v>0</v>
      </c>
      <c r="AI772" s="225">
        <v>0</v>
      </c>
      <c r="AJ772" s="225">
        <v>0</v>
      </c>
      <c r="AK772" s="225">
        <v>0</v>
      </c>
      <c r="AL772" s="225">
        <v>0</v>
      </c>
      <c r="AM772" s="225">
        <v>0</v>
      </c>
      <c r="AN772" s="225">
        <v>0</v>
      </c>
      <c r="AO772" s="225">
        <v>0</v>
      </c>
      <c r="AP772" s="225">
        <v>0</v>
      </c>
      <c r="AQ772" s="225">
        <v>0</v>
      </c>
      <c r="AR772" s="225">
        <v>0</v>
      </c>
      <c r="AS772" s="225">
        <v>0</v>
      </c>
      <c r="AT772" s="225">
        <v>0</v>
      </c>
      <c r="AU772" s="225">
        <v>0</v>
      </c>
      <c r="AV772" s="225">
        <v>0</v>
      </c>
      <c r="AW772" s="225">
        <v>0</v>
      </c>
      <c r="AX772" s="225">
        <v>0</v>
      </c>
      <c r="AY772" s="225">
        <v>0</v>
      </c>
      <c r="AZ772" s="225">
        <v>0</v>
      </c>
      <c r="BA772" s="225">
        <v>0</v>
      </c>
      <c r="BB772" s="225">
        <v>0</v>
      </c>
      <c r="BC772" s="225">
        <v>0</v>
      </c>
      <c r="BD772" s="225">
        <v>0</v>
      </c>
      <c r="BE772" s="225">
        <v>0</v>
      </c>
      <c r="BF772" s="225">
        <v>0</v>
      </c>
      <c r="BG772" s="225">
        <v>0</v>
      </c>
      <c r="BH772" s="225">
        <v>0</v>
      </c>
      <c r="BI772" s="225">
        <v>0</v>
      </c>
      <c r="BJ772" s="225">
        <v>0</v>
      </c>
      <c r="BK772" s="225">
        <v>0</v>
      </c>
      <c r="BL772" s="225">
        <v>0</v>
      </c>
      <c r="BM772" s="225">
        <v>0</v>
      </c>
      <c r="BN772" s="225">
        <v>0</v>
      </c>
    </row>
    <row r="773" spans="1:66">
      <c r="A773" s="245" t="s">
        <v>1012</v>
      </c>
      <c r="B773" s="225">
        <v>0</v>
      </c>
      <c r="C773" s="225">
        <v>0</v>
      </c>
      <c r="D773" s="225">
        <v>0</v>
      </c>
      <c r="E773" s="225">
        <v>0</v>
      </c>
      <c r="F773" s="225">
        <v>0</v>
      </c>
      <c r="G773" s="225">
        <v>0</v>
      </c>
      <c r="H773" s="225">
        <v>0</v>
      </c>
      <c r="I773" s="225">
        <v>0</v>
      </c>
      <c r="J773" s="225">
        <v>0</v>
      </c>
      <c r="K773" s="225">
        <v>0</v>
      </c>
      <c r="L773" s="225">
        <v>0</v>
      </c>
      <c r="M773" s="225">
        <v>0</v>
      </c>
      <c r="N773" s="225">
        <v>0</v>
      </c>
      <c r="O773" s="225">
        <v>0</v>
      </c>
      <c r="P773" s="225">
        <v>0</v>
      </c>
      <c r="Q773" s="225">
        <v>0</v>
      </c>
      <c r="R773" s="225">
        <v>0</v>
      </c>
      <c r="S773" s="225">
        <v>0</v>
      </c>
      <c r="T773" s="225">
        <v>0</v>
      </c>
      <c r="U773" s="225">
        <v>0</v>
      </c>
      <c r="V773" s="225">
        <v>0</v>
      </c>
      <c r="W773" s="225">
        <v>0</v>
      </c>
      <c r="X773" s="225">
        <v>0</v>
      </c>
      <c r="Y773" s="225">
        <v>0</v>
      </c>
      <c r="Z773" s="225">
        <v>0</v>
      </c>
      <c r="AA773" s="225">
        <v>0</v>
      </c>
      <c r="AB773" s="225">
        <v>0</v>
      </c>
      <c r="AC773" s="225">
        <v>0</v>
      </c>
      <c r="AD773" s="225">
        <v>0</v>
      </c>
      <c r="AE773" s="225">
        <v>0</v>
      </c>
      <c r="AF773" s="225">
        <v>0</v>
      </c>
      <c r="AG773" s="225">
        <v>0</v>
      </c>
      <c r="AH773" s="225">
        <v>0</v>
      </c>
      <c r="AI773" s="225">
        <v>0</v>
      </c>
      <c r="AJ773" s="225">
        <v>0</v>
      </c>
      <c r="AK773" s="225">
        <v>0</v>
      </c>
      <c r="AL773" s="225">
        <v>0</v>
      </c>
      <c r="AM773" s="225">
        <v>0</v>
      </c>
      <c r="AN773" s="225">
        <v>0</v>
      </c>
      <c r="AO773" s="225">
        <v>0</v>
      </c>
      <c r="AP773" s="225">
        <v>0</v>
      </c>
      <c r="AQ773" s="225">
        <v>0</v>
      </c>
      <c r="AR773" s="225">
        <v>0</v>
      </c>
      <c r="AS773" s="225">
        <v>0</v>
      </c>
      <c r="AT773" s="225">
        <v>0</v>
      </c>
      <c r="AU773" s="225">
        <v>0</v>
      </c>
      <c r="AV773" s="225">
        <v>0</v>
      </c>
      <c r="AW773" s="225">
        <v>0</v>
      </c>
      <c r="AX773" s="225">
        <v>0</v>
      </c>
      <c r="AY773" s="225">
        <v>0</v>
      </c>
      <c r="AZ773" s="225">
        <v>0</v>
      </c>
      <c r="BA773" s="225">
        <v>0</v>
      </c>
      <c r="BB773" s="225">
        <v>0</v>
      </c>
      <c r="BC773" s="225">
        <v>0</v>
      </c>
      <c r="BD773" s="225">
        <v>0</v>
      </c>
      <c r="BE773" s="225">
        <v>0</v>
      </c>
      <c r="BF773" s="225">
        <v>0</v>
      </c>
      <c r="BG773" s="225">
        <v>0</v>
      </c>
      <c r="BH773" s="225">
        <v>0</v>
      </c>
      <c r="BI773" s="225">
        <v>0</v>
      </c>
      <c r="BJ773" s="225">
        <v>0</v>
      </c>
      <c r="BK773" s="225">
        <v>0</v>
      </c>
      <c r="BL773" s="225">
        <v>0</v>
      </c>
      <c r="BM773" s="225">
        <v>0</v>
      </c>
      <c r="BN773" s="225">
        <v>0</v>
      </c>
    </row>
    <row r="774" spans="1:66">
      <c r="A774" s="245" t="s">
        <v>1013</v>
      </c>
      <c r="B774" s="225">
        <v>-1040865.71122997</v>
      </c>
      <c r="C774" s="225">
        <v>-2087185.4132771301</v>
      </c>
      <c r="D774" s="225">
        <v>-2072638.4954691699</v>
      </c>
      <c r="E774" s="225">
        <v>-1449306.5312924201</v>
      </c>
      <c r="F774" s="225">
        <v>118850.935474935</v>
      </c>
      <c r="G774" s="225">
        <v>1568308.2044521</v>
      </c>
      <c r="H774" s="225">
        <v>2525911.7777096699</v>
      </c>
      <c r="I774" s="225">
        <v>2286451.6718317</v>
      </c>
      <c r="J774" s="225">
        <v>1262510.11779533</v>
      </c>
      <c r="K774" s="225">
        <v>-502206.46322560101</v>
      </c>
      <c r="L774" s="225">
        <v>-2326443.9350944399</v>
      </c>
      <c r="M774" s="225">
        <v>-2505948.7859845199</v>
      </c>
      <c r="N774" s="225">
        <v>-4222562.62830952</v>
      </c>
      <c r="O774" s="225">
        <v>-1238720.3023143699</v>
      </c>
      <c r="P774" s="225">
        <v>-2456479.8436416099</v>
      </c>
      <c r="Q774" s="225">
        <v>-2439549.4083999898</v>
      </c>
      <c r="R774" s="225">
        <v>-1714084.2897509199</v>
      </c>
      <c r="S774" s="225">
        <v>111016.311645783</v>
      </c>
      <c r="T774" s="225">
        <v>1797967.6474464999</v>
      </c>
      <c r="U774" s="225">
        <v>2912474.8920887401</v>
      </c>
      <c r="V774" s="225">
        <v>2633779.1663658898</v>
      </c>
      <c r="W774" s="225">
        <v>1436649.0809032801</v>
      </c>
      <c r="X774" s="225">
        <v>-593038.95863220503</v>
      </c>
      <c r="Y774" s="225">
        <v>-2614036.8098948202</v>
      </c>
      <c r="Z774" s="225">
        <v>-2764823.1158238798</v>
      </c>
      <c r="AA774" s="225">
        <v>-4928845.6300076004</v>
      </c>
      <c r="AB774" s="225">
        <v>0</v>
      </c>
      <c r="AC774" s="225">
        <v>0</v>
      </c>
      <c r="AD774" s="225">
        <v>0</v>
      </c>
      <c r="AE774" s="225">
        <v>0</v>
      </c>
      <c r="AF774" s="225">
        <v>0</v>
      </c>
      <c r="AG774" s="225">
        <v>0</v>
      </c>
      <c r="AH774" s="225">
        <v>0</v>
      </c>
      <c r="AI774" s="225">
        <v>0</v>
      </c>
      <c r="AJ774" s="225">
        <v>0</v>
      </c>
      <c r="AK774" s="225">
        <v>0</v>
      </c>
      <c r="AL774" s="225">
        <v>0</v>
      </c>
      <c r="AM774" s="225">
        <v>-5508550.0231116097</v>
      </c>
      <c r="AN774" s="225">
        <v>-5508550.0231116097</v>
      </c>
      <c r="AO774" s="225">
        <v>0</v>
      </c>
      <c r="AP774" s="225">
        <v>0</v>
      </c>
      <c r="AQ774" s="225">
        <v>0</v>
      </c>
      <c r="AR774" s="225">
        <v>0</v>
      </c>
      <c r="AS774" s="225">
        <v>0</v>
      </c>
      <c r="AT774" s="225">
        <v>0</v>
      </c>
      <c r="AU774" s="225">
        <v>0</v>
      </c>
      <c r="AV774" s="225">
        <v>0</v>
      </c>
      <c r="AW774" s="225">
        <v>0</v>
      </c>
      <c r="AX774" s="225">
        <v>0</v>
      </c>
      <c r="AY774" s="225">
        <v>0</v>
      </c>
      <c r="AZ774" s="225">
        <v>-6035834.9153659903</v>
      </c>
      <c r="BA774" s="225">
        <v>-6035834.9153659903</v>
      </c>
      <c r="BB774" s="225">
        <v>0</v>
      </c>
      <c r="BC774" s="225">
        <v>0</v>
      </c>
      <c r="BD774" s="225">
        <v>0</v>
      </c>
      <c r="BE774" s="225">
        <v>0</v>
      </c>
      <c r="BF774" s="225">
        <v>0</v>
      </c>
      <c r="BG774" s="225">
        <v>0</v>
      </c>
      <c r="BH774" s="225">
        <v>0</v>
      </c>
      <c r="BI774" s="225">
        <v>0</v>
      </c>
      <c r="BJ774" s="225">
        <v>0</v>
      </c>
      <c r="BK774" s="225">
        <v>0</v>
      </c>
      <c r="BL774" s="225">
        <v>0</v>
      </c>
      <c r="BM774" s="225">
        <v>-6516816.12011889</v>
      </c>
      <c r="BN774" s="225">
        <v>-6516816.12011889</v>
      </c>
    </row>
    <row r="775" spans="1:66">
      <c r="A775" s="245" t="s">
        <v>1014</v>
      </c>
      <c r="B775" s="225">
        <v>-6738581.8682694295</v>
      </c>
      <c r="C775" s="225">
        <v>-7798469.1103165802</v>
      </c>
      <c r="D775" s="225">
        <v>-7801221.5025086403</v>
      </c>
      <c r="E775" s="225">
        <v>-7175571.8583318796</v>
      </c>
      <c r="F775" s="225">
        <v>-5621533.5815645196</v>
      </c>
      <c r="G775" s="225">
        <v>-4204570.8225873597</v>
      </c>
      <c r="H775" s="225">
        <v>-3277825.5893297801</v>
      </c>
      <c r="I775" s="225">
        <v>-3515094.6052077599</v>
      </c>
      <c r="J775" s="225">
        <v>-4582476.8102044398</v>
      </c>
      <c r="K775" s="225">
        <v>-6345853.7112253699</v>
      </c>
      <c r="L775" s="225">
        <v>-8138677.8785942197</v>
      </c>
      <c r="M775" s="225">
        <v>-8305674.4394842898</v>
      </c>
      <c r="N775" s="225">
        <v>-73505551.777624294</v>
      </c>
      <c r="O775" s="225">
        <v>-7046508.5987505801</v>
      </c>
      <c r="P775" s="225">
        <v>-8276461.5300778197</v>
      </c>
      <c r="Q775" s="225">
        <v>-8275448.9548362</v>
      </c>
      <c r="R775" s="225">
        <v>-7547406.3861871297</v>
      </c>
      <c r="S775" s="225">
        <v>-5735073.9347904203</v>
      </c>
      <c r="T775" s="225">
        <v>-4078082.83898971</v>
      </c>
      <c r="U775" s="225">
        <v>-2992603.6443474698</v>
      </c>
      <c r="V775" s="225">
        <v>-3268991.1300703199</v>
      </c>
      <c r="W775" s="225">
        <v>-4456999.5555329202</v>
      </c>
      <c r="X775" s="225">
        <v>-6485192.2750684097</v>
      </c>
      <c r="Y775" s="225">
        <v>-8477209.3563310299</v>
      </c>
      <c r="Z775" s="225">
        <v>-8614723.4822600894</v>
      </c>
      <c r="AA775" s="225">
        <v>-75254701.687242106</v>
      </c>
      <c r="AB775" s="225">
        <v>-5608056.7931007501</v>
      </c>
      <c r="AC775" s="225">
        <v>-5619521.5831007501</v>
      </c>
      <c r="AD775" s="225">
        <v>-5634622.1831007497</v>
      </c>
      <c r="AE775" s="225">
        <v>-5631861.25310075</v>
      </c>
      <c r="AF775" s="225">
        <v>-5643849.7031007502</v>
      </c>
      <c r="AG775" s="225">
        <v>-5672307.7731007496</v>
      </c>
      <c r="AH775" s="225">
        <v>-5719820.0653382502</v>
      </c>
      <c r="AI775" s="225">
        <v>-5715106.91033825</v>
      </c>
      <c r="AJ775" s="225">
        <v>-5703906.9703382496</v>
      </c>
      <c r="AK775" s="225">
        <v>-5702254.6103382502</v>
      </c>
      <c r="AL775" s="225">
        <v>-5673324.2903382499</v>
      </c>
      <c r="AM775" s="225">
        <v>-11168022.4734498</v>
      </c>
      <c r="AN775" s="225">
        <v>-73492654.6087455</v>
      </c>
      <c r="AO775" s="225">
        <v>-5680624.9123756699</v>
      </c>
      <c r="AP775" s="225">
        <v>-5688913.8723756699</v>
      </c>
      <c r="AQ775" s="225">
        <v>-5703090.9423756702</v>
      </c>
      <c r="AR775" s="225">
        <v>-5700014.5223756703</v>
      </c>
      <c r="AS775" s="225">
        <v>-5711085.2223756704</v>
      </c>
      <c r="AT775" s="225">
        <v>-5737901.52237566</v>
      </c>
      <c r="AU775" s="225">
        <v>-5781963.02217355</v>
      </c>
      <c r="AV775" s="225">
        <v>-5779397.5621735603</v>
      </c>
      <c r="AW775" s="225">
        <v>-5770551.4621735597</v>
      </c>
      <c r="AX775" s="225">
        <v>-5768691.5221735602</v>
      </c>
      <c r="AY775" s="225">
        <v>-5738096.52217355</v>
      </c>
      <c r="AZ775" s="225">
        <v>-11759607.8275395</v>
      </c>
      <c r="BA775" s="225">
        <v>-74819938.912661299</v>
      </c>
      <c r="BB775" s="225">
        <v>-5766463.2623289097</v>
      </c>
      <c r="BC775" s="225">
        <v>-5776292.3023289097</v>
      </c>
      <c r="BD775" s="225">
        <v>-5789688.5523289097</v>
      </c>
      <c r="BE775" s="225">
        <v>-5786470.7723289104</v>
      </c>
      <c r="BF775" s="225">
        <v>-5796766.6423289096</v>
      </c>
      <c r="BG775" s="225">
        <v>-5822074.0923289098</v>
      </c>
      <c r="BH775" s="225">
        <v>-5874010.7171539096</v>
      </c>
      <c r="BI775" s="225">
        <v>-5871370.7871539099</v>
      </c>
      <c r="BJ775" s="225">
        <v>-5861506.5471539097</v>
      </c>
      <c r="BK775" s="225">
        <v>-5859526.2471539099</v>
      </c>
      <c r="BL775" s="225">
        <v>-5830735.32715391</v>
      </c>
      <c r="BM775" s="225">
        <v>-12332818.037272699</v>
      </c>
      <c r="BN775" s="225">
        <v>-76367723.287015796</v>
      </c>
    </row>
    <row r="776" spans="1:66">
      <c r="A776" s="245" t="s">
        <v>1015</v>
      </c>
    </row>
    <row r="777" spans="1:66">
      <c r="A777" s="245" t="s">
        <v>1016</v>
      </c>
      <c r="B777" s="225">
        <v>0</v>
      </c>
      <c r="C777" s="225">
        <v>0</v>
      </c>
      <c r="D777" s="225">
        <v>0</v>
      </c>
      <c r="E777" s="225">
        <v>0</v>
      </c>
      <c r="F777" s="225">
        <v>0</v>
      </c>
      <c r="G777" s="225">
        <v>0</v>
      </c>
      <c r="H777" s="225">
        <v>0</v>
      </c>
      <c r="I777" s="225">
        <v>0</v>
      </c>
      <c r="J777" s="225">
        <v>0</v>
      </c>
      <c r="K777" s="225">
        <v>0</v>
      </c>
      <c r="L777" s="225">
        <v>0</v>
      </c>
      <c r="M777" s="225">
        <v>0</v>
      </c>
      <c r="N777" s="225">
        <v>0</v>
      </c>
      <c r="O777" s="225">
        <v>0</v>
      </c>
      <c r="P777" s="225">
        <v>0</v>
      </c>
      <c r="Q777" s="225">
        <v>0</v>
      </c>
      <c r="R777" s="225">
        <v>0</v>
      </c>
      <c r="S777" s="225">
        <v>0</v>
      </c>
      <c r="T777" s="225">
        <v>0</v>
      </c>
      <c r="U777" s="225">
        <v>0</v>
      </c>
      <c r="V777" s="225">
        <v>0</v>
      </c>
      <c r="W777" s="225">
        <v>0</v>
      </c>
      <c r="X777" s="225">
        <v>0</v>
      </c>
      <c r="Y777" s="225">
        <v>0</v>
      </c>
      <c r="Z777" s="225">
        <v>0</v>
      </c>
      <c r="AA777" s="225">
        <v>0</v>
      </c>
      <c r="AB777" s="225">
        <v>0</v>
      </c>
      <c r="AC777" s="225">
        <v>0</v>
      </c>
      <c r="AD777" s="225">
        <v>0</v>
      </c>
      <c r="AE777" s="225">
        <v>0</v>
      </c>
      <c r="AF777" s="225">
        <v>0</v>
      </c>
      <c r="AG777" s="225">
        <v>0</v>
      </c>
      <c r="AH777" s="225">
        <v>0</v>
      </c>
      <c r="AI777" s="225">
        <v>0</v>
      </c>
      <c r="AJ777" s="225">
        <v>0</v>
      </c>
      <c r="AK777" s="225">
        <v>0</v>
      </c>
      <c r="AL777" s="225">
        <v>0</v>
      </c>
      <c r="AM777" s="225">
        <v>0</v>
      </c>
      <c r="AN777" s="225">
        <v>0</v>
      </c>
      <c r="AO777" s="225">
        <v>0</v>
      </c>
      <c r="AP777" s="225">
        <v>0</v>
      </c>
      <c r="AQ777" s="225">
        <v>0</v>
      </c>
      <c r="AR777" s="225">
        <v>0</v>
      </c>
      <c r="AS777" s="225">
        <v>0</v>
      </c>
      <c r="AT777" s="225">
        <v>0</v>
      </c>
      <c r="AU777" s="225">
        <v>0</v>
      </c>
      <c r="AV777" s="225">
        <v>0</v>
      </c>
      <c r="AW777" s="225">
        <v>0</v>
      </c>
      <c r="AX777" s="225">
        <v>0</v>
      </c>
      <c r="AY777" s="225">
        <v>0</v>
      </c>
      <c r="AZ777" s="225">
        <v>0</v>
      </c>
      <c r="BA777" s="225">
        <v>0</v>
      </c>
      <c r="BB777" s="225">
        <v>0</v>
      </c>
      <c r="BC777" s="225">
        <v>0</v>
      </c>
      <c r="BD777" s="225">
        <v>0</v>
      </c>
      <c r="BE777" s="225">
        <v>0</v>
      </c>
      <c r="BF777" s="225">
        <v>0</v>
      </c>
      <c r="BG777" s="225">
        <v>0</v>
      </c>
      <c r="BH777" s="225">
        <v>0</v>
      </c>
      <c r="BI777" s="225">
        <v>0</v>
      </c>
      <c r="BJ777" s="225">
        <v>0</v>
      </c>
      <c r="BK777" s="225">
        <v>0</v>
      </c>
      <c r="BL777" s="225">
        <v>0</v>
      </c>
      <c r="BM777" s="225">
        <v>0</v>
      </c>
      <c r="BN777" s="225">
        <v>0</v>
      </c>
    </row>
    <row r="778" spans="1:66">
      <c r="A778" s="245" t="s">
        <v>1017</v>
      </c>
      <c r="B778" s="225">
        <v>2530740.5599999898</v>
      </c>
      <c r="C778" s="225">
        <v>2528162.0099999998</v>
      </c>
      <c r="D778" s="225">
        <v>2745720.73</v>
      </c>
      <c r="E778" s="225">
        <v>2551004.2599999998</v>
      </c>
      <c r="F778" s="225">
        <v>2556059.9799999902</v>
      </c>
      <c r="G778" s="225">
        <v>2879120.48</v>
      </c>
      <c r="H778" s="225">
        <v>2696979.0599999898</v>
      </c>
      <c r="I778" s="225">
        <v>2591027.9299999899</v>
      </c>
      <c r="J778" s="225">
        <v>3138263.7299999902</v>
      </c>
      <c r="K778" s="225">
        <v>2974847.17</v>
      </c>
      <c r="L778" s="225">
        <v>2491945.1</v>
      </c>
      <c r="M778" s="225">
        <v>2967558.99</v>
      </c>
      <c r="N778" s="225">
        <v>32651430</v>
      </c>
      <c r="O778" s="225">
        <v>2551130.7999999998</v>
      </c>
      <c r="P778" s="225">
        <v>2547658.65</v>
      </c>
      <c r="Q778" s="225">
        <v>2767033.7699999898</v>
      </c>
      <c r="R778" s="225">
        <v>2571117.8599999901</v>
      </c>
      <c r="S778" s="225">
        <v>2638717.13</v>
      </c>
      <c r="T778" s="225">
        <v>2839349.09</v>
      </c>
      <c r="U778" s="225">
        <v>2713713.5999999898</v>
      </c>
      <c r="V778" s="225">
        <v>2607862.73</v>
      </c>
      <c r="W778" s="225">
        <v>3155101.4999999902</v>
      </c>
      <c r="X778" s="225">
        <v>2983359.04999999</v>
      </c>
      <c r="Y778" s="225">
        <v>2562642.7400000002</v>
      </c>
      <c r="Z778" s="225">
        <v>2915257.21999999</v>
      </c>
      <c r="AA778" s="225">
        <v>32852944.140000001</v>
      </c>
      <c r="AB778" s="225">
        <v>2729713.8</v>
      </c>
      <c r="AC778" s="225">
        <v>2729639.65</v>
      </c>
      <c r="AD778" s="225">
        <v>2753283.7699999898</v>
      </c>
      <c r="AE778" s="225">
        <v>2734066.8599999901</v>
      </c>
      <c r="AF778" s="225">
        <v>2757558.1299999901</v>
      </c>
      <c r="AG778" s="225">
        <v>2752980.0899999901</v>
      </c>
      <c r="AH778" s="225">
        <v>2734075.5999999898</v>
      </c>
      <c r="AI778" s="225">
        <v>2734078.73</v>
      </c>
      <c r="AJ778" s="225">
        <v>2751234.4999999902</v>
      </c>
      <c r="AK778" s="225">
        <v>2734082.04999999</v>
      </c>
      <c r="AL778" s="225">
        <v>2757563.74</v>
      </c>
      <c r="AM778" s="225">
        <v>2749624.21999999</v>
      </c>
      <c r="AN778" s="225">
        <v>32917901.140000001</v>
      </c>
      <c r="AO778" s="225">
        <v>2789138.8</v>
      </c>
      <c r="AP778" s="225">
        <v>2789064.65</v>
      </c>
      <c r="AQ778" s="225">
        <v>2812708.7699999898</v>
      </c>
      <c r="AR778" s="225">
        <v>2793491.8599999901</v>
      </c>
      <c r="AS778" s="225">
        <v>2816983.1299999901</v>
      </c>
      <c r="AT778" s="225">
        <v>2812405.09</v>
      </c>
      <c r="AU778" s="225">
        <v>2793500.5999999898</v>
      </c>
      <c r="AV778" s="225">
        <v>2793503.73</v>
      </c>
      <c r="AW778" s="225">
        <v>2810659.4999999902</v>
      </c>
      <c r="AX778" s="225">
        <v>2793507.05</v>
      </c>
      <c r="AY778" s="225">
        <v>2816988.74</v>
      </c>
      <c r="AZ778" s="225">
        <v>2809049.21999999</v>
      </c>
      <c r="BA778" s="225">
        <v>33631001.140000001</v>
      </c>
      <c r="BB778" s="225">
        <v>2850515.8</v>
      </c>
      <c r="BC778" s="225">
        <v>2850441.65</v>
      </c>
      <c r="BD778" s="225">
        <v>2874085.7699999898</v>
      </c>
      <c r="BE778" s="225">
        <v>2854868.8599999901</v>
      </c>
      <c r="BF778" s="225">
        <v>2878360.1299999901</v>
      </c>
      <c r="BG778" s="225">
        <v>2873782.09</v>
      </c>
      <c r="BH778" s="225">
        <v>2854877.5999999898</v>
      </c>
      <c r="BI778" s="225">
        <v>2854880.73</v>
      </c>
      <c r="BJ778" s="225">
        <v>2872036.4999999902</v>
      </c>
      <c r="BK778" s="225">
        <v>2854884.05</v>
      </c>
      <c r="BL778" s="225">
        <v>2878365.74</v>
      </c>
      <c r="BM778" s="225">
        <v>2870426.21999999</v>
      </c>
      <c r="BN778" s="225">
        <v>34367525.140000001</v>
      </c>
    </row>
    <row r="779" spans="1:66">
      <c r="A779" s="245" t="s">
        <v>1018</v>
      </c>
      <c r="B779" s="225">
        <v>2530740.5599999898</v>
      </c>
      <c r="C779" s="225">
        <v>2528162.0099999998</v>
      </c>
      <c r="D779" s="225">
        <v>2745720.73</v>
      </c>
      <c r="E779" s="225">
        <v>2551004.2599999998</v>
      </c>
      <c r="F779" s="225">
        <v>2556059.9799999902</v>
      </c>
      <c r="G779" s="225">
        <v>2879120.48</v>
      </c>
      <c r="H779" s="225">
        <v>2696979.0599999898</v>
      </c>
      <c r="I779" s="225">
        <v>2591027.9299999899</v>
      </c>
      <c r="J779" s="225">
        <v>3138263.7299999902</v>
      </c>
      <c r="K779" s="225">
        <v>2974847.17</v>
      </c>
      <c r="L779" s="225">
        <v>2491945.1</v>
      </c>
      <c r="M779" s="225">
        <v>2967558.99</v>
      </c>
      <c r="N779" s="225">
        <v>32651430</v>
      </c>
      <c r="O779" s="225">
        <v>2551130.7999999998</v>
      </c>
      <c r="P779" s="225">
        <v>2547658.65</v>
      </c>
      <c r="Q779" s="225">
        <v>2767033.7699999898</v>
      </c>
      <c r="R779" s="225">
        <v>2571117.8599999901</v>
      </c>
      <c r="S779" s="225">
        <v>2638717.13</v>
      </c>
      <c r="T779" s="225">
        <v>2839349.09</v>
      </c>
      <c r="U779" s="225">
        <v>2713713.5999999898</v>
      </c>
      <c r="V779" s="225">
        <v>2607862.73</v>
      </c>
      <c r="W779" s="225">
        <v>3155101.4999999902</v>
      </c>
      <c r="X779" s="225">
        <v>2983359.04999999</v>
      </c>
      <c r="Y779" s="225">
        <v>2562642.7400000002</v>
      </c>
      <c r="Z779" s="225">
        <v>2915257.21999999</v>
      </c>
      <c r="AA779" s="225">
        <v>32852944.140000001</v>
      </c>
      <c r="AB779" s="225">
        <v>2729713.8</v>
      </c>
      <c r="AC779" s="225">
        <v>2729639.65</v>
      </c>
      <c r="AD779" s="225">
        <v>2753283.7699999898</v>
      </c>
      <c r="AE779" s="225">
        <v>2734066.8599999901</v>
      </c>
      <c r="AF779" s="225">
        <v>2757558.1299999901</v>
      </c>
      <c r="AG779" s="225">
        <v>2752980.0899999901</v>
      </c>
      <c r="AH779" s="225">
        <v>2734075.5999999898</v>
      </c>
      <c r="AI779" s="225">
        <v>2734078.73</v>
      </c>
      <c r="AJ779" s="225">
        <v>2751234.4999999902</v>
      </c>
      <c r="AK779" s="225">
        <v>2734082.04999999</v>
      </c>
      <c r="AL779" s="225">
        <v>2757563.74</v>
      </c>
      <c r="AM779" s="225">
        <v>2749624.21999999</v>
      </c>
      <c r="AN779" s="225">
        <v>32917901.140000001</v>
      </c>
      <c r="AO779" s="225">
        <v>2789138.8</v>
      </c>
      <c r="AP779" s="225">
        <v>2789064.65</v>
      </c>
      <c r="AQ779" s="225">
        <v>2812708.7699999898</v>
      </c>
      <c r="AR779" s="225">
        <v>2793491.8599999901</v>
      </c>
      <c r="AS779" s="225">
        <v>2816983.1299999901</v>
      </c>
      <c r="AT779" s="225">
        <v>2812405.09</v>
      </c>
      <c r="AU779" s="225">
        <v>2793500.5999999898</v>
      </c>
      <c r="AV779" s="225">
        <v>2793503.73</v>
      </c>
      <c r="AW779" s="225">
        <v>2810659.4999999902</v>
      </c>
      <c r="AX779" s="225">
        <v>2793507.05</v>
      </c>
      <c r="AY779" s="225">
        <v>2816988.74</v>
      </c>
      <c r="AZ779" s="225">
        <v>2809049.21999999</v>
      </c>
      <c r="BA779" s="225">
        <v>33631001.140000001</v>
      </c>
      <c r="BB779" s="225">
        <v>2850515.8</v>
      </c>
      <c r="BC779" s="225">
        <v>2850441.65</v>
      </c>
      <c r="BD779" s="225">
        <v>2874085.7699999898</v>
      </c>
      <c r="BE779" s="225">
        <v>2854868.8599999901</v>
      </c>
      <c r="BF779" s="225">
        <v>2878360.1299999901</v>
      </c>
      <c r="BG779" s="225">
        <v>2873782.09</v>
      </c>
      <c r="BH779" s="225">
        <v>2854877.5999999898</v>
      </c>
      <c r="BI779" s="225">
        <v>2854880.73</v>
      </c>
      <c r="BJ779" s="225">
        <v>2872036.4999999902</v>
      </c>
      <c r="BK779" s="225">
        <v>2854884.05</v>
      </c>
      <c r="BL779" s="225">
        <v>2878365.74</v>
      </c>
      <c r="BM779" s="225">
        <v>2870426.21999999</v>
      </c>
      <c r="BN779" s="225">
        <v>34367525.140000001</v>
      </c>
    </row>
    <row r="780" spans="1:66">
      <c r="A780" s="245" t="s">
        <v>1019</v>
      </c>
    </row>
    <row r="781" spans="1:66">
      <c r="A781" s="245" t="s">
        <v>1020</v>
      </c>
      <c r="B781" s="225">
        <v>0</v>
      </c>
      <c r="C781" s="225">
        <v>0</v>
      </c>
      <c r="D781" s="225">
        <v>0</v>
      </c>
      <c r="E781" s="225">
        <v>0</v>
      </c>
      <c r="F781" s="225">
        <v>0</v>
      </c>
      <c r="G781" s="225">
        <v>0</v>
      </c>
      <c r="H781" s="225">
        <v>0</v>
      </c>
      <c r="I781" s="225">
        <v>0</v>
      </c>
      <c r="J781" s="225">
        <v>0</v>
      </c>
      <c r="K781" s="225">
        <v>0</v>
      </c>
      <c r="L781" s="225">
        <v>0</v>
      </c>
      <c r="M781" s="225">
        <v>0</v>
      </c>
      <c r="N781" s="225">
        <v>0</v>
      </c>
      <c r="O781" s="225">
        <v>0</v>
      </c>
      <c r="P781" s="225">
        <v>0</v>
      </c>
      <c r="Q781" s="225">
        <v>0</v>
      </c>
      <c r="R781" s="225">
        <v>0</v>
      </c>
      <c r="S781" s="225">
        <v>0</v>
      </c>
      <c r="T781" s="225">
        <v>0</v>
      </c>
      <c r="U781" s="225">
        <v>0</v>
      </c>
      <c r="V781" s="225">
        <v>0</v>
      </c>
      <c r="W781" s="225">
        <v>0</v>
      </c>
      <c r="X781" s="225">
        <v>0</v>
      </c>
      <c r="Y781" s="225">
        <v>0</v>
      </c>
      <c r="Z781" s="225">
        <v>0</v>
      </c>
      <c r="AA781" s="225">
        <v>0</v>
      </c>
      <c r="AB781" s="225">
        <v>0</v>
      </c>
      <c r="AC781" s="225">
        <v>0</v>
      </c>
      <c r="AD781" s="225">
        <v>0</v>
      </c>
      <c r="AE781" s="225">
        <v>0</v>
      </c>
      <c r="AF781" s="225">
        <v>0</v>
      </c>
      <c r="AG781" s="225">
        <v>0</v>
      </c>
      <c r="AH781" s="225">
        <v>0</v>
      </c>
      <c r="AI781" s="225">
        <v>0</v>
      </c>
      <c r="AJ781" s="225">
        <v>0</v>
      </c>
      <c r="AK781" s="225">
        <v>0</v>
      </c>
      <c r="AL781" s="225">
        <v>0</v>
      </c>
      <c r="AM781" s="225">
        <v>0</v>
      </c>
      <c r="AN781" s="225">
        <v>0</v>
      </c>
      <c r="AO781" s="225">
        <v>0</v>
      </c>
      <c r="AP781" s="225">
        <v>0</v>
      </c>
      <c r="AQ781" s="225">
        <v>0</v>
      </c>
      <c r="AR781" s="225">
        <v>0</v>
      </c>
      <c r="AS781" s="225">
        <v>0</v>
      </c>
      <c r="AT781" s="225">
        <v>0</v>
      </c>
      <c r="AU781" s="225">
        <v>0</v>
      </c>
      <c r="AV781" s="225">
        <v>0</v>
      </c>
      <c r="AW781" s="225">
        <v>0</v>
      </c>
      <c r="AX781" s="225">
        <v>0</v>
      </c>
      <c r="AY781" s="225">
        <v>0</v>
      </c>
      <c r="AZ781" s="225">
        <v>0</v>
      </c>
      <c r="BA781" s="225">
        <v>0</v>
      </c>
      <c r="BB781" s="225">
        <v>0</v>
      </c>
      <c r="BC781" s="225">
        <v>0</v>
      </c>
      <c r="BD781" s="225">
        <v>0</v>
      </c>
      <c r="BE781" s="225">
        <v>0</v>
      </c>
      <c r="BF781" s="225">
        <v>0</v>
      </c>
      <c r="BG781" s="225">
        <v>0</v>
      </c>
      <c r="BH781" s="225">
        <v>0</v>
      </c>
      <c r="BI781" s="225">
        <v>0</v>
      </c>
      <c r="BJ781" s="225">
        <v>0</v>
      </c>
      <c r="BK781" s="225">
        <v>0</v>
      </c>
      <c r="BL781" s="225">
        <v>0</v>
      </c>
      <c r="BM781" s="225">
        <v>0</v>
      </c>
      <c r="BN781" s="225">
        <v>0</v>
      </c>
    </row>
    <row r="782" spans="1:66">
      <c r="A782" s="245" t="s">
        <v>1021</v>
      </c>
      <c r="B782" s="225">
        <v>0</v>
      </c>
      <c r="C782" s="225">
        <v>0</v>
      </c>
      <c r="D782" s="225">
        <v>0</v>
      </c>
      <c r="E782" s="225">
        <v>0</v>
      </c>
      <c r="F782" s="225">
        <v>0</v>
      </c>
      <c r="G782" s="225">
        <v>0</v>
      </c>
      <c r="H782" s="225">
        <v>0</v>
      </c>
      <c r="I782" s="225">
        <v>0</v>
      </c>
      <c r="J782" s="225">
        <v>0</v>
      </c>
      <c r="K782" s="225">
        <v>0</v>
      </c>
      <c r="L782" s="225">
        <v>0</v>
      </c>
      <c r="M782" s="225">
        <v>0</v>
      </c>
      <c r="N782" s="225">
        <v>0</v>
      </c>
      <c r="O782" s="225">
        <v>0</v>
      </c>
      <c r="P782" s="225">
        <v>0</v>
      </c>
      <c r="Q782" s="225">
        <v>0</v>
      </c>
      <c r="R782" s="225">
        <v>0</v>
      </c>
      <c r="S782" s="225">
        <v>0</v>
      </c>
      <c r="T782" s="225">
        <v>0</v>
      </c>
      <c r="U782" s="225">
        <v>0</v>
      </c>
      <c r="V782" s="225">
        <v>0</v>
      </c>
      <c r="W782" s="225">
        <v>0</v>
      </c>
      <c r="X782" s="225">
        <v>0</v>
      </c>
      <c r="Y782" s="225">
        <v>0</v>
      </c>
      <c r="Z782" s="225">
        <v>0</v>
      </c>
      <c r="AA782" s="225">
        <v>0</v>
      </c>
      <c r="AB782" s="225">
        <v>0</v>
      </c>
      <c r="AC782" s="225">
        <v>0</v>
      </c>
      <c r="AD782" s="225">
        <v>0</v>
      </c>
      <c r="AE782" s="225">
        <v>0</v>
      </c>
      <c r="AF782" s="225">
        <v>0</v>
      </c>
      <c r="AG782" s="225">
        <v>0</v>
      </c>
      <c r="AH782" s="225">
        <v>0</v>
      </c>
      <c r="AI782" s="225">
        <v>0</v>
      </c>
      <c r="AJ782" s="225">
        <v>0</v>
      </c>
      <c r="AK782" s="225">
        <v>0</v>
      </c>
      <c r="AL782" s="225">
        <v>0</v>
      </c>
      <c r="AM782" s="225">
        <v>0</v>
      </c>
      <c r="AN782" s="225">
        <v>0</v>
      </c>
      <c r="AO782" s="225">
        <v>0</v>
      </c>
      <c r="AP782" s="225">
        <v>0</v>
      </c>
      <c r="AQ782" s="225">
        <v>0</v>
      </c>
      <c r="AR782" s="225">
        <v>0</v>
      </c>
      <c r="AS782" s="225">
        <v>0</v>
      </c>
      <c r="AT782" s="225">
        <v>0</v>
      </c>
      <c r="AU782" s="225">
        <v>0</v>
      </c>
      <c r="AV782" s="225">
        <v>0</v>
      </c>
      <c r="AW782" s="225">
        <v>0</v>
      </c>
      <c r="AX782" s="225">
        <v>0</v>
      </c>
      <c r="AY782" s="225">
        <v>0</v>
      </c>
      <c r="AZ782" s="225">
        <v>0</v>
      </c>
      <c r="BA782" s="225">
        <v>0</v>
      </c>
      <c r="BB782" s="225">
        <v>0</v>
      </c>
      <c r="BC782" s="225">
        <v>0</v>
      </c>
      <c r="BD782" s="225">
        <v>0</v>
      </c>
      <c r="BE782" s="225">
        <v>0</v>
      </c>
      <c r="BF782" s="225">
        <v>0</v>
      </c>
      <c r="BG782" s="225">
        <v>0</v>
      </c>
      <c r="BH782" s="225">
        <v>0</v>
      </c>
      <c r="BI782" s="225">
        <v>0</v>
      </c>
      <c r="BJ782" s="225">
        <v>0</v>
      </c>
      <c r="BK782" s="225">
        <v>0</v>
      </c>
      <c r="BL782" s="225">
        <v>0</v>
      </c>
      <c r="BM782" s="225">
        <v>0</v>
      </c>
      <c r="BN782" s="225">
        <v>0</v>
      </c>
    </row>
    <row r="783" spans="1:66">
      <c r="A783" s="245" t="s">
        <v>1022</v>
      </c>
      <c r="B783" s="225">
        <v>0</v>
      </c>
      <c r="C783" s="225">
        <v>0</v>
      </c>
      <c r="D783" s="225">
        <v>0</v>
      </c>
      <c r="E783" s="225">
        <v>0</v>
      </c>
      <c r="F783" s="225">
        <v>0</v>
      </c>
      <c r="G783" s="225">
        <v>0</v>
      </c>
      <c r="H783" s="225">
        <v>0</v>
      </c>
      <c r="I783" s="225">
        <v>0</v>
      </c>
      <c r="J783" s="225">
        <v>0</v>
      </c>
      <c r="K783" s="225">
        <v>0</v>
      </c>
      <c r="L783" s="225">
        <v>0</v>
      </c>
      <c r="M783" s="225">
        <v>0</v>
      </c>
      <c r="N783" s="225">
        <v>0</v>
      </c>
      <c r="O783" s="225">
        <v>0</v>
      </c>
      <c r="P783" s="225">
        <v>0</v>
      </c>
      <c r="Q783" s="225">
        <v>0</v>
      </c>
      <c r="R783" s="225">
        <v>0</v>
      </c>
      <c r="S783" s="225">
        <v>0</v>
      </c>
      <c r="T783" s="225">
        <v>0</v>
      </c>
      <c r="U783" s="225">
        <v>0</v>
      </c>
      <c r="V783" s="225">
        <v>0</v>
      </c>
      <c r="W783" s="225">
        <v>0</v>
      </c>
      <c r="X783" s="225">
        <v>0</v>
      </c>
      <c r="Y783" s="225">
        <v>0</v>
      </c>
      <c r="Z783" s="225">
        <v>0</v>
      </c>
      <c r="AA783" s="225">
        <v>0</v>
      </c>
      <c r="AB783" s="225">
        <v>0</v>
      </c>
      <c r="AC783" s="225">
        <v>0</v>
      </c>
      <c r="AD783" s="225">
        <v>0</v>
      </c>
      <c r="AE783" s="225">
        <v>0</v>
      </c>
      <c r="AF783" s="225">
        <v>0</v>
      </c>
      <c r="AG783" s="225">
        <v>0</v>
      </c>
      <c r="AH783" s="225">
        <v>0</v>
      </c>
      <c r="AI783" s="225">
        <v>0</v>
      </c>
      <c r="AJ783" s="225">
        <v>0</v>
      </c>
      <c r="AK783" s="225">
        <v>0</v>
      </c>
      <c r="AL783" s="225">
        <v>0</v>
      </c>
      <c r="AM783" s="225">
        <v>0</v>
      </c>
      <c r="AN783" s="225">
        <v>0</v>
      </c>
      <c r="AO783" s="225">
        <v>0</v>
      </c>
      <c r="AP783" s="225">
        <v>0</v>
      </c>
      <c r="AQ783" s="225">
        <v>0</v>
      </c>
      <c r="AR783" s="225">
        <v>0</v>
      </c>
      <c r="AS783" s="225">
        <v>0</v>
      </c>
      <c r="AT783" s="225">
        <v>0</v>
      </c>
      <c r="AU783" s="225">
        <v>0</v>
      </c>
      <c r="AV783" s="225">
        <v>0</v>
      </c>
      <c r="AW783" s="225">
        <v>0</v>
      </c>
      <c r="AX783" s="225">
        <v>0</v>
      </c>
      <c r="AY783" s="225">
        <v>0</v>
      </c>
      <c r="AZ783" s="225">
        <v>0</v>
      </c>
      <c r="BA783" s="225">
        <v>0</v>
      </c>
      <c r="BB783" s="225">
        <v>0</v>
      </c>
      <c r="BC783" s="225">
        <v>0</v>
      </c>
      <c r="BD783" s="225">
        <v>0</v>
      </c>
      <c r="BE783" s="225">
        <v>0</v>
      </c>
      <c r="BF783" s="225">
        <v>0</v>
      </c>
      <c r="BG783" s="225">
        <v>0</v>
      </c>
      <c r="BH783" s="225">
        <v>0</v>
      </c>
      <c r="BI783" s="225">
        <v>0</v>
      </c>
      <c r="BJ783" s="225">
        <v>0</v>
      </c>
      <c r="BK783" s="225">
        <v>0</v>
      </c>
      <c r="BL783" s="225">
        <v>0</v>
      </c>
      <c r="BM783" s="225">
        <v>0</v>
      </c>
      <c r="BN783" s="225">
        <v>0</v>
      </c>
    </row>
    <row r="784" spans="1:66">
      <c r="A784" s="245" t="s">
        <v>1023</v>
      </c>
      <c r="B784" s="225">
        <v>0</v>
      </c>
      <c r="C784" s="225">
        <v>0</v>
      </c>
      <c r="D784" s="225">
        <v>0</v>
      </c>
      <c r="E784" s="225">
        <v>0</v>
      </c>
      <c r="F784" s="225">
        <v>0</v>
      </c>
      <c r="G784" s="225">
        <v>0</v>
      </c>
      <c r="H784" s="225">
        <v>0</v>
      </c>
      <c r="I784" s="225">
        <v>0</v>
      </c>
      <c r="J784" s="225">
        <v>0</v>
      </c>
      <c r="K784" s="225">
        <v>0</v>
      </c>
      <c r="L784" s="225">
        <v>0</v>
      </c>
      <c r="M784" s="225">
        <v>0</v>
      </c>
      <c r="N784" s="225">
        <v>0</v>
      </c>
      <c r="O784" s="225">
        <v>0</v>
      </c>
      <c r="P784" s="225">
        <v>0</v>
      </c>
      <c r="Q784" s="225">
        <v>0</v>
      </c>
      <c r="R784" s="225">
        <v>0</v>
      </c>
      <c r="S784" s="225">
        <v>0</v>
      </c>
      <c r="T784" s="225">
        <v>0</v>
      </c>
      <c r="U784" s="225">
        <v>0</v>
      </c>
      <c r="V784" s="225">
        <v>0</v>
      </c>
      <c r="W784" s="225">
        <v>0</v>
      </c>
      <c r="X784" s="225">
        <v>0</v>
      </c>
      <c r="Y784" s="225">
        <v>0</v>
      </c>
      <c r="Z784" s="225">
        <v>0</v>
      </c>
      <c r="AA784" s="225">
        <v>0</v>
      </c>
      <c r="AB784" s="225">
        <v>0</v>
      </c>
      <c r="AC784" s="225">
        <v>0</v>
      </c>
      <c r="AD784" s="225">
        <v>0</v>
      </c>
      <c r="AE784" s="225">
        <v>0</v>
      </c>
      <c r="AF784" s="225">
        <v>0</v>
      </c>
      <c r="AG784" s="225">
        <v>0</v>
      </c>
      <c r="AH784" s="225">
        <v>0</v>
      </c>
      <c r="AI784" s="225">
        <v>0</v>
      </c>
      <c r="AJ784" s="225">
        <v>0</v>
      </c>
      <c r="AK784" s="225">
        <v>0</v>
      </c>
      <c r="AL784" s="225">
        <v>0</v>
      </c>
      <c r="AM784" s="225">
        <v>0</v>
      </c>
      <c r="AN784" s="225">
        <v>0</v>
      </c>
      <c r="AO784" s="225">
        <v>0</v>
      </c>
      <c r="AP784" s="225">
        <v>0</v>
      </c>
      <c r="AQ784" s="225">
        <v>0</v>
      </c>
      <c r="AR784" s="225">
        <v>0</v>
      </c>
      <c r="AS784" s="225">
        <v>0</v>
      </c>
      <c r="AT784" s="225">
        <v>0</v>
      </c>
      <c r="AU784" s="225">
        <v>0</v>
      </c>
      <c r="AV784" s="225">
        <v>0</v>
      </c>
      <c r="AW784" s="225">
        <v>0</v>
      </c>
      <c r="AX784" s="225">
        <v>0</v>
      </c>
      <c r="AY784" s="225">
        <v>0</v>
      </c>
      <c r="AZ784" s="225">
        <v>0</v>
      </c>
      <c r="BA784" s="225">
        <v>0</v>
      </c>
      <c r="BB784" s="225">
        <v>0</v>
      </c>
      <c r="BC784" s="225">
        <v>0</v>
      </c>
      <c r="BD784" s="225">
        <v>0</v>
      </c>
      <c r="BE784" s="225">
        <v>0</v>
      </c>
      <c r="BF784" s="225">
        <v>0</v>
      </c>
      <c r="BG784" s="225">
        <v>0</v>
      </c>
      <c r="BH784" s="225">
        <v>0</v>
      </c>
      <c r="BI784" s="225">
        <v>0</v>
      </c>
      <c r="BJ784" s="225">
        <v>0</v>
      </c>
      <c r="BK784" s="225">
        <v>0</v>
      </c>
      <c r="BL784" s="225">
        <v>0</v>
      </c>
      <c r="BM784" s="225">
        <v>0</v>
      </c>
      <c r="BN784" s="225">
        <v>0</v>
      </c>
    </row>
    <row r="785" spans="1:66">
      <c r="A785" s="245" t="s">
        <v>1024</v>
      </c>
    </row>
    <row r="786" spans="1:66">
      <c r="A786" s="245" t="s">
        <v>1025</v>
      </c>
      <c r="B786" s="225">
        <v>-82670.510013749998</v>
      </c>
      <c r="C786" s="225">
        <v>-13500</v>
      </c>
      <c r="D786" s="225">
        <v>-13500.0000000001</v>
      </c>
      <c r="E786" s="225">
        <v>-13500.0000000001</v>
      </c>
      <c r="F786" s="225">
        <v>-13500.0000000001</v>
      </c>
      <c r="G786" s="225">
        <v>-13500.0000000001</v>
      </c>
      <c r="H786" s="225">
        <v>-13333.333333333499</v>
      </c>
      <c r="I786" s="225">
        <v>-13333.333333333399</v>
      </c>
      <c r="J786" s="225">
        <v>-13333.333333333399</v>
      </c>
      <c r="K786" s="225">
        <v>-13333.333333333299</v>
      </c>
      <c r="L786" s="225">
        <v>-13333.333333333299</v>
      </c>
      <c r="M786" s="225">
        <v>-13333.333333333399</v>
      </c>
      <c r="N786" s="225">
        <v>-230170.51001375099</v>
      </c>
      <c r="O786" s="225">
        <v>-11833.333333333499</v>
      </c>
      <c r="P786" s="225">
        <v>-11833.333333333499</v>
      </c>
      <c r="Q786" s="225">
        <v>-11833.333333333499</v>
      </c>
      <c r="R786" s="225">
        <v>-11833.333333333499</v>
      </c>
      <c r="S786" s="225">
        <v>-11833.333333333399</v>
      </c>
      <c r="T786" s="225">
        <v>-11833.333333333499</v>
      </c>
      <c r="U786" s="225">
        <v>-11833.333333333499</v>
      </c>
      <c r="V786" s="225">
        <v>-11833.333333333499</v>
      </c>
      <c r="W786" s="225">
        <v>-11833.3333333336</v>
      </c>
      <c r="X786" s="225">
        <v>-11833.3333333336</v>
      </c>
      <c r="Y786" s="225">
        <v>-11833.3333333336</v>
      </c>
      <c r="Z786" s="225">
        <v>-11833.3333333336</v>
      </c>
      <c r="AA786" s="225">
        <v>-142000.00000000201</v>
      </c>
      <c r="AB786" s="225">
        <v>-9166.6666666669098</v>
      </c>
      <c r="AC786" s="225">
        <v>-9166.6666666669298</v>
      </c>
      <c r="AD786" s="225">
        <v>-9166.6666666669298</v>
      </c>
      <c r="AE786" s="225">
        <v>-9166.6666666669007</v>
      </c>
      <c r="AF786" s="225">
        <v>-9166.6666666668807</v>
      </c>
      <c r="AG786" s="225">
        <v>-9166.6666666668498</v>
      </c>
      <c r="AH786" s="225">
        <v>-9166.6666666668207</v>
      </c>
      <c r="AI786" s="225">
        <v>-9166.6666666668407</v>
      </c>
      <c r="AJ786" s="225">
        <v>-9166.6666666668298</v>
      </c>
      <c r="AK786" s="225">
        <v>-9166.6666666668207</v>
      </c>
      <c r="AL786" s="225">
        <v>-9166.6666666668807</v>
      </c>
      <c r="AM786" s="225">
        <v>-9166.6666666669498</v>
      </c>
      <c r="AN786" s="225">
        <v>-110000.00000000199</v>
      </c>
      <c r="AO786" s="225">
        <v>-9000.0000000003092</v>
      </c>
      <c r="AP786" s="225">
        <v>-9000.0000000002892</v>
      </c>
      <c r="AQ786" s="225">
        <v>-9000.0000000002892</v>
      </c>
      <c r="AR786" s="225">
        <v>-9000.0000000003292</v>
      </c>
      <c r="AS786" s="225">
        <v>-9000.0000000003492</v>
      </c>
      <c r="AT786" s="225">
        <v>-9000.0000000002801</v>
      </c>
      <c r="AU786" s="225">
        <v>-9000.0000000002201</v>
      </c>
      <c r="AV786" s="225">
        <v>-9000.0000000002201</v>
      </c>
      <c r="AW786" s="225">
        <v>-9000.0000000002292</v>
      </c>
      <c r="AX786" s="225">
        <v>-9000.0000000002601</v>
      </c>
      <c r="AY786" s="225">
        <v>-9000.0000000002692</v>
      </c>
      <c r="AZ786" s="225">
        <v>-9000.0000000002001</v>
      </c>
      <c r="BA786" s="225">
        <v>-108000.000000003</v>
      </c>
      <c r="BB786" s="225">
        <v>-9000.0000000002001</v>
      </c>
      <c r="BC786" s="225">
        <v>-9000.0000000003001</v>
      </c>
      <c r="BD786" s="225">
        <v>-9000.0000000003201</v>
      </c>
      <c r="BE786" s="225">
        <v>-9000.0000000002401</v>
      </c>
      <c r="BF786" s="225">
        <v>-9000.0000000002601</v>
      </c>
      <c r="BG786" s="225">
        <v>-9000.0000000003201</v>
      </c>
      <c r="BH786" s="225">
        <v>-9000.0000000003292</v>
      </c>
      <c r="BI786" s="225">
        <v>-9000.0000000003402</v>
      </c>
      <c r="BJ786" s="225">
        <v>-9000.0000000003092</v>
      </c>
      <c r="BK786" s="225">
        <v>-9000.0000000002692</v>
      </c>
      <c r="BL786" s="225">
        <v>-9000.0000000003092</v>
      </c>
      <c r="BM786" s="225">
        <v>-9000.0000000003802</v>
      </c>
      <c r="BN786" s="225">
        <v>-108000.000000003</v>
      </c>
    </row>
    <row r="787" spans="1:66">
      <c r="A787" s="245" t="s">
        <v>1026</v>
      </c>
      <c r="B787" s="225">
        <v>-2255.4102978563501</v>
      </c>
      <c r="C787" s="225">
        <v>-6489.4694638629398</v>
      </c>
      <c r="D787" s="225">
        <v>-4574.1480587495598</v>
      </c>
      <c r="E787" s="225">
        <v>-2298.5840421497601</v>
      </c>
      <c r="F787" s="225">
        <v>-5894.9315701236001</v>
      </c>
      <c r="G787" s="225">
        <v>-8201.3947547886401</v>
      </c>
      <c r="H787" s="225">
        <v>-10401.096657625099</v>
      </c>
      <c r="I787" s="225">
        <v>-79882.431569361695</v>
      </c>
      <c r="J787" s="225">
        <v>-265288.742152591</v>
      </c>
      <c r="K787" s="225">
        <v>-653017.69480983005</v>
      </c>
      <c r="L787" s="225">
        <v>-587475.42143252096</v>
      </c>
      <c r="M787" s="225">
        <v>-138544.969536786</v>
      </c>
      <c r="N787" s="225">
        <v>-1764324.2943462401</v>
      </c>
      <c r="O787" s="225">
        <v>-24584.7778143982</v>
      </c>
      <c r="P787" s="225">
        <v>-28514.5339191987</v>
      </c>
      <c r="Q787" s="225">
        <v>-31446.560061600499</v>
      </c>
      <c r="R787" s="225">
        <v>-34061.375462779601</v>
      </c>
      <c r="S787" s="225">
        <v>-37446.783301867501</v>
      </c>
      <c r="T787" s="225">
        <v>-39637.879894775499</v>
      </c>
      <c r="U787" s="225">
        <v>-41831.6628519242</v>
      </c>
      <c r="V787" s="225">
        <v>-277499.50665326999</v>
      </c>
      <c r="W787" s="225">
        <v>-683702.56186630495</v>
      </c>
      <c r="X787" s="225">
        <v>-1117692.3990843</v>
      </c>
      <c r="Y787" s="225">
        <v>-1043279.58792354</v>
      </c>
      <c r="Z787" s="225">
        <v>-381505.16954861698</v>
      </c>
      <c r="AA787" s="225">
        <v>-3741202.7983825901</v>
      </c>
      <c r="AB787" s="225">
        <v>-46241.396584904098</v>
      </c>
      <c r="AC787" s="225">
        <v>-49278.495800286801</v>
      </c>
      <c r="AD787" s="225">
        <v>-51690.9373709262</v>
      </c>
      <c r="AE787" s="225">
        <v>-53843.654649800599</v>
      </c>
      <c r="AF787" s="225">
        <v>-56639.181859727898</v>
      </c>
      <c r="AG787" s="225">
        <v>-375085.74310126802</v>
      </c>
      <c r="AH787" s="225">
        <v>-685204.03348313004</v>
      </c>
      <c r="AI787" s="225">
        <v>-752122.33813516004</v>
      </c>
      <c r="AJ787" s="225">
        <v>-908750.27426525904</v>
      </c>
      <c r="AK787" s="225">
        <v>-1050926.7779061799</v>
      </c>
      <c r="AL787" s="225">
        <v>-688428.59590731305</v>
      </c>
      <c r="AM787" s="225">
        <v>-169230.05226203401</v>
      </c>
      <c r="AN787" s="225">
        <v>-4887441.4813259896</v>
      </c>
      <c r="AO787" s="225">
        <v>-72213.545118841706</v>
      </c>
      <c r="AP787" s="225">
        <v>-75273.238252225405</v>
      </c>
      <c r="AQ787" s="225">
        <v>-77703.520853199399</v>
      </c>
      <c r="AR787" s="225">
        <v>-79872.384392955602</v>
      </c>
      <c r="AS787" s="225">
        <v>-82688.605185210006</v>
      </c>
      <c r="AT787" s="225">
        <v>-395966.39144515799</v>
      </c>
      <c r="AU787" s="225">
        <v>-739845.830697948</v>
      </c>
      <c r="AV787" s="225">
        <v>-853219.66380438302</v>
      </c>
      <c r="AW787" s="225">
        <v>-900355.02818740497</v>
      </c>
      <c r="AX787" s="225">
        <v>-941043.58054850297</v>
      </c>
      <c r="AY787" s="225">
        <v>-591503.63352829299</v>
      </c>
      <c r="AZ787" s="225">
        <v>-132570.26288658599</v>
      </c>
      <c r="BA787" s="225">
        <v>-4942255.6849007104</v>
      </c>
      <c r="BB787" s="225">
        <v>-99520.670136694302</v>
      </c>
      <c r="BC787" s="225">
        <v>-102653.279491754</v>
      </c>
      <c r="BD787" s="225">
        <v>-105142.811461994</v>
      </c>
      <c r="BE787" s="225">
        <v>-107364.995618972</v>
      </c>
      <c r="BF787" s="225">
        <v>-110248.540961871</v>
      </c>
      <c r="BG787" s="225">
        <v>-231377.082085489</v>
      </c>
      <c r="BH787" s="225">
        <v>-408384.196210475</v>
      </c>
      <c r="BI787" s="225">
        <v>-572193.32027949695</v>
      </c>
      <c r="BJ787" s="225">
        <v>-872238.45394645701</v>
      </c>
      <c r="BK787" s="225">
        <v>-1136639.42701022</v>
      </c>
      <c r="BL787" s="225">
        <v>-768384.14449808805</v>
      </c>
      <c r="BM787" s="225">
        <v>-227657.04625880899</v>
      </c>
      <c r="BN787" s="225">
        <v>-4741803.9679603204</v>
      </c>
    </row>
    <row r="788" spans="1:66">
      <c r="A788" s="245" t="s">
        <v>1027</v>
      </c>
      <c r="B788" s="225">
        <v>0</v>
      </c>
      <c r="C788" s="225">
        <v>0</v>
      </c>
      <c r="D788" s="225">
        <v>0</v>
      </c>
      <c r="E788" s="225">
        <v>0</v>
      </c>
      <c r="F788" s="225">
        <v>0</v>
      </c>
      <c r="G788" s="225">
        <v>0</v>
      </c>
      <c r="H788" s="225">
        <v>0</v>
      </c>
      <c r="I788" s="225">
        <v>0</v>
      </c>
      <c r="J788" s="225">
        <v>0</v>
      </c>
      <c r="K788" s="225">
        <v>0</v>
      </c>
      <c r="L788" s="225">
        <v>0</v>
      </c>
      <c r="M788" s="225">
        <v>0</v>
      </c>
      <c r="N788" s="225">
        <v>0</v>
      </c>
      <c r="O788" s="225">
        <v>0</v>
      </c>
      <c r="P788" s="225">
        <v>0</v>
      </c>
      <c r="Q788" s="225">
        <v>0</v>
      </c>
      <c r="R788" s="225">
        <v>0</v>
      </c>
      <c r="S788" s="225">
        <v>0</v>
      </c>
      <c r="T788" s="225">
        <v>0</v>
      </c>
      <c r="U788" s="225">
        <v>0</v>
      </c>
      <c r="V788" s="225">
        <v>0</v>
      </c>
      <c r="W788" s="225">
        <v>0</v>
      </c>
      <c r="X788" s="225">
        <v>0</v>
      </c>
      <c r="Y788" s="225">
        <v>0</v>
      </c>
      <c r="Z788" s="225">
        <v>0</v>
      </c>
      <c r="AA788" s="225">
        <v>0</v>
      </c>
      <c r="AB788" s="225">
        <v>0</v>
      </c>
      <c r="AC788" s="225">
        <v>0</v>
      </c>
      <c r="AD788" s="225">
        <v>0</v>
      </c>
      <c r="AE788" s="225">
        <v>0</v>
      </c>
      <c r="AF788" s="225">
        <v>0</v>
      </c>
      <c r="AG788" s="225">
        <v>0</v>
      </c>
      <c r="AH788" s="225">
        <v>0</v>
      </c>
      <c r="AI788" s="225">
        <v>0</v>
      </c>
      <c r="AJ788" s="225">
        <v>0</v>
      </c>
      <c r="AK788" s="225">
        <v>0</v>
      </c>
      <c r="AL788" s="225">
        <v>0</v>
      </c>
      <c r="AM788" s="225">
        <v>0</v>
      </c>
      <c r="AN788" s="225">
        <v>0</v>
      </c>
      <c r="AO788" s="225">
        <v>0</v>
      </c>
      <c r="AP788" s="225">
        <v>0</v>
      </c>
      <c r="AQ788" s="225">
        <v>0</v>
      </c>
      <c r="AR788" s="225">
        <v>0</v>
      </c>
      <c r="AS788" s="225">
        <v>0</v>
      </c>
      <c r="AT788" s="225">
        <v>0</v>
      </c>
      <c r="AU788" s="225">
        <v>0</v>
      </c>
      <c r="AV788" s="225">
        <v>0</v>
      </c>
      <c r="AW788" s="225">
        <v>0</v>
      </c>
      <c r="AX788" s="225">
        <v>0</v>
      </c>
      <c r="AY788" s="225">
        <v>0</v>
      </c>
      <c r="AZ788" s="225">
        <v>0</v>
      </c>
      <c r="BA788" s="225">
        <v>0</v>
      </c>
      <c r="BB788" s="225">
        <v>0</v>
      </c>
      <c r="BC788" s="225">
        <v>0</v>
      </c>
      <c r="BD788" s="225">
        <v>0</v>
      </c>
      <c r="BE788" s="225">
        <v>0</v>
      </c>
      <c r="BF788" s="225">
        <v>0</v>
      </c>
      <c r="BG788" s="225">
        <v>0</v>
      </c>
      <c r="BH788" s="225">
        <v>0</v>
      </c>
      <c r="BI788" s="225">
        <v>0</v>
      </c>
      <c r="BJ788" s="225">
        <v>0</v>
      </c>
      <c r="BK788" s="225">
        <v>0</v>
      </c>
      <c r="BL788" s="225">
        <v>0</v>
      </c>
      <c r="BM788" s="225">
        <v>0</v>
      </c>
      <c r="BN788" s="225">
        <v>0</v>
      </c>
    </row>
    <row r="789" spans="1:66">
      <c r="A789" s="245" t="s">
        <v>1028</v>
      </c>
      <c r="B789" s="225">
        <v>0</v>
      </c>
      <c r="C789" s="225">
        <v>0</v>
      </c>
      <c r="D789" s="225">
        <v>0</v>
      </c>
      <c r="E789" s="225">
        <v>0</v>
      </c>
      <c r="F789" s="225">
        <v>0</v>
      </c>
      <c r="G789" s="225">
        <v>0</v>
      </c>
      <c r="H789" s="225">
        <v>0</v>
      </c>
      <c r="I789" s="225">
        <v>0</v>
      </c>
      <c r="J789" s="225">
        <v>0</v>
      </c>
      <c r="K789" s="225">
        <v>0</v>
      </c>
      <c r="L789" s="225">
        <v>0</v>
      </c>
      <c r="M789" s="225">
        <v>0</v>
      </c>
      <c r="N789" s="225">
        <v>0</v>
      </c>
      <c r="O789" s="225">
        <v>0</v>
      </c>
      <c r="P789" s="225">
        <v>0</v>
      </c>
      <c r="Q789" s="225">
        <v>0</v>
      </c>
      <c r="R789" s="225">
        <v>0</v>
      </c>
      <c r="S789" s="225">
        <v>0</v>
      </c>
      <c r="T789" s="225">
        <v>0</v>
      </c>
      <c r="U789" s="225">
        <v>0</v>
      </c>
      <c r="V789" s="225">
        <v>0</v>
      </c>
      <c r="W789" s="225">
        <v>0</v>
      </c>
      <c r="X789" s="225">
        <v>0</v>
      </c>
      <c r="Y789" s="225">
        <v>0</v>
      </c>
      <c r="Z789" s="225">
        <v>0</v>
      </c>
      <c r="AA789" s="225">
        <v>0</v>
      </c>
      <c r="AB789" s="225">
        <v>0</v>
      </c>
      <c r="AC789" s="225">
        <v>0</v>
      </c>
      <c r="AD789" s="225">
        <v>0</v>
      </c>
      <c r="AE789" s="225">
        <v>0</v>
      </c>
      <c r="AF789" s="225">
        <v>0</v>
      </c>
      <c r="AG789" s="225">
        <v>0</v>
      </c>
      <c r="AH789" s="225">
        <v>0</v>
      </c>
      <c r="AI789" s="225">
        <v>0</v>
      </c>
      <c r="AJ789" s="225">
        <v>0</v>
      </c>
      <c r="AK789" s="225">
        <v>0</v>
      </c>
      <c r="AL789" s="225">
        <v>0</v>
      </c>
      <c r="AM789" s="225">
        <v>0</v>
      </c>
      <c r="AN789" s="225">
        <v>0</v>
      </c>
      <c r="AO789" s="225">
        <v>0</v>
      </c>
      <c r="AP789" s="225">
        <v>0</v>
      </c>
      <c r="AQ789" s="225">
        <v>0</v>
      </c>
      <c r="AR789" s="225">
        <v>0</v>
      </c>
      <c r="AS789" s="225">
        <v>0</v>
      </c>
      <c r="AT789" s="225">
        <v>0</v>
      </c>
      <c r="AU789" s="225">
        <v>0</v>
      </c>
      <c r="AV789" s="225">
        <v>0</v>
      </c>
      <c r="AW789" s="225">
        <v>0</v>
      </c>
      <c r="AX789" s="225">
        <v>0</v>
      </c>
      <c r="AY789" s="225">
        <v>0</v>
      </c>
      <c r="AZ789" s="225">
        <v>0</v>
      </c>
      <c r="BA789" s="225">
        <v>0</v>
      </c>
      <c r="BB789" s="225">
        <v>0</v>
      </c>
      <c r="BC789" s="225">
        <v>0</v>
      </c>
      <c r="BD789" s="225">
        <v>0</v>
      </c>
      <c r="BE789" s="225">
        <v>0</v>
      </c>
      <c r="BF789" s="225">
        <v>0</v>
      </c>
      <c r="BG789" s="225">
        <v>0</v>
      </c>
      <c r="BH789" s="225">
        <v>0</v>
      </c>
      <c r="BI789" s="225">
        <v>0</v>
      </c>
      <c r="BJ789" s="225">
        <v>0</v>
      </c>
      <c r="BK789" s="225">
        <v>0</v>
      </c>
      <c r="BL789" s="225">
        <v>0</v>
      </c>
      <c r="BM789" s="225">
        <v>0</v>
      </c>
      <c r="BN789" s="225">
        <v>0</v>
      </c>
    </row>
    <row r="790" spans="1:66">
      <c r="A790" s="245" t="s">
        <v>1029</v>
      </c>
      <c r="B790" s="225">
        <v>-84925.9203116063</v>
      </c>
      <c r="C790" s="225">
        <v>-19989.469463862999</v>
      </c>
      <c r="D790" s="225">
        <v>-18074.148058749699</v>
      </c>
      <c r="E790" s="225">
        <v>-15798.5840421499</v>
      </c>
      <c r="F790" s="225">
        <v>-19394.931570123699</v>
      </c>
      <c r="G790" s="225">
        <v>-21701.394754788798</v>
      </c>
      <c r="H790" s="225">
        <v>-23734.429990958601</v>
      </c>
      <c r="I790" s="225">
        <v>-93215.764902695199</v>
      </c>
      <c r="J790" s="225">
        <v>-278622.07548592403</v>
      </c>
      <c r="K790" s="225">
        <v>-666351.02814316296</v>
      </c>
      <c r="L790" s="225">
        <v>-600808.75476585398</v>
      </c>
      <c r="M790" s="225">
        <v>-151878.30287011899</v>
      </c>
      <c r="N790" s="225">
        <v>-1994494.8043599899</v>
      </c>
      <c r="O790" s="225">
        <v>-36418.111147731797</v>
      </c>
      <c r="P790" s="225">
        <v>-40347.867252532204</v>
      </c>
      <c r="Q790" s="225">
        <v>-43279.893394934101</v>
      </c>
      <c r="R790" s="225">
        <v>-45894.708796113198</v>
      </c>
      <c r="S790" s="225">
        <v>-49280.116635201099</v>
      </c>
      <c r="T790" s="225">
        <v>-51471.213228109002</v>
      </c>
      <c r="U790" s="225">
        <v>-53664.996185257703</v>
      </c>
      <c r="V790" s="225">
        <v>-289332.839986604</v>
      </c>
      <c r="W790" s="225">
        <v>-695535.89519963902</v>
      </c>
      <c r="X790" s="225">
        <v>-1129525.73241763</v>
      </c>
      <c r="Y790" s="225">
        <v>-1055112.92125688</v>
      </c>
      <c r="Z790" s="225">
        <v>-393338.50288195099</v>
      </c>
      <c r="AA790" s="225">
        <v>-3883202.7983825901</v>
      </c>
      <c r="AB790" s="225">
        <v>-55408.063251571002</v>
      </c>
      <c r="AC790" s="225">
        <v>-58445.162466953698</v>
      </c>
      <c r="AD790" s="225">
        <v>-60857.604037593097</v>
      </c>
      <c r="AE790" s="225">
        <v>-63010.321316467402</v>
      </c>
      <c r="AF790" s="225">
        <v>-65805.848526394795</v>
      </c>
      <c r="AG790" s="225">
        <v>-384252.40976793499</v>
      </c>
      <c r="AH790" s="225">
        <v>-694370.70014979702</v>
      </c>
      <c r="AI790" s="225">
        <v>-761289.00480182702</v>
      </c>
      <c r="AJ790" s="225">
        <v>-917916.94093192602</v>
      </c>
      <c r="AK790" s="225">
        <v>-1060093.4445728499</v>
      </c>
      <c r="AL790" s="225">
        <v>-697595.26257398003</v>
      </c>
      <c r="AM790" s="225">
        <v>-178396.71892870101</v>
      </c>
      <c r="AN790" s="225">
        <v>-4997441.4813259896</v>
      </c>
      <c r="AO790" s="225">
        <v>-81213.545118841997</v>
      </c>
      <c r="AP790" s="225">
        <v>-84273.238252225696</v>
      </c>
      <c r="AQ790" s="225">
        <v>-86703.520853199705</v>
      </c>
      <c r="AR790" s="225">
        <v>-88872.384392955893</v>
      </c>
      <c r="AS790" s="225">
        <v>-91688.605185210297</v>
      </c>
      <c r="AT790" s="225">
        <v>-404966.39144515799</v>
      </c>
      <c r="AU790" s="225">
        <v>-748845.830697948</v>
      </c>
      <c r="AV790" s="225">
        <v>-862219.66380438395</v>
      </c>
      <c r="AW790" s="225">
        <v>-909355.02818740602</v>
      </c>
      <c r="AX790" s="225">
        <v>-950043.58054850297</v>
      </c>
      <c r="AY790" s="225">
        <v>-600503.63352829299</v>
      </c>
      <c r="AZ790" s="225">
        <v>-141570.26288658701</v>
      </c>
      <c r="BA790" s="225">
        <v>-5050255.6849007104</v>
      </c>
      <c r="BB790" s="225">
        <v>-108520.670136694</v>
      </c>
      <c r="BC790" s="225">
        <v>-111653.279491754</v>
      </c>
      <c r="BD790" s="225">
        <v>-114142.81146199501</v>
      </c>
      <c r="BE790" s="225">
        <v>-116364.995618973</v>
      </c>
      <c r="BF790" s="225">
        <v>-119248.540961871</v>
      </c>
      <c r="BG790" s="225">
        <v>-240377.08208548999</v>
      </c>
      <c r="BH790" s="225">
        <v>-417384.196210475</v>
      </c>
      <c r="BI790" s="225">
        <v>-581193.32027949695</v>
      </c>
      <c r="BJ790" s="225">
        <v>-881238.45394645701</v>
      </c>
      <c r="BK790" s="225">
        <v>-1145639.42701022</v>
      </c>
      <c r="BL790" s="225">
        <v>-777384.14449808805</v>
      </c>
      <c r="BM790" s="225">
        <v>-236657.04625881001</v>
      </c>
      <c r="BN790" s="225">
        <v>-4849803.9679603204</v>
      </c>
    </row>
    <row r="791" spans="1:66">
      <c r="A791" s="245" t="s">
        <v>1030</v>
      </c>
    </row>
    <row r="792" spans="1:66">
      <c r="A792" s="245" t="s">
        <v>1031</v>
      </c>
      <c r="B792" s="225">
        <v>-1213230.10722226</v>
      </c>
      <c r="C792" s="225">
        <v>-1333817.43931296</v>
      </c>
      <c r="D792" s="225">
        <v>-1420371.8023036099</v>
      </c>
      <c r="E792" s="225">
        <v>-1488307.9619535401</v>
      </c>
      <c r="F792" s="225">
        <v>-1132762.6668505401</v>
      </c>
      <c r="G792" s="225">
        <v>-1207610.5845894199</v>
      </c>
      <c r="H792" s="225">
        <v>-1272666.9964364599</v>
      </c>
      <c r="I792" s="225">
        <v>-1335669.6107872201</v>
      </c>
      <c r="J792" s="225">
        <v>-1397823.74817533</v>
      </c>
      <c r="K792" s="225">
        <v>-1469796.4463434899</v>
      </c>
      <c r="L792" s="225">
        <v>-1550262.7165203199</v>
      </c>
      <c r="M792" s="225">
        <v>-1623229.3466004401</v>
      </c>
      <c r="N792" s="225">
        <v>-16445549.427095599</v>
      </c>
      <c r="O792" s="225">
        <v>-1628536.39234651</v>
      </c>
      <c r="P792" s="225">
        <v>-1000630.1662231</v>
      </c>
      <c r="Q792" s="225">
        <v>-1063065.7737821799</v>
      </c>
      <c r="R792" s="225">
        <v>-1124084.9225818799</v>
      </c>
      <c r="S792" s="225">
        <v>-1184836.8315369</v>
      </c>
      <c r="T792" s="225">
        <v>-1243965.76444549</v>
      </c>
      <c r="U792" s="225">
        <v>-1303937.35334939</v>
      </c>
      <c r="V792" s="225">
        <v>-1360542.25622231</v>
      </c>
      <c r="W792" s="225">
        <v>-1419762.99795754</v>
      </c>
      <c r="X792" s="225">
        <v>-969983.63380643597</v>
      </c>
      <c r="Y792" s="225">
        <v>-1012028.09912474</v>
      </c>
      <c r="Z792" s="225">
        <v>-428363.86857025803</v>
      </c>
      <c r="AA792" s="225">
        <v>-13739738.059946701</v>
      </c>
      <c r="AB792" s="225">
        <v>-428695.30360231898</v>
      </c>
      <c r="AC792" s="225">
        <v>-445035.24696670199</v>
      </c>
      <c r="AD792" s="225">
        <v>-459047.51420579402</v>
      </c>
      <c r="AE792" s="225">
        <v>-473238.05153247598</v>
      </c>
      <c r="AF792" s="225">
        <v>-486647.497324411</v>
      </c>
      <c r="AG792" s="225">
        <v>-499731.424036148</v>
      </c>
      <c r="AH792" s="225">
        <v>-514172.37521796598</v>
      </c>
      <c r="AI792" s="225">
        <v>-528573.59822041704</v>
      </c>
      <c r="AJ792" s="225">
        <v>-543937.793520284</v>
      </c>
      <c r="AK792" s="225">
        <v>-558724.77859566896</v>
      </c>
      <c r="AL792" s="225">
        <v>-571021.90375214396</v>
      </c>
      <c r="AM792" s="225">
        <v>-89208.547779216897</v>
      </c>
      <c r="AN792" s="225">
        <v>-5598034.0347535498</v>
      </c>
      <c r="AO792" s="225">
        <v>-88257.952567376298</v>
      </c>
      <c r="AP792" s="225">
        <v>-105000.722327504</v>
      </c>
      <c r="AQ792" s="225">
        <v>-135803.870542588</v>
      </c>
      <c r="AR792" s="225">
        <v>-166991.81070715</v>
      </c>
      <c r="AS792" s="225">
        <v>-198569.34896613299</v>
      </c>
      <c r="AT792" s="225">
        <v>-230541.35913505199</v>
      </c>
      <c r="AU792" s="225">
        <v>-262912.78376551101</v>
      </c>
      <c r="AV792" s="225">
        <v>-295688.63522928703</v>
      </c>
      <c r="AW792" s="225">
        <v>-328873.99682111002</v>
      </c>
      <c r="AX792" s="225">
        <v>-362474.02388059499</v>
      </c>
      <c r="AY792" s="225">
        <v>-396493.94493376999</v>
      </c>
      <c r="AZ792" s="225">
        <v>-430939.06285446999</v>
      </c>
      <c r="BA792" s="225">
        <v>-3002547.5117305499</v>
      </c>
      <c r="BB792" s="225">
        <v>-445632.05835041997</v>
      </c>
      <c r="BC792" s="225">
        <v>-480386.91746492498</v>
      </c>
      <c r="BD792" s="225">
        <v>-84073.627312331999</v>
      </c>
      <c r="BE792" s="225">
        <v>-99689.554899825598</v>
      </c>
      <c r="BF792" s="225">
        <v>-115499.899806432</v>
      </c>
      <c r="BG792" s="225">
        <v>-131507.09123788201</v>
      </c>
      <c r="BH792" s="225">
        <v>-147713.59264516199</v>
      </c>
      <c r="BI792" s="225">
        <v>-164121.902264567</v>
      </c>
      <c r="BJ792" s="225">
        <v>-180734.553667042</v>
      </c>
      <c r="BK792" s="225">
        <v>-197554.116317081</v>
      </c>
      <c r="BL792" s="225">
        <v>-214583.19614138</v>
      </c>
      <c r="BM792" s="225">
        <v>-231824.43610739501</v>
      </c>
      <c r="BN792" s="225">
        <v>-2493320.9462144398</v>
      </c>
    </row>
    <row r="793" spans="1:66">
      <c r="A793" s="245" t="s">
        <v>1032</v>
      </c>
      <c r="B793" s="225">
        <v>0</v>
      </c>
      <c r="C793" s="225">
        <v>0</v>
      </c>
      <c r="D793" s="225">
        <v>0</v>
      </c>
      <c r="E793" s="225">
        <v>0</v>
      </c>
      <c r="F793" s="225">
        <v>0</v>
      </c>
      <c r="G793" s="225">
        <v>0</v>
      </c>
      <c r="H793" s="225">
        <v>0</v>
      </c>
      <c r="I793" s="225">
        <v>0</v>
      </c>
      <c r="J793" s="225">
        <v>0</v>
      </c>
      <c r="K793" s="225">
        <v>0</v>
      </c>
      <c r="L793" s="225">
        <v>0</v>
      </c>
      <c r="M793" s="225">
        <v>0</v>
      </c>
      <c r="N793" s="225">
        <v>0</v>
      </c>
      <c r="O793" s="225">
        <v>0</v>
      </c>
      <c r="P793" s="225">
        <v>0</v>
      </c>
      <c r="Q793" s="225">
        <v>0</v>
      </c>
      <c r="R793" s="225">
        <v>0</v>
      </c>
      <c r="S793" s="225">
        <v>0</v>
      </c>
      <c r="T793" s="225">
        <v>0</v>
      </c>
      <c r="U793" s="225">
        <v>0</v>
      </c>
      <c r="V793" s="225">
        <v>0</v>
      </c>
      <c r="W793" s="225">
        <v>0</v>
      </c>
      <c r="X793" s="225">
        <v>0</v>
      </c>
      <c r="Y793" s="225">
        <v>0</v>
      </c>
      <c r="Z793" s="225">
        <v>0</v>
      </c>
      <c r="AA793" s="225">
        <v>0</v>
      </c>
      <c r="AB793" s="225">
        <v>0</v>
      </c>
      <c r="AC793" s="225">
        <v>0</v>
      </c>
      <c r="AD793" s="225">
        <v>0</v>
      </c>
      <c r="AE793" s="225">
        <v>0</v>
      </c>
      <c r="AF793" s="225">
        <v>0</v>
      </c>
      <c r="AG793" s="225">
        <v>0</v>
      </c>
      <c r="AH793" s="225">
        <v>0</v>
      </c>
      <c r="AI793" s="225">
        <v>0</v>
      </c>
      <c r="AJ793" s="225">
        <v>0</v>
      </c>
      <c r="AK793" s="225">
        <v>0</v>
      </c>
      <c r="AL793" s="225">
        <v>0</v>
      </c>
      <c r="AM793" s="225">
        <v>0</v>
      </c>
      <c r="AN793" s="225">
        <v>0</v>
      </c>
      <c r="AO793" s="225">
        <v>0</v>
      </c>
      <c r="AP793" s="225">
        <v>0</v>
      </c>
      <c r="AQ793" s="225">
        <v>0</v>
      </c>
      <c r="AR793" s="225">
        <v>0</v>
      </c>
      <c r="AS793" s="225">
        <v>0</v>
      </c>
      <c r="AT793" s="225">
        <v>0</v>
      </c>
      <c r="AU793" s="225">
        <v>0</v>
      </c>
      <c r="AV793" s="225">
        <v>0</v>
      </c>
      <c r="AW793" s="225">
        <v>0</v>
      </c>
      <c r="AX793" s="225">
        <v>0</v>
      </c>
      <c r="AY793" s="225">
        <v>0</v>
      </c>
      <c r="AZ793" s="225">
        <v>0</v>
      </c>
      <c r="BA793" s="225">
        <v>0</v>
      </c>
      <c r="BB793" s="225">
        <v>0</v>
      </c>
      <c r="BC793" s="225">
        <v>0</v>
      </c>
      <c r="BD793" s="225">
        <v>0</v>
      </c>
      <c r="BE793" s="225">
        <v>0</v>
      </c>
      <c r="BF793" s="225">
        <v>0</v>
      </c>
      <c r="BG793" s="225">
        <v>0</v>
      </c>
      <c r="BH793" s="225">
        <v>0</v>
      </c>
      <c r="BI793" s="225">
        <v>0</v>
      </c>
      <c r="BJ793" s="225">
        <v>0</v>
      </c>
      <c r="BK793" s="225">
        <v>0</v>
      </c>
      <c r="BL793" s="225">
        <v>0</v>
      </c>
      <c r="BM793" s="225">
        <v>0</v>
      </c>
      <c r="BN793" s="225">
        <v>0</v>
      </c>
    </row>
    <row r="794" spans="1:66">
      <c r="A794" s="245" t="s">
        <v>1033</v>
      </c>
      <c r="B794" s="225">
        <v>-1213230.10722226</v>
      </c>
      <c r="C794" s="225">
        <v>-1333817.43931296</v>
      </c>
      <c r="D794" s="225">
        <v>-1420371.8023036099</v>
      </c>
      <c r="E794" s="225">
        <v>-1488307.9619535401</v>
      </c>
      <c r="F794" s="225">
        <v>-1132762.6668505401</v>
      </c>
      <c r="G794" s="225">
        <v>-1207610.5845894199</v>
      </c>
      <c r="H794" s="225">
        <v>-1272666.9964364599</v>
      </c>
      <c r="I794" s="225">
        <v>-1335669.6107872201</v>
      </c>
      <c r="J794" s="225">
        <v>-1397823.74817533</v>
      </c>
      <c r="K794" s="225">
        <v>-1469796.4463434899</v>
      </c>
      <c r="L794" s="225">
        <v>-1550262.7165203199</v>
      </c>
      <c r="M794" s="225">
        <v>-1623229.3466004401</v>
      </c>
      <c r="N794" s="225">
        <v>-16445549.427095599</v>
      </c>
      <c r="O794" s="225">
        <v>-1628536.39234651</v>
      </c>
      <c r="P794" s="225">
        <v>-1000630.1662231</v>
      </c>
      <c r="Q794" s="225">
        <v>-1063065.7737821799</v>
      </c>
      <c r="R794" s="225">
        <v>-1124084.9225818799</v>
      </c>
      <c r="S794" s="225">
        <v>-1184836.8315369</v>
      </c>
      <c r="T794" s="225">
        <v>-1243965.76444549</v>
      </c>
      <c r="U794" s="225">
        <v>-1303937.35334939</v>
      </c>
      <c r="V794" s="225">
        <v>-1360542.25622231</v>
      </c>
      <c r="W794" s="225">
        <v>-1419762.99795754</v>
      </c>
      <c r="X794" s="225">
        <v>-969983.63380643597</v>
      </c>
      <c r="Y794" s="225">
        <v>-1012028.09912474</v>
      </c>
      <c r="Z794" s="225">
        <v>-428363.86857025803</v>
      </c>
      <c r="AA794" s="225">
        <v>-13739738.059946701</v>
      </c>
      <c r="AB794" s="225">
        <v>-428695.30360231898</v>
      </c>
      <c r="AC794" s="225">
        <v>-445035.24696670199</v>
      </c>
      <c r="AD794" s="225">
        <v>-459047.51420579402</v>
      </c>
      <c r="AE794" s="225">
        <v>-473238.05153247598</v>
      </c>
      <c r="AF794" s="225">
        <v>-486647.497324411</v>
      </c>
      <c r="AG794" s="225">
        <v>-499731.424036148</v>
      </c>
      <c r="AH794" s="225">
        <v>-514172.37521796598</v>
      </c>
      <c r="AI794" s="225">
        <v>-528573.59822041704</v>
      </c>
      <c r="AJ794" s="225">
        <v>-543937.793520284</v>
      </c>
      <c r="AK794" s="225">
        <v>-558724.77859566896</v>
      </c>
      <c r="AL794" s="225">
        <v>-571021.90375214396</v>
      </c>
      <c r="AM794" s="225">
        <v>-89208.547779216897</v>
      </c>
      <c r="AN794" s="225">
        <v>-5598034.0347535498</v>
      </c>
      <c r="AO794" s="225">
        <v>-88257.952567376298</v>
      </c>
      <c r="AP794" s="225">
        <v>-105000.722327504</v>
      </c>
      <c r="AQ794" s="225">
        <v>-135803.870542588</v>
      </c>
      <c r="AR794" s="225">
        <v>-166991.81070715</v>
      </c>
      <c r="AS794" s="225">
        <v>-198569.34896613299</v>
      </c>
      <c r="AT794" s="225">
        <v>-230541.35913505199</v>
      </c>
      <c r="AU794" s="225">
        <v>-262912.78376551101</v>
      </c>
      <c r="AV794" s="225">
        <v>-295688.63522928703</v>
      </c>
      <c r="AW794" s="225">
        <v>-328873.99682111002</v>
      </c>
      <c r="AX794" s="225">
        <v>-362474.02388059499</v>
      </c>
      <c r="AY794" s="225">
        <v>-396493.94493376999</v>
      </c>
      <c r="AZ794" s="225">
        <v>-430939.06285446999</v>
      </c>
      <c r="BA794" s="225">
        <v>-3002547.5117305499</v>
      </c>
      <c r="BB794" s="225">
        <v>-445632.05835041997</v>
      </c>
      <c r="BC794" s="225">
        <v>-480386.91746492498</v>
      </c>
      <c r="BD794" s="225">
        <v>-84073.627312331999</v>
      </c>
      <c r="BE794" s="225">
        <v>-99689.554899825598</v>
      </c>
      <c r="BF794" s="225">
        <v>-115499.899806432</v>
      </c>
      <c r="BG794" s="225">
        <v>-131507.09123788201</v>
      </c>
      <c r="BH794" s="225">
        <v>-147713.59264516199</v>
      </c>
      <c r="BI794" s="225">
        <v>-164121.902264567</v>
      </c>
      <c r="BJ794" s="225">
        <v>-180734.553667042</v>
      </c>
      <c r="BK794" s="225">
        <v>-197554.116317081</v>
      </c>
      <c r="BL794" s="225">
        <v>-214583.19614138</v>
      </c>
      <c r="BM794" s="225">
        <v>-231824.43610739501</v>
      </c>
      <c r="BN794" s="225">
        <v>-2493320.9462144398</v>
      </c>
    </row>
    <row r="795" spans="1:66">
      <c r="A795" s="245" t="s">
        <v>1034</v>
      </c>
    </row>
    <row r="796" spans="1:66">
      <c r="A796" s="245" t="s">
        <v>1035</v>
      </c>
      <c r="B796" s="225">
        <v>0</v>
      </c>
      <c r="C796" s="225">
        <v>0</v>
      </c>
      <c r="D796" s="225">
        <v>0</v>
      </c>
      <c r="E796" s="225">
        <v>0</v>
      </c>
      <c r="F796" s="225">
        <v>0</v>
      </c>
      <c r="G796" s="225">
        <v>0</v>
      </c>
      <c r="H796" s="225">
        <v>0</v>
      </c>
      <c r="I796" s="225">
        <v>0</v>
      </c>
      <c r="J796" s="225">
        <v>0</v>
      </c>
      <c r="K796" s="225">
        <v>0</v>
      </c>
      <c r="L796" s="225">
        <v>0</v>
      </c>
      <c r="M796" s="225">
        <v>0</v>
      </c>
      <c r="N796" s="225">
        <v>0</v>
      </c>
      <c r="O796" s="225">
        <v>0</v>
      </c>
      <c r="P796" s="225">
        <v>0</v>
      </c>
      <c r="Q796" s="225">
        <v>0</v>
      </c>
      <c r="R796" s="225">
        <v>0</v>
      </c>
      <c r="S796" s="225">
        <v>0</v>
      </c>
      <c r="T796" s="225">
        <v>0</v>
      </c>
      <c r="U796" s="225">
        <v>0</v>
      </c>
      <c r="V796" s="225">
        <v>0</v>
      </c>
      <c r="W796" s="225">
        <v>0</v>
      </c>
      <c r="X796" s="225">
        <v>0</v>
      </c>
      <c r="Y796" s="225">
        <v>0</v>
      </c>
      <c r="Z796" s="225">
        <v>0</v>
      </c>
      <c r="AA796" s="225">
        <v>0</v>
      </c>
      <c r="AB796" s="225">
        <v>0</v>
      </c>
      <c r="AC796" s="225">
        <v>0</v>
      </c>
      <c r="AD796" s="225">
        <v>0</v>
      </c>
      <c r="AE796" s="225">
        <v>0</v>
      </c>
      <c r="AF796" s="225">
        <v>0</v>
      </c>
      <c r="AG796" s="225">
        <v>0</v>
      </c>
      <c r="AH796" s="225">
        <v>0</v>
      </c>
      <c r="AI796" s="225">
        <v>0</v>
      </c>
      <c r="AJ796" s="225">
        <v>0</v>
      </c>
      <c r="AK796" s="225">
        <v>0</v>
      </c>
      <c r="AL796" s="225">
        <v>0</v>
      </c>
      <c r="AM796" s="225">
        <v>0</v>
      </c>
      <c r="AN796" s="225">
        <v>0</v>
      </c>
      <c r="AO796" s="225">
        <v>0</v>
      </c>
      <c r="AP796" s="225">
        <v>0</v>
      </c>
      <c r="AQ796" s="225">
        <v>0</v>
      </c>
      <c r="AR796" s="225">
        <v>0</v>
      </c>
      <c r="AS796" s="225">
        <v>0</v>
      </c>
      <c r="AT796" s="225">
        <v>0</v>
      </c>
      <c r="AU796" s="225">
        <v>0</v>
      </c>
      <c r="AV796" s="225">
        <v>0</v>
      </c>
      <c r="AW796" s="225">
        <v>0</v>
      </c>
      <c r="AX796" s="225">
        <v>0</v>
      </c>
      <c r="AY796" s="225">
        <v>0</v>
      </c>
      <c r="AZ796" s="225">
        <v>0</v>
      </c>
      <c r="BA796" s="225">
        <v>0</v>
      </c>
      <c r="BB796" s="225">
        <v>0</v>
      </c>
      <c r="BC796" s="225">
        <v>0</v>
      </c>
      <c r="BD796" s="225">
        <v>0</v>
      </c>
      <c r="BE796" s="225">
        <v>0</v>
      </c>
      <c r="BF796" s="225">
        <v>0</v>
      </c>
      <c r="BG796" s="225">
        <v>0</v>
      </c>
      <c r="BH796" s="225">
        <v>0</v>
      </c>
      <c r="BI796" s="225">
        <v>0</v>
      </c>
      <c r="BJ796" s="225">
        <v>0</v>
      </c>
      <c r="BK796" s="225">
        <v>0</v>
      </c>
      <c r="BL796" s="225">
        <v>0</v>
      </c>
      <c r="BM796" s="225">
        <v>0</v>
      </c>
      <c r="BN796" s="225">
        <v>0</v>
      </c>
    </row>
    <row r="797" spans="1:66">
      <c r="A797" s="245" t="s">
        <v>1036</v>
      </c>
      <c r="B797" s="225">
        <v>0</v>
      </c>
      <c r="C797" s="225">
        <v>0</v>
      </c>
      <c r="D797" s="225">
        <v>0</v>
      </c>
      <c r="E797" s="225">
        <v>0</v>
      </c>
      <c r="F797" s="225">
        <v>0</v>
      </c>
      <c r="G797" s="225">
        <v>0</v>
      </c>
      <c r="H797" s="225">
        <v>0</v>
      </c>
      <c r="I797" s="225">
        <v>0</v>
      </c>
      <c r="J797" s="225">
        <v>0</v>
      </c>
      <c r="K797" s="225">
        <v>0</v>
      </c>
      <c r="L797" s="225">
        <v>0</v>
      </c>
      <c r="M797" s="225">
        <v>0</v>
      </c>
      <c r="N797" s="225">
        <v>0</v>
      </c>
      <c r="O797" s="225">
        <v>0</v>
      </c>
      <c r="P797" s="225">
        <v>0</v>
      </c>
      <c r="Q797" s="225">
        <v>0</v>
      </c>
      <c r="R797" s="225">
        <v>0</v>
      </c>
      <c r="S797" s="225">
        <v>0</v>
      </c>
      <c r="T797" s="225">
        <v>0</v>
      </c>
      <c r="U797" s="225">
        <v>0</v>
      </c>
      <c r="V797" s="225">
        <v>0</v>
      </c>
      <c r="W797" s="225">
        <v>0</v>
      </c>
      <c r="X797" s="225">
        <v>0</v>
      </c>
      <c r="Y797" s="225">
        <v>0</v>
      </c>
      <c r="Z797" s="225">
        <v>0</v>
      </c>
      <c r="AA797" s="225">
        <v>0</v>
      </c>
      <c r="AB797" s="225">
        <v>0</v>
      </c>
      <c r="AC797" s="225">
        <v>0</v>
      </c>
      <c r="AD797" s="225">
        <v>0</v>
      </c>
      <c r="AE797" s="225">
        <v>0</v>
      </c>
      <c r="AF797" s="225">
        <v>0</v>
      </c>
      <c r="AG797" s="225">
        <v>0</v>
      </c>
      <c r="AH797" s="225">
        <v>0</v>
      </c>
      <c r="AI797" s="225">
        <v>0</v>
      </c>
      <c r="AJ797" s="225">
        <v>0</v>
      </c>
      <c r="AK797" s="225">
        <v>0</v>
      </c>
      <c r="AL797" s="225">
        <v>0</v>
      </c>
      <c r="AM797" s="225">
        <v>0</v>
      </c>
      <c r="AN797" s="225">
        <v>0</v>
      </c>
      <c r="AO797" s="225">
        <v>0</v>
      </c>
      <c r="AP797" s="225">
        <v>0</v>
      </c>
      <c r="AQ797" s="225">
        <v>0</v>
      </c>
      <c r="AR797" s="225">
        <v>0</v>
      </c>
      <c r="AS797" s="225">
        <v>0</v>
      </c>
      <c r="AT797" s="225">
        <v>0</v>
      </c>
      <c r="AU797" s="225">
        <v>0</v>
      </c>
      <c r="AV797" s="225">
        <v>0</v>
      </c>
      <c r="AW797" s="225">
        <v>0</v>
      </c>
      <c r="AX797" s="225">
        <v>0</v>
      </c>
      <c r="AY797" s="225">
        <v>0</v>
      </c>
      <c r="AZ797" s="225">
        <v>0</v>
      </c>
      <c r="BA797" s="225">
        <v>0</v>
      </c>
      <c r="BB797" s="225">
        <v>0</v>
      </c>
      <c r="BC797" s="225">
        <v>0</v>
      </c>
      <c r="BD797" s="225">
        <v>0</v>
      </c>
      <c r="BE797" s="225">
        <v>0</v>
      </c>
      <c r="BF797" s="225">
        <v>0</v>
      </c>
      <c r="BG797" s="225">
        <v>0</v>
      </c>
      <c r="BH797" s="225">
        <v>0</v>
      </c>
      <c r="BI797" s="225">
        <v>0</v>
      </c>
      <c r="BJ797" s="225">
        <v>0</v>
      </c>
      <c r="BK797" s="225">
        <v>0</v>
      </c>
      <c r="BL797" s="225">
        <v>0</v>
      </c>
      <c r="BM797" s="225">
        <v>0</v>
      </c>
      <c r="BN797" s="225">
        <v>0</v>
      </c>
    </row>
    <row r="798" spans="1:66">
      <c r="A798" s="245" t="s">
        <v>1037</v>
      </c>
      <c r="B798" s="225">
        <v>-216833.99999999901</v>
      </c>
      <c r="C798" s="225">
        <v>-216833.99999999901</v>
      </c>
      <c r="D798" s="225">
        <v>-216833.99999999901</v>
      </c>
      <c r="E798" s="225">
        <v>-216833.99999999901</v>
      </c>
      <c r="F798" s="225">
        <v>-216833.99999999901</v>
      </c>
      <c r="G798" s="225">
        <v>-216833.99999999901</v>
      </c>
      <c r="H798" s="225">
        <v>-216833.99999999901</v>
      </c>
      <c r="I798" s="225">
        <v>-216833.99999999901</v>
      </c>
      <c r="J798" s="225">
        <v>-216833.99999999901</v>
      </c>
      <c r="K798" s="225">
        <v>-216833.99999999901</v>
      </c>
      <c r="L798" s="225">
        <v>-216833.99999999901</v>
      </c>
      <c r="M798" s="225">
        <v>-216833.99999999901</v>
      </c>
      <c r="N798" s="225">
        <v>-2602008</v>
      </c>
      <c r="O798" s="225">
        <v>-216833.99999999901</v>
      </c>
      <c r="P798" s="225">
        <v>-216833.99999999901</v>
      </c>
      <c r="Q798" s="225">
        <v>-216833.99999999901</v>
      </c>
      <c r="R798" s="225">
        <v>-216833.99999999901</v>
      </c>
      <c r="S798" s="225">
        <v>-216833.99999999901</v>
      </c>
      <c r="T798" s="225">
        <v>-216833.99999999901</v>
      </c>
      <c r="U798" s="225">
        <v>-216833.99999999901</v>
      </c>
      <c r="V798" s="225">
        <v>-216833.99999999901</v>
      </c>
      <c r="W798" s="225">
        <v>-216833.99999999901</v>
      </c>
      <c r="X798" s="225">
        <v>-216833.99999999901</v>
      </c>
      <c r="Y798" s="225">
        <v>-216833.99999999901</v>
      </c>
      <c r="Z798" s="225">
        <v>-216833.99999999901</v>
      </c>
      <c r="AA798" s="225">
        <v>-2602007.99999998</v>
      </c>
      <c r="AB798" s="225">
        <v>-216833.99999999901</v>
      </c>
      <c r="AC798" s="225">
        <v>-216833.99999999901</v>
      </c>
      <c r="AD798" s="225">
        <v>-216833.99999999901</v>
      </c>
      <c r="AE798" s="225">
        <v>-216833.99999999901</v>
      </c>
      <c r="AF798" s="225">
        <v>-216833.99999999901</v>
      </c>
      <c r="AG798" s="225">
        <v>-216833.99999999901</v>
      </c>
      <c r="AH798" s="225">
        <v>-216833.99999999901</v>
      </c>
      <c r="AI798" s="225">
        <v>-216833.99999999901</v>
      </c>
      <c r="AJ798" s="225">
        <v>-216833.99999999901</v>
      </c>
      <c r="AK798" s="225">
        <v>-216833.99999999901</v>
      </c>
      <c r="AL798" s="225">
        <v>-216833.99999999901</v>
      </c>
      <c r="AM798" s="225">
        <v>-216833.99999999901</v>
      </c>
      <c r="AN798" s="225">
        <v>-2602007.99999998</v>
      </c>
      <c r="AO798" s="225">
        <v>-216833.99999999901</v>
      </c>
      <c r="AP798" s="225">
        <v>-216833.99999999901</v>
      </c>
      <c r="AQ798" s="225">
        <v>-216833.99999999901</v>
      </c>
      <c r="AR798" s="225">
        <v>-216833.99999999901</v>
      </c>
      <c r="AS798" s="225">
        <v>-216833.99999999901</v>
      </c>
      <c r="AT798" s="225">
        <v>-216833.99999999901</v>
      </c>
      <c r="AU798" s="225">
        <v>-216833.99999999901</v>
      </c>
      <c r="AV798" s="225">
        <v>-216833.99999999901</v>
      </c>
      <c r="AW798" s="225">
        <v>-216833.99999999901</v>
      </c>
      <c r="AX798" s="225">
        <v>-216833.99999999901</v>
      </c>
      <c r="AY798" s="225">
        <v>-216833.99999999901</v>
      </c>
      <c r="AZ798" s="225">
        <v>-216833.99999999901</v>
      </c>
      <c r="BA798" s="225">
        <v>-2602007.99999998</v>
      </c>
      <c r="BB798" s="225">
        <v>-216833.99999999901</v>
      </c>
      <c r="BC798" s="225">
        <v>-216833.99999999901</v>
      </c>
      <c r="BD798" s="225">
        <v>-216833.99999999901</v>
      </c>
      <c r="BE798" s="225">
        <v>-216833.99999999901</v>
      </c>
      <c r="BF798" s="225">
        <v>-216833.99999999901</v>
      </c>
      <c r="BG798" s="225">
        <v>-216833.99999999901</v>
      </c>
      <c r="BH798" s="225">
        <v>-216833.99999999901</v>
      </c>
      <c r="BI798" s="225">
        <v>-216833.99999999901</v>
      </c>
      <c r="BJ798" s="225">
        <v>-216833.99999999901</v>
      </c>
      <c r="BK798" s="225">
        <v>-216833.99999999901</v>
      </c>
      <c r="BL798" s="225">
        <v>-216833.99999999901</v>
      </c>
      <c r="BM798" s="225">
        <v>-216833.99999999901</v>
      </c>
      <c r="BN798" s="225">
        <v>-2602007.99999998</v>
      </c>
    </row>
    <row r="799" spans="1:66">
      <c r="A799" s="245" t="s">
        <v>1038</v>
      </c>
      <c r="B799" s="225">
        <v>0</v>
      </c>
      <c r="C799" s="225">
        <v>0</v>
      </c>
      <c r="D799" s="225">
        <v>0</v>
      </c>
      <c r="E799" s="225">
        <v>0</v>
      </c>
      <c r="F799" s="225">
        <v>0</v>
      </c>
      <c r="G799" s="225">
        <v>0</v>
      </c>
      <c r="H799" s="225">
        <v>0</v>
      </c>
      <c r="I799" s="225">
        <v>0</v>
      </c>
      <c r="J799" s="225">
        <v>0</v>
      </c>
      <c r="K799" s="225">
        <v>0</v>
      </c>
      <c r="L799" s="225">
        <v>0</v>
      </c>
      <c r="M799" s="225">
        <v>0</v>
      </c>
      <c r="N799" s="225">
        <v>0</v>
      </c>
      <c r="O799" s="225">
        <v>0</v>
      </c>
      <c r="P799" s="225">
        <v>0</v>
      </c>
      <c r="Q799" s="225">
        <v>0</v>
      </c>
      <c r="R799" s="225">
        <v>0</v>
      </c>
      <c r="S799" s="225">
        <v>0</v>
      </c>
      <c r="T799" s="225">
        <v>0</v>
      </c>
      <c r="U799" s="225">
        <v>0</v>
      </c>
      <c r="V799" s="225">
        <v>0</v>
      </c>
      <c r="W799" s="225">
        <v>0</v>
      </c>
      <c r="X799" s="225">
        <v>0</v>
      </c>
      <c r="Y799" s="225">
        <v>0</v>
      </c>
      <c r="Z799" s="225">
        <v>0</v>
      </c>
      <c r="AA799" s="225">
        <v>0</v>
      </c>
      <c r="AB799" s="225">
        <v>0</v>
      </c>
      <c r="AC799" s="225">
        <v>0</v>
      </c>
      <c r="AD799" s="225">
        <v>0</v>
      </c>
      <c r="AE799" s="225">
        <v>0</v>
      </c>
      <c r="AF799" s="225">
        <v>0</v>
      </c>
      <c r="AG799" s="225">
        <v>0</v>
      </c>
      <c r="AH799" s="225">
        <v>0</v>
      </c>
      <c r="AI799" s="225">
        <v>0</v>
      </c>
      <c r="AJ799" s="225">
        <v>0</v>
      </c>
      <c r="AK799" s="225">
        <v>0</v>
      </c>
      <c r="AL799" s="225">
        <v>0</v>
      </c>
      <c r="AM799" s="225">
        <v>0</v>
      </c>
      <c r="AN799" s="225">
        <v>0</v>
      </c>
      <c r="AO799" s="225">
        <v>0</v>
      </c>
      <c r="AP799" s="225">
        <v>0</v>
      </c>
      <c r="AQ799" s="225">
        <v>0</v>
      </c>
      <c r="AR799" s="225">
        <v>0</v>
      </c>
      <c r="AS799" s="225">
        <v>0</v>
      </c>
      <c r="AT799" s="225">
        <v>0</v>
      </c>
      <c r="AU799" s="225">
        <v>0</v>
      </c>
      <c r="AV799" s="225">
        <v>0</v>
      </c>
      <c r="AW799" s="225">
        <v>0</v>
      </c>
      <c r="AX799" s="225">
        <v>0</v>
      </c>
      <c r="AY799" s="225">
        <v>0</v>
      </c>
      <c r="AZ799" s="225">
        <v>0</v>
      </c>
      <c r="BA799" s="225">
        <v>0</v>
      </c>
      <c r="BB799" s="225">
        <v>0</v>
      </c>
      <c r="BC799" s="225">
        <v>0</v>
      </c>
      <c r="BD799" s="225">
        <v>0</v>
      </c>
      <c r="BE799" s="225">
        <v>0</v>
      </c>
      <c r="BF799" s="225">
        <v>0</v>
      </c>
      <c r="BG799" s="225">
        <v>0</v>
      </c>
      <c r="BH799" s="225">
        <v>0</v>
      </c>
      <c r="BI799" s="225">
        <v>0</v>
      </c>
      <c r="BJ799" s="225">
        <v>0</v>
      </c>
      <c r="BK799" s="225">
        <v>0</v>
      </c>
      <c r="BL799" s="225">
        <v>0</v>
      </c>
      <c r="BM799" s="225">
        <v>0</v>
      </c>
      <c r="BN799" s="225">
        <v>0</v>
      </c>
    </row>
    <row r="800" spans="1:66">
      <c r="A800" s="245" t="s">
        <v>1039</v>
      </c>
      <c r="B800" s="225">
        <v>0</v>
      </c>
      <c r="C800" s="225">
        <v>0</v>
      </c>
      <c r="D800" s="225">
        <v>0</v>
      </c>
      <c r="E800" s="225">
        <v>0</v>
      </c>
      <c r="F800" s="225">
        <v>0</v>
      </c>
      <c r="G800" s="225">
        <v>0</v>
      </c>
      <c r="H800" s="225">
        <v>0</v>
      </c>
      <c r="I800" s="225">
        <v>0</v>
      </c>
      <c r="J800" s="225">
        <v>0</v>
      </c>
      <c r="K800" s="225">
        <v>0</v>
      </c>
      <c r="L800" s="225">
        <v>0</v>
      </c>
      <c r="M800" s="225">
        <v>0</v>
      </c>
      <c r="N800" s="225">
        <v>0</v>
      </c>
      <c r="O800" s="225">
        <v>0</v>
      </c>
      <c r="P800" s="225">
        <v>0</v>
      </c>
      <c r="Q800" s="225">
        <v>0</v>
      </c>
      <c r="R800" s="225">
        <v>0</v>
      </c>
      <c r="S800" s="225">
        <v>0</v>
      </c>
      <c r="T800" s="225">
        <v>0</v>
      </c>
      <c r="U800" s="225">
        <v>0</v>
      </c>
      <c r="V800" s="225">
        <v>0</v>
      </c>
      <c r="W800" s="225">
        <v>0</v>
      </c>
      <c r="X800" s="225">
        <v>0</v>
      </c>
      <c r="Y800" s="225">
        <v>0</v>
      </c>
      <c r="Z800" s="225">
        <v>0</v>
      </c>
      <c r="AA800" s="225">
        <v>0</v>
      </c>
      <c r="AB800" s="225">
        <v>0</v>
      </c>
      <c r="AC800" s="225">
        <v>0</v>
      </c>
      <c r="AD800" s="225">
        <v>0</v>
      </c>
      <c r="AE800" s="225">
        <v>0</v>
      </c>
      <c r="AF800" s="225">
        <v>0</v>
      </c>
      <c r="AG800" s="225">
        <v>0</v>
      </c>
      <c r="AH800" s="225">
        <v>0</v>
      </c>
      <c r="AI800" s="225">
        <v>0</v>
      </c>
      <c r="AJ800" s="225">
        <v>0</v>
      </c>
      <c r="AK800" s="225">
        <v>0</v>
      </c>
      <c r="AL800" s="225">
        <v>0</v>
      </c>
      <c r="AM800" s="225">
        <v>0</v>
      </c>
      <c r="AN800" s="225">
        <v>0</v>
      </c>
      <c r="AO800" s="225">
        <v>0</v>
      </c>
      <c r="AP800" s="225">
        <v>0</v>
      </c>
      <c r="AQ800" s="225">
        <v>0</v>
      </c>
      <c r="AR800" s="225">
        <v>0</v>
      </c>
      <c r="AS800" s="225">
        <v>0</v>
      </c>
      <c r="AT800" s="225">
        <v>0</v>
      </c>
      <c r="AU800" s="225">
        <v>0</v>
      </c>
      <c r="AV800" s="225">
        <v>0</v>
      </c>
      <c r="AW800" s="225">
        <v>0</v>
      </c>
      <c r="AX800" s="225">
        <v>0</v>
      </c>
      <c r="AY800" s="225">
        <v>0</v>
      </c>
      <c r="AZ800" s="225">
        <v>0</v>
      </c>
      <c r="BA800" s="225">
        <v>0</v>
      </c>
      <c r="BB800" s="225">
        <v>0</v>
      </c>
      <c r="BC800" s="225">
        <v>0</v>
      </c>
      <c r="BD800" s="225">
        <v>0</v>
      </c>
      <c r="BE800" s="225">
        <v>0</v>
      </c>
      <c r="BF800" s="225">
        <v>0</v>
      </c>
      <c r="BG800" s="225">
        <v>0</v>
      </c>
      <c r="BH800" s="225">
        <v>0</v>
      </c>
      <c r="BI800" s="225">
        <v>0</v>
      </c>
      <c r="BJ800" s="225">
        <v>0</v>
      </c>
      <c r="BK800" s="225">
        <v>0</v>
      </c>
      <c r="BL800" s="225">
        <v>0</v>
      </c>
      <c r="BM800" s="225">
        <v>0</v>
      </c>
      <c r="BN800" s="225">
        <v>0</v>
      </c>
    </row>
    <row r="801" spans="1:66">
      <c r="A801" s="245" t="s">
        <v>1040</v>
      </c>
      <c r="B801" s="225">
        <v>0</v>
      </c>
      <c r="C801" s="225">
        <v>0</v>
      </c>
      <c r="D801" s="225">
        <v>0</v>
      </c>
      <c r="E801" s="225">
        <v>0</v>
      </c>
      <c r="F801" s="225">
        <v>0</v>
      </c>
      <c r="G801" s="225">
        <v>0</v>
      </c>
      <c r="H801" s="225">
        <v>0</v>
      </c>
      <c r="I801" s="225">
        <v>0</v>
      </c>
      <c r="J801" s="225">
        <v>0</v>
      </c>
      <c r="K801" s="225">
        <v>0</v>
      </c>
      <c r="L801" s="225">
        <v>0</v>
      </c>
      <c r="M801" s="225">
        <v>0</v>
      </c>
      <c r="N801" s="225">
        <v>0</v>
      </c>
      <c r="O801" s="225">
        <v>0</v>
      </c>
      <c r="P801" s="225">
        <v>0</v>
      </c>
      <c r="Q801" s="225">
        <v>0</v>
      </c>
      <c r="R801" s="225">
        <v>0</v>
      </c>
      <c r="S801" s="225">
        <v>0</v>
      </c>
      <c r="T801" s="225">
        <v>0</v>
      </c>
      <c r="U801" s="225">
        <v>0</v>
      </c>
      <c r="V801" s="225">
        <v>0</v>
      </c>
      <c r="W801" s="225">
        <v>0</v>
      </c>
      <c r="X801" s="225">
        <v>0</v>
      </c>
      <c r="Y801" s="225">
        <v>0</v>
      </c>
      <c r="Z801" s="225">
        <v>0</v>
      </c>
      <c r="AA801" s="225">
        <v>0</v>
      </c>
      <c r="AB801" s="225">
        <v>0</v>
      </c>
      <c r="AC801" s="225">
        <v>0</v>
      </c>
      <c r="AD801" s="225">
        <v>0</v>
      </c>
      <c r="AE801" s="225">
        <v>0</v>
      </c>
      <c r="AF801" s="225">
        <v>0</v>
      </c>
      <c r="AG801" s="225">
        <v>0</v>
      </c>
      <c r="AH801" s="225">
        <v>0</v>
      </c>
      <c r="AI801" s="225">
        <v>0</v>
      </c>
      <c r="AJ801" s="225">
        <v>0</v>
      </c>
      <c r="AK801" s="225">
        <v>0</v>
      </c>
      <c r="AL801" s="225">
        <v>0</v>
      </c>
      <c r="AM801" s="225">
        <v>0</v>
      </c>
      <c r="AN801" s="225">
        <v>0</v>
      </c>
      <c r="AO801" s="225">
        <v>0</v>
      </c>
      <c r="AP801" s="225">
        <v>0</v>
      </c>
      <c r="AQ801" s="225">
        <v>0</v>
      </c>
      <c r="AR801" s="225">
        <v>0</v>
      </c>
      <c r="AS801" s="225">
        <v>0</v>
      </c>
      <c r="AT801" s="225">
        <v>0</v>
      </c>
      <c r="AU801" s="225">
        <v>0</v>
      </c>
      <c r="AV801" s="225">
        <v>0</v>
      </c>
      <c r="AW801" s="225">
        <v>0</v>
      </c>
      <c r="AX801" s="225">
        <v>0</v>
      </c>
      <c r="AY801" s="225">
        <v>0</v>
      </c>
      <c r="AZ801" s="225">
        <v>0</v>
      </c>
      <c r="BA801" s="225">
        <v>0</v>
      </c>
      <c r="BB801" s="225">
        <v>0</v>
      </c>
      <c r="BC801" s="225">
        <v>0</v>
      </c>
      <c r="BD801" s="225">
        <v>0</v>
      </c>
      <c r="BE801" s="225">
        <v>0</v>
      </c>
      <c r="BF801" s="225">
        <v>0</v>
      </c>
      <c r="BG801" s="225">
        <v>0</v>
      </c>
      <c r="BH801" s="225">
        <v>0</v>
      </c>
      <c r="BI801" s="225">
        <v>0</v>
      </c>
      <c r="BJ801" s="225">
        <v>0</v>
      </c>
      <c r="BK801" s="225">
        <v>0</v>
      </c>
      <c r="BL801" s="225">
        <v>0</v>
      </c>
      <c r="BM801" s="225">
        <v>0</v>
      </c>
      <c r="BN801" s="225">
        <v>0</v>
      </c>
    </row>
    <row r="802" spans="1:66">
      <c r="A802" s="245" t="s">
        <v>1041</v>
      </c>
      <c r="B802" s="225">
        <v>0</v>
      </c>
      <c r="C802" s="225">
        <v>0</v>
      </c>
      <c r="D802" s="225">
        <v>0</v>
      </c>
      <c r="E802" s="225">
        <v>-1056106.7838025701</v>
      </c>
      <c r="F802" s="225">
        <v>-939504.95851226896</v>
      </c>
      <c r="G802" s="225">
        <v>-806225.79444331594</v>
      </c>
      <c r="H802" s="225">
        <v>-655766.38637625903</v>
      </c>
      <c r="I802" s="225">
        <v>-494810.67529495398</v>
      </c>
      <c r="J802" s="225">
        <v>-331686.88066475</v>
      </c>
      <c r="K802" s="225">
        <v>-177165.39238004401</v>
      </c>
      <c r="L802" s="225">
        <v>-42049.012347483302</v>
      </c>
      <c r="M802" s="225">
        <v>0</v>
      </c>
      <c r="N802" s="225">
        <v>-4503315.8838216504</v>
      </c>
      <c r="O802" s="225">
        <v>0</v>
      </c>
      <c r="P802" s="225">
        <v>0</v>
      </c>
      <c r="Q802" s="225">
        <v>0</v>
      </c>
      <c r="R802" s="225">
        <v>0</v>
      </c>
      <c r="S802" s="225">
        <v>0</v>
      </c>
      <c r="T802" s="225">
        <v>0</v>
      </c>
      <c r="U802" s="225">
        <v>0</v>
      </c>
      <c r="V802" s="225">
        <v>0</v>
      </c>
      <c r="W802" s="225">
        <v>0</v>
      </c>
      <c r="X802" s="225">
        <v>0</v>
      </c>
      <c r="Y802" s="225">
        <v>0</v>
      </c>
      <c r="Z802" s="225">
        <v>0</v>
      </c>
      <c r="AA802" s="225">
        <v>0</v>
      </c>
      <c r="AB802" s="225">
        <v>0</v>
      </c>
      <c r="AC802" s="225">
        <v>0</v>
      </c>
      <c r="AD802" s="225">
        <v>0</v>
      </c>
      <c r="AE802" s="225">
        <v>0</v>
      </c>
      <c r="AF802" s="225">
        <v>0</v>
      </c>
      <c r="AG802" s="225">
        <v>0</v>
      </c>
      <c r="AH802" s="225">
        <v>0</v>
      </c>
      <c r="AI802" s="225">
        <v>0</v>
      </c>
      <c r="AJ802" s="225">
        <v>0</v>
      </c>
      <c r="AK802" s="225">
        <v>0</v>
      </c>
      <c r="AL802" s="225">
        <v>0</v>
      </c>
      <c r="AM802" s="225">
        <v>0</v>
      </c>
      <c r="AN802" s="225">
        <v>0</v>
      </c>
      <c r="AO802" s="225">
        <v>0</v>
      </c>
      <c r="AP802" s="225">
        <v>0</v>
      </c>
      <c r="AQ802" s="225">
        <v>0</v>
      </c>
      <c r="AR802" s="225">
        <v>0</v>
      </c>
      <c r="AS802" s="225">
        <v>0</v>
      </c>
      <c r="AT802" s="225">
        <v>0</v>
      </c>
      <c r="AU802" s="225">
        <v>0</v>
      </c>
      <c r="AV802" s="225">
        <v>0</v>
      </c>
      <c r="AW802" s="225">
        <v>0</v>
      </c>
      <c r="AX802" s="225">
        <v>0</v>
      </c>
      <c r="AY802" s="225">
        <v>0</v>
      </c>
      <c r="AZ802" s="225">
        <v>0</v>
      </c>
      <c r="BA802" s="225">
        <v>0</v>
      </c>
      <c r="BB802" s="225">
        <v>0</v>
      </c>
      <c r="BC802" s="225">
        <v>0</v>
      </c>
      <c r="BD802" s="225">
        <v>0</v>
      </c>
      <c r="BE802" s="225">
        <v>0</v>
      </c>
      <c r="BF802" s="225">
        <v>0</v>
      </c>
      <c r="BG802" s="225">
        <v>0</v>
      </c>
      <c r="BH802" s="225">
        <v>0</v>
      </c>
      <c r="BI802" s="225">
        <v>0</v>
      </c>
      <c r="BJ802" s="225">
        <v>0</v>
      </c>
      <c r="BK802" s="225">
        <v>0</v>
      </c>
      <c r="BL802" s="225">
        <v>0</v>
      </c>
      <c r="BM802" s="225">
        <v>0</v>
      </c>
      <c r="BN802" s="225">
        <v>0</v>
      </c>
    </row>
    <row r="803" spans="1:66">
      <c r="A803" s="245" t="s">
        <v>1042</v>
      </c>
      <c r="B803" s="225">
        <v>0</v>
      </c>
      <c r="C803" s="225">
        <v>0</v>
      </c>
      <c r="D803" s="225">
        <v>0</v>
      </c>
      <c r="E803" s="225">
        <v>0</v>
      </c>
      <c r="F803" s="225">
        <v>0</v>
      </c>
      <c r="G803" s="225">
        <v>0</v>
      </c>
      <c r="H803" s="225">
        <v>0</v>
      </c>
      <c r="I803" s="225">
        <v>0</v>
      </c>
      <c r="J803" s="225">
        <v>0</v>
      </c>
      <c r="K803" s="225">
        <v>0</v>
      </c>
      <c r="L803" s="225">
        <v>0</v>
      </c>
      <c r="M803" s="225">
        <v>0</v>
      </c>
      <c r="N803" s="225">
        <v>0</v>
      </c>
      <c r="O803" s="225">
        <v>0</v>
      </c>
      <c r="P803" s="225">
        <v>0</v>
      </c>
      <c r="Q803" s="225">
        <v>0</v>
      </c>
      <c r="R803" s="225">
        <v>0</v>
      </c>
      <c r="S803" s="225">
        <v>0</v>
      </c>
      <c r="T803" s="225">
        <v>0</v>
      </c>
      <c r="U803" s="225">
        <v>0</v>
      </c>
      <c r="V803" s="225">
        <v>0</v>
      </c>
      <c r="W803" s="225">
        <v>0</v>
      </c>
      <c r="X803" s="225">
        <v>0</v>
      </c>
      <c r="Y803" s="225">
        <v>0</v>
      </c>
      <c r="Z803" s="225">
        <v>0</v>
      </c>
      <c r="AA803" s="225">
        <v>0</v>
      </c>
      <c r="AB803" s="225">
        <v>0</v>
      </c>
      <c r="AC803" s="225">
        <v>0</v>
      </c>
      <c r="AD803" s="225">
        <v>0</v>
      </c>
      <c r="AE803" s="225">
        <v>0</v>
      </c>
      <c r="AF803" s="225">
        <v>0</v>
      </c>
      <c r="AG803" s="225">
        <v>0</v>
      </c>
      <c r="AH803" s="225">
        <v>0</v>
      </c>
      <c r="AI803" s="225">
        <v>0</v>
      </c>
      <c r="AJ803" s="225">
        <v>0</v>
      </c>
      <c r="AK803" s="225">
        <v>0</v>
      </c>
      <c r="AL803" s="225">
        <v>0</v>
      </c>
      <c r="AM803" s="225">
        <v>0</v>
      </c>
      <c r="AN803" s="225">
        <v>0</v>
      </c>
      <c r="AO803" s="225">
        <v>0</v>
      </c>
      <c r="AP803" s="225">
        <v>0</v>
      </c>
      <c r="AQ803" s="225">
        <v>0</v>
      </c>
      <c r="AR803" s="225">
        <v>0</v>
      </c>
      <c r="AS803" s="225">
        <v>0</v>
      </c>
      <c r="AT803" s="225">
        <v>0</v>
      </c>
      <c r="AU803" s="225">
        <v>0</v>
      </c>
      <c r="AV803" s="225">
        <v>0</v>
      </c>
      <c r="AW803" s="225">
        <v>0</v>
      </c>
      <c r="AX803" s="225">
        <v>0</v>
      </c>
      <c r="AY803" s="225">
        <v>0</v>
      </c>
      <c r="AZ803" s="225">
        <v>0</v>
      </c>
      <c r="BA803" s="225">
        <v>0</v>
      </c>
      <c r="BB803" s="225">
        <v>0</v>
      </c>
      <c r="BC803" s="225">
        <v>0</v>
      </c>
      <c r="BD803" s="225">
        <v>0</v>
      </c>
      <c r="BE803" s="225">
        <v>0</v>
      </c>
      <c r="BF803" s="225">
        <v>0</v>
      </c>
      <c r="BG803" s="225">
        <v>0</v>
      </c>
      <c r="BH803" s="225">
        <v>0</v>
      </c>
      <c r="BI803" s="225">
        <v>0</v>
      </c>
      <c r="BJ803" s="225">
        <v>0</v>
      </c>
      <c r="BK803" s="225">
        <v>0</v>
      </c>
      <c r="BL803" s="225">
        <v>0</v>
      </c>
      <c r="BM803" s="225">
        <v>0</v>
      </c>
      <c r="BN803" s="225">
        <v>0</v>
      </c>
    </row>
    <row r="804" spans="1:66">
      <c r="A804" s="245" t="s">
        <v>1043</v>
      </c>
      <c r="B804" s="225">
        <v>0</v>
      </c>
      <c r="C804" s="225">
        <v>0</v>
      </c>
      <c r="D804" s="225">
        <v>0</v>
      </c>
      <c r="E804" s="225">
        <v>0</v>
      </c>
      <c r="F804" s="225">
        <v>0</v>
      </c>
      <c r="G804" s="225">
        <v>0</v>
      </c>
      <c r="H804" s="225">
        <v>0</v>
      </c>
      <c r="I804" s="225">
        <v>0</v>
      </c>
      <c r="J804" s="225">
        <v>0</v>
      </c>
      <c r="K804" s="225">
        <v>0</v>
      </c>
      <c r="L804" s="225">
        <v>0</v>
      </c>
      <c r="M804" s="225">
        <v>0</v>
      </c>
      <c r="N804" s="225">
        <v>0</v>
      </c>
      <c r="O804" s="225">
        <v>0</v>
      </c>
      <c r="P804" s="225">
        <v>0</v>
      </c>
      <c r="Q804" s="225">
        <v>0</v>
      </c>
      <c r="R804" s="225">
        <v>0</v>
      </c>
      <c r="S804" s="225">
        <v>0</v>
      </c>
      <c r="T804" s="225">
        <v>0</v>
      </c>
      <c r="U804" s="225">
        <v>0</v>
      </c>
      <c r="V804" s="225">
        <v>0</v>
      </c>
      <c r="W804" s="225">
        <v>0</v>
      </c>
      <c r="X804" s="225">
        <v>0</v>
      </c>
      <c r="Y804" s="225">
        <v>0</v>
      </c>
      <c r="Z804" s="225">
        <v>0</v>
      </c>
      <c r="AA804" s="225">
        <v>0</v>
      </c>
      <c r="AB804" s="225">
        <v>0</v>
      </c>
      <c r="AC804" s="225">
        <v>0</v>
      </c>
      <c r="AD804" s="225">
        <v>0</v>
      </c>
      <c r="AE804" s="225">
        <v>0</v>
      </c>
      <c r="AF804" s="225">
        <v>0</v>
      </c>
      <c r="AG804" s="225">
        <v>0</v>
      </c>
      <c r="AH804" s="225">
        <v>0</v>
      </c>
      <c r="AI804" s="225">
        <v>0</v>
      </c>
      <c r="AJ804" s="225">
        <v>0</v>
      </c>
      <c r="AK804" s="225">
        <v>0</v>
      </c>
      <c r="AL804" s="225">
        <v>0</v>
      </c>
      <c r="AM804" s="225">
        <v>0</v>
      </c>
      <c r="AN804" s="225">
        <v>0</v>
      </c>
      <c r="AO804" s="225">
        <v>0</v>
      </c>
      <c r="AP804" s="225">
        <v>0</v>
      </c>
      <c r="AQ804" s="225">
        <v>0</v>
      </c>
      <c r="AR804" s="225">
        <v>0</v>
      </c>
      <c r="AS804" s="225">
        <v>0</v>
      </c>
      <c r="AT804" s="225">
        <v>0</v>
      </c>
      <c r="AU804" s="225">
        <v>0</v>
      </c>
      <c r="AV804" s="225">
        <v>0</v>
      </c>
      <c r="AW804" s="225">
        <v>0</v>
      </c>
      <c r="AX804" s="225">
        <v>0</v>
      </c>
      <c r="AY804" s="225">
        <v>0</v>
      </c>
      <c r="AZ804" s="225">
        <v>0</v>
      </c>
      <c r="BA804" s="225">
        <v>0</v>
      </c>
      <c r="BB804" s="225">
        <v>0</v>
      </c>
      <c r="BC804" s="225">
        <v>0</v>
      </c>
      <c r="BD804" s="225">
        <v>0</v>
      </c>
      <c r="BE804" s="225">
        <v>0</v>
      </c>
      <c r="BF804" s="225">
        <v>0</v>
      </c>
      <c r="BG804" s="225">
        <v>0</v>
      </c>
      <c r="BH804" s="225">
        <v>0</v>
      </c>
      <c r="BI804" s="225">
        <v>0</v>
      </c>
      <c r="BJ804" s="225">
        <v>0</v>
      </c>
      <c r="BK804" s="225">
        <v>0</v>
      </c>
      <c r="BL804" s="225">
        <v>0</v>
      </c>
      <c r="BM804" s="225">
        <v>0</v>
      </c>
      <c r="BN804" s="225">
        <v>0</v>
      </c>
    </row>
    <row r="805" spans="1:66">
      <c r="A805" s="245" t="s">
        <v>1044</v>
      </c>
      <c r="B805" s="225">
        <v>0</v>
      </c>
      <c r="C805" s="225">
        <v>0</v>
      </c>
      <c r="D805" s="225">
        <v>0</v>
      </c>
      <c r="E805" s="225">
        <v>0</v>
      </c>
      <c r="F805" s="225">
        <v>0</v>
      </c>
      <c r="G805" s="225">
        <v>0</v>
      </c>
      <c r="H805" s="225">
        <v>0</v>
      </c>
      <c r="I805" s="225">
        <v>0</v>
      </c>
      <c r="J805" s="225">
        <v>0</v>
      </c>
      <c r="K805" s="225">
        <v>0</v>
      </c>
      <c r="L805" s="225">
        <v>0</v>
      </c>
      <c r="M805" s="225">
        <v>0</v>
      </c>
      <c r="N805" s="225">
        <v>0</v>
      </c>
      <c r="O805" s="225">
        <v>0</v>
      </c>
      <c r="P805" s="225">
        <v>0</v>
      </c>
      <c r="Q805" s="225">
        <v>0</v>
      </c>
      <c r="R805" s="225">
        <v>0</v>
      </c>
      <c r="S805" s="225">
        <v>0</v>
      </c>
      <c r="T805" s="225">
        <v>0</v>
      </c>
      <c r="U805" s="225">
        <v>0</v>
      </c>
      <c r="V805" s="225">
        <v>0</v>
      </c>
      <c r="W805" s="225">
        <v>0</v>
      </c>
      <c r="X805" s="225">
        <v>0</v>
      </c>
      <c r="Y805" s="225">
        <v>0</v>
      </c>
      <c r="Z805" s="225">
        <v>0</v>
      </c>
      <c r="AA805" s="225">
        <v>0</v>
      </c>
      <c r="AB805" s="225">
        <v>0</v>
      </c>
      <c r="AC805" s="225">
        <v>0</v>
      </c>
      <c r="AD805" s="225">
        <v>0</v>
      </c>
      <c r="AE805" s="225">
        <v>0</v>
      </c>
      <c r="AF805" s="225">
        <v>0</v>
      </c>
      <c r="AG805" s="225">
        <v>0</v>
      </c>
      <c r="AH805" s="225">
        <v>0</v>
      </c>
      <c r="AI805" s="225">
        <v>0</v>
      </c>
      <c r="AJ805" s="225">
        <v>0</v>
      </c>
      <c r="AK805" s="225">
        <v>0</v>
      </c>
      <c r="AL805" s="225">
        <v>0</v>
      </c>
      <c r="AM805" s="225">
        <v>0</v>
      </c>
      <c r="AN805" s="225">
        <v>0</v>
      </c>
      <c r="AO805" s="225">
        <v>0</v>
      </c>
      <c r="AP805" s="225">
        <v>0</v>
      </c>
      <c r="AQ805" s="225">
        <v>0</v>
      </c>
      <c r="AR805" s="225">
        <v>0</v>
      </c>
      <c r="AS805" s="225">
        <v>0</v>
      </c>
      <c r="AT805" s="225">
        <v>0</v>
      </c>
      <c r="AU805" s="225">
        <v>0</v>
      </c>
      <c r="AV805" s="225">
        <v>0</v>
      </c>
      <c r="AW805" s="225">
        <v>0</v>
      </c>
      <c r="AX805" s="225">
        <v>0</v>
      </c>
      <c r="AY805" s="225">
        <v>0</v>
      </c>
      <c r="AZ805" s="225">
        <v>0</v>
      </c>
      <c r="BA805" s="225">
        <v>0</v>
      </c>
      <c r="BB805" s="225">
        <v>0</v>
      </c>
      <c r="BC805" s="225">
        <v>0</v>
      </c>
      <c r="BD805" s="225">
        <v>0</v>
      </c>
      <c r="BE805" s="225">
        <v>0</v>
      </c>
      <c r="BF805" s="225">
        <v>0</v>
      </c>
      <c r="BG805" s="225">
        <v>0</v>
      </c>
      <c r="BH805" s="225">
        <v>0</v>
      </c>
      <c r="BI805" s="225">
        <v>0</v>
      </c>
      <c r="BJ805" s="225">
        <v>0</v>
      </c>
      <c r="BK805" s="225">
        <v>0</v>
      </c>
      <c r="BL805" s="225">
        <v>0</v>
      </c>
      <c r="BM805" s="225">
        <v>0</v>
      </c>
      <c r="BN805" s="225">
        <v>0</v>
      </c>
    </row>
    <row r="806" spans="1:66">
      <c r="A806" s="245" t="s">
        <v>1045</v>
      </c>
      <c r="B806" s="225">
        <v>-216833.99999999901</v>
      </c>
      <c r="C806" s="225">
        <v>-216833.99999999901</v>
      </c>
      <c r="D806" s="225">
        <v>-216833.99999999901</v>
      </c>
      <c r="E806" s="225">
        <v>-1272940.7838025801</v>
      </c>
      <c r="F806" s="225">
        <v>-1156338.9585122601</v>
      </c>
      <c r="G806" s="225">
        <v>-1023059.79444331</v>
      </c>
      <c r="H806" s="225">
        <v>-872600.38637625799</v>
      </c>
      <c r="I806" s="225">
        <v>-711644.67529495398</v>
      </c>
      <c r="J806" s="225">
        <v>-548520.88066474895</v>
      </c>
      <c r="K806" s="225">
        <v>-393999.39238004398</v>
      </c>
      <c r="L806" s="225">
        <v>-258883.01234748299</v>
      </c>
      <c r="M806" s="225">
        <v>-216833.99999999901</v>
      </c>
      <c r="N806" s="225">
        <v>-7105323.8838216504</v>
      </c>
      <c r="O806" s="225">
        <v>-216833.99999999901</v>
      </c>
      <c r="P806" s="225">
        <v>-216833.99999999901</v>
      </c>
      <c r="Q806" s="225">
        <v>-216833.99999999901</v>
      </c>
      <c r="R806" s="225">
        <v>-216833.99999999901</v>
      </c>
      <c r="S806" s="225">
        <v>-216833.99999999901</v>
      </c>
      <c r="T806" s="225">
        <v>-216833.99999999901</v>
      </c>
      <c r="U806" s="225">
        <v>-216833.99999999901</v>
      </c>
      <c r="V806" s="225">
        <v>-216833.99999999901</v>
      </c>
      <c r="W806" s="225">
        <v>-216833.99999999901</v>
      </c>
      <c r="X806" s="225">
        <v>-216833.99999999901</v>
      </c>
      <c r="Y806" s="225">
        <v>-216833.99999999901</v>
      </c>
      <c r="Z806" s="225">
        <v>-216833.99999999901</v>
      </c>
      <c r="AA806" s="225">
        <v>-2602007.99999998</v>
      </c>
      <c r="AB806" s="225">
        <v>-216833.99999999901</v>
      </c>
      <c r="AC806" s="225">
        <v>-216833.99999999901</v>
      </c>
      <c r="AD806" s="225">
        <v>-216833.99999999901</v>
      </c>
      <c r="AE806" s="225">
        <v>-216833.99999999901</v>
      </c>
      <c r="AF806" s="225">
        <v>-216833.99999999901</v>
      </c>
      <c r="AG806" s="225">
        <v>-216833.99999999901</v>
      </c>
      <c r="AH806" s="225">
        <v>-216833.99999999901</v>
      </c>
      <c r="AI806" s="225">
        <v>-216833.99999999901</v>
      </c>
      <c r="AJ806" s="225">
        <v>-216833.99999999901</v>
      </c>
      <c r="AK806" s="225">
        <v>-216833.99999999901</v>
      </c>
      <c r="AL806" s="225">
        <v>-216833.99999999901</v>
      </c>
      <c r="AM806" s="225">
        <v>-216833.99999999901</v>
      </c>
      <c r="AN806" s="225">
        <v>-2602007.99999998</v>
      </c>
      <c r="AO806" s="225">
        <v>-216833.99999999901</v>
      </c>
      <c r="AP806" s="225">
        <v>-216833.99999999901</v>
      </c>
      <c r="AQ806" s="225">
        <v>-216833.99999999901</v>
      </c>
      <c r="AR806" s="225">
        <v>-216833.99999999901</v>
      </c>
      <c r="AS806" s="225">
        <v>-216833.99999999901</v>
      </c>
      <c r="AT806" s="225">
        <v>-216833.99999999901</v>
      </c>
      <c r="AU806" s="225">
        <v>-216833.99999999901</v>
      </c>
      <c r="AV806" s="225">
        <v>-216833.99999999901</v>
      </c>
      <c r="AW806" s="225">
        <v>-216833.99999999901</v>
      </c>
      <c r="AX806" s="225">
        <v>-216833.99999999901</v>
      </c>
      <c r="AY806" s="225">
        <v>-216833.99999999901</v>
      </c>
      <c r="AZ806" s="225">
        <v>-216833.99999999901</v>
      </c>
      <c r="BA806" s="225">
        <v>-2602007.99999998</v>
      </c>
      <c r="BB806" s="225">
        <v>-216833.99999999901</v>
      </c>
      <c r="BC806" s="225">
        <v>-216833.99999999901</v>
      </c>
      <c r="BD806" s="225">
        <v>-216833.99999999901</v>
      </c>
      <c r="BE806" s="225">
        <v>-216833.99999999901</v>
      </c>
      <c r="BF806" s="225">
        <v>-216833.99999999901</v>
      </c>
      <c r="BG806" s="225">
        <v>-216833.99999999901</v>
      </c>
      <c r="BH806" s="225">
        <v>-216833.99999999901</v>
      </c>
      <c r="BI806" s="225">
        <v>-216833.99999999901</v>
      </c>
      <c r="BJ806" s="225">
        <v>-216833.99999999901</v>
      </c>
      <c r="BK806" s="225">
        <v>-216833.99999999901</v>
      </c>
      <c r="BL806" s="225">
        <v>-216833.99999999901</v>
      </c>
      <c r="BM806" s="225">
        <v>-216833.99999999901</v>
      </c>
      <c r="BN806" s="225">
        <v>-2602007.99999998</v>
      </c>
    </row>
    <row r="807" spans="1:66">
      <c r="A807" s="245" t="s">
        <v>1046</v>
      </c>
    </row>
    <row r="808" spans="1:66">
      <c r="A808" s="245" t="s">
        <v>1047</v>
      </c>
      <c r="B808" s="225">
        <v>-111279.41666666701</v>
      </c>
      <c r="C808" s="225">
        <v>-111279.41666666701</v>
      </c>
      <c r="D808" s="225">
        <v>-111279.41666666701</v>
      </c>
      <c r="E808" s="225">
        <v>-111279.41666666701</v>
      </c>
      <c r="F808" s="225">
        <v>-111279.41666666701</v>
      </c>
      <c r="G808" s="225">
        <v>-111279.41666666701</v>
      </c>
      <c r="H808" s="225">
        <v>-111279.41666666701</v>
      </c>
      <c r="I808" s="225">
        <v>-111279.41666666701</v>
      </c>
      <c r="J808" s="225">
        <v>-111279.41666666701</v>
      </c>
      <c r="K808" s="225">
        <v>-111279.41666666701</v>
      </c>
      <c r="L808" s="225">
        <v>-111279.41666666701</v>
      </c>
      <c r="M808" s="225">
        <v>-111279.41666666701</v>
      </c>
      <c r="N808" s="225">
        <v>-1335353</v>
      </c>
      <c r="O808" s="225">
        <v>-110447.08333333299</v>
      </c>
      <c r="P808" s="225">
        <v>-110447.08333333299</v>
      </c>
      <c r="Q808" s="225">
        <v>-110447.08333333299</v>
      </c>
      <c r="R808" s="225">
        <v>-110447.08333333299</v>
      </c>
      <c r="S808" s="225">
        <v>-110447.08333333299</v>
      </c>
      <c r="T808" s="225">
        <v>-110447.08333333299</v>
      </c>
      <c r="U808" s="225">
        <v>-110447.08333333299</v>
      </c>
      <c r="V808" s="225">
        <v>-110447.08333333299</v>
      </c>
      <c r="W808" s="225">
        <v>-110447.08333333299</v>
      </c>
      <c r="X808" s="225">
        <v>-110447.08333333299</v>
      </c>
      <c r="Y808" s="225">
        <v>-110447.08333333299</v>
      </c>
      <c r="Z808" s="225">
        <v>-110447.08333333299</v>
      </c>
      <c r="AA808" s="225">
        <v>-1325364.99999999</v>
      </c>
      <c r="AB808" s="225">
        <v>-110280.66666666701</v>
      </c>
      <c r="AC808" s="225">
        <v>-110280.66666666701</v>
      </c>
      <c r="AD808" s="225">
        <v>-110280.66666666701</v>
      </c>
      <c r="AE808" s="225">
        <v>-110280.66666666701</v>
      </c>
      <c r="AF808" s="225">
        <v>-110280.66666666701</v>
      </c>
      <c r="AG808" s="225">
        <v>-110280.66666666701</v>
      </c>
      <c r="AH808" s="225">
        <v>-110280.66666666701</v>
      </c>
      <c r="AI808" s="225">
        <v>-110280.66666666701</v>
      </c>
      <c r="AJ808" s="225">
        <v>-110280.66666666701</v>
      </c>
      <c r="AK808" s="225">
        <v>-110280.66666666701</v>
      </c>
      <c r="AL808" s="225">
        <v>-110280.66666666701</v>
      </c>
      <c r="AM808" s="225">
        <v>-110280.66666666701</v>
      </c>
      <c r="AN808" s="225">
        <v>-1323368</v>
      </c>
      <c r="AO808" s="225">
        <v>-94724.916666666701</v>
      </c>
      <c r="AP808" s="225">
        <v>-94724.916666666701</v>
      </c>
      <c r="AQ808" s="225">
        <v>-94724.916666666701</v>
      </c>
      <c r="AR808" s="225">
        <v>-94724.916666666701</v>
      </c>
      <c r="AS808" s="225">
        <v>-94724.916666666701</v>
      </c>
      <c r="AT808" s="225">
        <v>-94724.916666666701</v>
      </c>
      <c r="AU808" s="225">
        <v>-94724.916666666701</v>
      </c>
      <c r="AV808" s="225">
        <v>-94724.916666666701</v>
      </c>
      <c r="AW808" s="225">
        <v>-94724.916666666701</v>
      </c>
      <c r="AX808" s="225">
        <v>-94724.916666666701</v>
      </c>
      <c r="AY808" s="225">
        <v>-94724.916666666701</v>
      </c>
      <c r="AZ808" s="225">
        <v>-94724.916666666701</v>
      </c>
      <c r="BA808" s="225">
        <v>-1136699</v>
      </c>
      <c r="BB808" s="225">
        <v>-81829.833333333299</v>
      </c>
      <c r="BC808" s="225">
        <v>-81829.833333333299</v>
      </c>
      <c r="BD808" s="225">
        <v>-81829.833333333299</v>
      </c>
      <c r="BE808" s="225">
        <v>-81829.833333333299</v>
      </c>
      <c r="BF808" s="225">
        <v>-81829.833333333299</v>
      </c>
      <c r="BG808" s="225">
        <v>-81829.833333333299</v>
      </c>
      <c r="BH808" s="225">
        <v>-81829.833333333299</v>
      </c>
      <c r="BI808" s="225">
        <v>-81829.833333333299</v>
      </c>
      <c r="BJ808" s="225">
        <v>-81829.833333333299</v>
      </c>
      <c r="BK808" s="225">
        <v>-81829.833333333299</v>
      </c>
      <c r="BL808" s="225">
        <v>-81829.833333333299</v>
      </c>
      <c r="BM808" s="225">
        <v>-81829.833333333299</v>
      </c>
      <c r="BN808" s="225">
        <v>-981957.99999999895</v>
      </c>
    </row>
    <row r="809" spans="1:66">
      <c r="A809" s="245" t="s">
        <v>1048</v>
      </c>
      <c r="B809" s="225">
        <v>0</v>
      </c>
      <c r="C809" s="225">
        <v>0</v>
      </c>
      <c r="D809" s="225">
        <v>0</v>
      </c>
      <c r="E809" s="225">
        <v>0</v>
      </c>
      <c r="F809" s="225">
        <v>0</v>
      </c>
      <c r="G809" s="225">
        <v>0</v>
      </c>
      <c r="H809" s="225">
        <v>0</v>
      </c>
      <c r="I809" s="225">
        <v>0</v>
      </c>
      <c r="J809" s="225">
        <v>0</v>
      </c>
      <c r="K809" s="225">
        <v>0</v>
      </c>
      <c r="L809" s="225">
        <v>0</v>
      </c>
      <c r="M809" s="225">
        <v>0</v>
      </c>
      <c r="N809" s="225">
        <v>0</v>
      </c>
      <c r="O809" s="225">
        <v>0</v>
      </c>
      <c r="P809" s="225">
        <v>0</v>
      </c>
      <c r="Q809" s="225">
        <v>0</v>
      </c>
      <c r="R809" s="225">
        <v>0</v>
      </c>
      <c r="S809" s="225">
        <v>0</v>
      </c>
      <c r="T809" s="225">
        <v>0</v>
      </c>
      <c r="U809" s="225">
        <v>0</v>
      </c>
      <c r="V809" s="225">
        <v>0</v>
      </c>
      <c r="W809" s="225">
        <v>0</v>
      </c>
      <c r="X809" s="225">
        <v>0</v>
      </c>
      <c r="Y809" s="225">
        <v>0</v>
      </c>
      <c r="Z809" s="225">
        <v>0</v>
      </c>
      <c r="AA809" s="225">
        <v>0</v>
      </c>
      <c r="AB809" s="225">
        <v>0</v>
      </c>
      <c r="AC809" s="225">
        <v>0</v>
      </c>
      <c r="AD809" s="225">
        <v>0</v>
      </c>
      <c r="AE809" s="225">
        <v>0</v>
      </c>
      <c r="AF809" s="225">
        <v>0</v>
      </c>
      <c r="AG809" s="225">
        <v>0</v>
      </c>
      <c r="AH809" s="225">
        <v>0</v>
      </c>
      <c r="AI809" s="225">
        <v>0</v>
      </c>
      <c r="AJ809" s="225">
        <v>0</v>
      </c>
      <c r="AK809" s="225">
        <v>0</v>
      </c>
      <c r="AL809" s="225">
        <v>0</v>
      </c>
      <c r="AM809" s="225">
        <v>0</v>
      </c>
      <c r="AN809" s="225">
        <v>0</v>
      </c>
      <c r="AO809" s="225">
        <v>0</v>
      </c>
      <c r="AP809" s="225">
        <v>0</v>
      </c>
      <c r="AQ809" s="225">
        <v>0</v>
      </c>
      <c r="AR809" s="225">
        <v>0</v>
      </c>
      <c r="AS809" s="225">
        <v>0</v>
      </c>
      <c r="AT809" s="225">
        <v>0</v>
      </c>
      <c r="AU809" s="225">
        <v>0</v>
      </c>
      <c r="AV809" s="225">
        <v>0</v>
      </c>
      <c r="AW809" s="225">
        <v>0</v>
      </c>
      <c r="AX809" s="225">
        <v>0</v>
      </c>
      <c r="AY809" s="225">
        <v>0</v>
      </c>
      <c r="AZ809" s="225">
        <v>0</v>
      </c>
      <c r="BA809" s="225">
        <v>0</v>
      </c>
      <c r="BB809" s="225">
        <v>0</v>
      </c>
      <c r="BC809" s="225">
        <v>0</v>
      </c>
      <c r="BD809" s="225">
        <v>0</v>
      </c>
      <c r="BE809" s="225">
        <v>0</v>
      </c>
      <c r="BF809" s="225">
        <v>0</v>
      </c>
      <c r="BG809" s="225">
        <v>0</v>
      </c>
      <c r="BH809" s="225">
        <v>0</v>
      </c>
      <c r="BI809" s="225">
        <v>0</v>
      </c>
      <c r="BJ809" s="225">
        <v>0</v>
      </c>
      <c r="BK809" s="225">
        <v>0</v>
      </c>
      <c r="BL809" s="225">
        <v>0</v>
      </c>
      <c r="BM809" s="225">
        <v>0</v>
      </c>
      <c r="BN809" s="225">
        <v>0</v>
      </c>
    </row>
    <row r="810" spans="1:66">
      <c r="A810" s="245" t="s">
        <v>1049</v>
      </c>
      <c r="B810" s="225">
        <v>0</v>
      </c>
      <c r="C810" s="225">
        <v>0</v>
      </c>
      <c r="D810" s="225">
        <v>0</v>
      </c>
      <c r="E810" s="225">
        <v>0</v>
      </c>
      <c r="F810" s="225">
        <v>0</v>
      </c>
      <c r="G810" s="225">
        <v>0</v>
      </c>
      <c r="H810" s="225">
        <v>0</v>
      </c>
      <c r="I810" s="225">
        <v>0</v>
      </c>
      <c r="J810" s="225">
        <v>0</v>
      </c>
      <c r="K810" s="225">
        <v>0</v>
      </c>
      <c r="L810" s="225">
        <v>0</v>
      </c>
      <c r="M810" s="225">
        <v>0</v>
      </c>
      <c r="N810" s="225">
        <v>0</v>
      </c>
      <c r="O810" s="225">
        <v>0</v>
      </c>
      <c r="P810" s="225">
        <v>0</v>
      </c>
      <c r="Q810" s="225">
        <v>0</v>
      </c>
      <c r="R810" s="225">
        <v>0</v>
      </c>
      <c r="S810" s="225">
        <v>0</v>
      </c>
      <c r="T810" s="225">
        <v>0</v>
      </c>
      <c r="U810" s="225">
        <v>0</v>
      </c>
      <c r="V810" s="225">
        <v>0</v>
      </c>
      <c r="W810" s="225">
        <v>0</v>
      </c>
      <c r="X810" s="225">
        <v>0</v>
      </c>
      <c r="Y810" s="225">
        <v>0</v>
      </c>
      <c r="Z810" s="225">
        <v>0</v>
      </c>
      <c r="AA810" s="225">
        <v>0</v>
      </c>
      <c r="AB810" s="225">
        <v>0</v>
      </c>
      <c r="AC810" s="225">
        <v>0</v>
      </c>
      <c r="AD810" s="225">
        <v>0</v>
      </c>
      <c r="AE810" s="225">
        <v>0</v>
      </c>
      <c r="AF810" s="225">
        <v>0</v>
      </c>
      <c r="AG810" s="225">
        <v>0</v>
      </c>
      <c r="AH810" s="225">
        <v>0</v>
      </c>
      <c r="AI810" s="225">
        <v>0</v>
      </c>
      <c r="AJ810" s="225">
        <v>0</v>
      </c>
      <c r="AK810" s="225">
        <v>0</v>
      </c>
      <c r="AL810" s="225">
        <v>0</v>
      </c>
      <c r="AM810" s="225">
        <v>0</v>
      </c>
      <c r="AN810" s="225">
        <v>0</v>
      </c>
      <c r="AO810" s="225">
        <v>0</v>
      </c>
      <c r="AP810" s="225">
        <v>0</v>
      </c>
      <c r="AQ810" s="225">
        <v>0</v>
      </c>
      <c r="AR810" s="225">
        <v>0</v>
      </c>
      <c r="AS810" s="225">
        <v>0</v>
      </c>
      <c r="AT810" s="225">
        <v>0</v>
      </c>
      <c r="AU810" s="225">
        <v>0</v>
      </c>
      <c r="AV810" s="225">
        <v>0</v>
      </c>
      <c r="AW810" s="225">
        <v>0</v>
      </c>
      <c r="AX810" s="225">
        <v>0</v>
      </c>
      <c r="AY810" s="225">
        <v>0</v>
      </c>
      <c r="AZ810" s="225">
        <v>0</v>
      </c>
      <c r="BA810" s="225">
        <v>0</v>
      </c>
      <c r="BB810" s="225">
        <v>0</v>
      </c>
      <c r="BC810" s="225">
        <v>0</v>
      </c>
      <c r="BD810" s="225">
        <v>0</v>
      </c>
      <c r="BE810" s="225">
        <v>0</v>
      </c>
      <c r="BF810" s="225">
        <v>0</v>
      </c>
      <c r="BG810" s="225">
        <v>0</v>
      </c>
      <c r="BH810" s="225">
        <v>0</v>
      </c>
      <c r="BI810" s="225">
        <v>0</v>
      </c>
      <c r="BJ810" s="225">
        <v>0</v>
      </c>
      <c r="BK810" s="225">
        <v>0</v>
      </c>
      <c r="BL810" s="225">
        <v>0</v>
      </c>
      <c r="BM810" s="225">
        <v>0</v>
      </c>
      <c r="BN810" s="225">
        <v>0</v>
      </c>
    </row>
    <row r="811" spans="1:66">
      <c r="A811" s="245" t="s">
        <v>1050</v>
      </c>
      <c r="B811" s="225">
        <v>-111279.41666666701</v>
      </c>
      <c r="C811" s="225">
        <v>-111279.41666666701</v>
      </c>
      <c r="D811" s="225">
        <v>-111279.41666666701</v>
      </c>
      <c r="E811" s="225">
        <v>-111279.41666666701</v>
      </c>
      <c r="F811" s="225">
        <v>-111279.41666666701</v>
      </c>
      <c r="G811" s="225">
        <v>-111279.41666666701</v>
      </c>
      <c r="H811" s="225">
        <v>-111279.41666666701</v>
      </c>
      <c r="I811" s="225">
        <v>-111279.41666666701</v>
      </c>
      <c r="J811" s="225">
        <v>-111279.41666666701</v>
      </c>
      <c r="K811" s="225">
        <v>-111279.41666666701</v>
      </c>
      <c r="L811" s="225">
        <v>-111279.41666666701</v>
      </c>
      <c r="M811" s="225">
        <v>-111279.41666666701</v>
      </c>
      <c r="N811" s="225">
        <v>-1335353</v>
      </c>
      <c r="O811" s="225">
        <v>-110447.08333333299</v>
      </c>
      <c r="P811" s="225">
        <v>-110447.08333333299</v>
      </c>
      <c r="Q811" s="225">
        <v>-110447.08333333299</v>
      </c>
      <c r="R811" s="225">
        <v>-110447.08333333299</v>
      </c>
      <c r="S811" s="225">
        <v>-110447.08333333299</v>
      </c>
      <c r="T811" s="225">
        <v>-110447.08333333299</v>
      </c>
      <c r="U811" s="225">
        <v>-110447.08333333299</v>
      </c>
      <c r="V811" s="225">
        <v>-110447.08333333299</v>
      </c>
      <c r="W811" s="225">
        <v>-110447.08333333299</v>
      </c>
      <c r="X811" s="225">
        <v>-110447.08333333299</v>
      </c>
      <c r="Y811" s="225">
        <v>-110447.08333333299</v>
      </c>
      <c r="Z811" s="225">
        <v>-110447.08333333299</v>
      </c>
      <c r="AA811" s="225">
        <v>-1325364.99999999</v>
      </c>
      <c r="AB811" s="225">
        <v>-110280.66666666701</v>
      </c>
      <c r="AC811" s="225">
        <v>-110280.66666666701</v>
      </c>
      <c r="AD811" s="225">
        <v>-110280.66666666701</v>
      </c>
      <c r="AE811" s="225">
        <v>-110280.66666666701</v>
      </c>
      <c r="AF811" s="225">
        <v>-110280.66666666701</v>
      </c>
      <c r="AG811" s="225">
        <v>-110280.66666666701</v>
      </c>
      <c r="AH811" s="225">
        <v>-110280.66666666701</v>
      </c>
      <c r="AI811" s="225">
        <v>-110280.66666666701</v>
      </c>
      <c r="AJ811" s="225">
        <v>-110280.66666666701</v>
      </c>
      <c r="AK811" s="225">
        <v>-110280.66666666701</v>
      </c>
      <c r="AL811" s="225">
        <v>-110280.66666666701</v>
      </c>
      <c r="AM811" s="225">
        <v>-110280.66666666701</v>
      </c>
      <c r="AN811" s="225">
        <v>-1323368</v>
      </c>
      <c r="AO811" s="225">
        <v>-94724.916666666701</v>
      </c>
      <c r="AP811" s="225">
        <v>-94724.916666666701</v>
      </c>
      <c r="AQ811" s="225">
        <v>-94724.916666666701</v>
      </c>
      <c r="AR811" s="225">
        <v>-94724.916666666701</v>
      </c>
      <c r="AS811" s="225">
        <v>-94724.916666666701</v>
      </c>
      <c r="AT811" s="225">
        <v>-94724.916666666701</v>
      </c>
      <c r="AU811" s="225">
        <v>-94724.916666666701</v>
      </c>
      <c r="AV811" s="225">
        <v>-94724.916666666701</v>
      </c>
      <c r="AW811" s="225">
        <v>-94724.916666666701</v>
      </c>
      <c r="AX811" s="225">
        <v>-94724.916666666701</v>
      </c>
      <c r="AY811" s="225">
        <v>-94724.916666666701</v>
      </c>
      <c r="AZ811" s="225">
        <v>-94724.916666666701</v>
      </c>
      <c r="BA811" s="225">
        <v>-1136699</v>
      </c>
      <c r="BB811" s="225">
        <v>-81829.833333333299</v>
      </c>
      <c r="BC811" s="225">
        <v>-81829.833333333299</v>
      </c>
      <c r="BD811" s="225">
        <v>-81829.833333333299</v>
      </c>
      <c r="BE811" s="225">
        <v>-81829.833333333299</v>
      </c>
      <c r="BF811" s="225">
        <v>-81829.833333333299</v>
      </c>
      <c r="BG811" s="225">
        <v>-81829.833333333299</v>
      </c>
      <c r="BH811" s="225">
        <v>-81829.833333333299</v>
      </c>
      <c r="BI811" s="225">
        <v>-81829.833333333299</v>
      </c>
      <c r="BJ811" s="225">
        <v>-81829.833333333299</v>
      </c>
      <c r="BK811" s="225">
        <v>-81829.833333333299</v>
      </c>
      <c r="BL811" s="225">
        <v>-81829.833333333299</v>
      </c>
      <c r="BM811" s="225">
        <v>-81829.833333333299</v>
      </c>
      <c r="BN811" s="225">
        <v>-981957.99999999895</v>
      </c>
    </row>
    <row r="812" spans="1:66">
      <c r="A812" s="245" t="s">
        <v>1051</v>
      </c>
    </row>
    <row r="813" spans="1:66">
      <c r="A813" s="245" t="s">
        <v>1052</v>
      </c>
      <c r="B813" s="225">
        <v>0</v>
      </c>
      <c r="C813" s="225">
        <v>0</v>
      </c>
      <c r="D813" s="225">
        <v>0</v>
      </c>
      <c r="E813" s="225">
        <v>0</v>
      </c>
      <c r="F813" s="225">
        <v>0</v>
      </c>
      <c r="G813" s="225">
        <v>0</v>
      </c>
      <c r="H813" s="225">
        <v>0</v>
      </c>
      <c r="I813" s="225">
        <v>0</v>
      </c>
      <c r="J813" s="225">
        <v>0</v>
      </c>
      <c r="K813" s="225">
        <v>0</v>
      </c>
      <c r="L813" s="225">
        <v>0</v>
      </c>
      <c r="M813" s="225">
        <v>0</v>
      </c>
      <c r="N813" s="225">
        <v>0</v>
      </c>
      <c r="O813" s="225">
        <v>0</v>
      </c>
      <c r="P813" s="225">
        <v>0</v>
      </c>
      <c r="Q813" s="225">
        <v>0</v>
      </c>
      <c r="R813" s="225">
        <v>0</v>
      </c>
      <c r="S813" s="225">
        <v>0</v>
      </c>
      <c r="T813" s="225">
        <v>0</v>
      </c>
      <c r="U813" s="225">
        <v>0</v>
      </c>
      <c r="V813" s="225">
        <v>0</v>
      </c>
      <c r="W813" s="225">
        <v>0</v>
      </c>
      <c r="X813" s="225">
        <v>0</v>
      </c>
      <c r="Y813" s="225">
        <v>0</v>
      </c>
      <c r="Z813" s="225">
        <v>0</v>
      </c>
      <c r="AA813" s="225">
        <v>0</v>
      </c>
      <c r="AB813" s="225">
        <v>0</v>
      </c>
      <c r="AC813" s="225">
        <v>0</v>
      </c>
      <c r="AD813" s="225">
        <v>0</v>
      </c>
      <c r="AE813" s="225">
        <v>0</v>
      </c>
      <c r="AF813" s="225">
        <v>0</v>
      </c>
      <c r="AG813" s="225">
        <v>0</v>
      </c>
      <c r="AH813" s="225">
        <v>0</v>
      </c>
      <c r="AI813" s="225">
        <v>0</v>
      </c>
      <c r="AJ813" s="225">
        <v>0</v>
      </c>
      <c r="AK813" s="225">
        <v>0</v>
      </c>
      <c r="AL813" s="225">
        <v>0</v>
      </c>
      <c r="AM813" s="225">
        <v>0</v>
      </c>
      <c r="AN813" s="225">
        <v>0</v>
      </c>
      <c r="AO813" s="225">
        <v>0</v>
      </c>
      <c r="AP813" s="225">
        <v>0</v>
      </c>
      <c r="AQ813" s="225">
        <v>0</v>
      </c>
      <c r="AR813" s="225">
        <v>0</v>
      </c>
      <c r="AS813" s="225">
        <v>0</v>
      </c>
      <c r="AT813" s="225">
        <v>0</v>
      </c>
      <c r="AU813" s="225">
        <v>0</v>
      </c>
      <c r="AV813" s="225">
        <v>0</v>
      </c>
      <c r="AW813" s="225">
        <v>0</v>
      </c>
      <c r="AX813" s="225">
        <v>0</v>
      </c>
      <c r="AY813" s="225">
        <v>0</v>
      </c>
      <c r="AZ813" s="225">
        <v>0</v>
      </c>
      <c r="BA813" s="225">
        <v>0</v>
      </c>
      <c r="BB813" s="225">
        <v>0</v>
      </c>
      <c r="BC813" s="225">
        <v>0</v>
      </c>
      <c r="BD813" s="225">
        <v>0</v>
      </c>
      <c r="BE813" s="225">
        <v>0</v>
      </c>
      <c r="BF813" s="225">
        <v>0</v>
      </c>
      <c r="BG813" s="225">
        <v>0</v>
      </c>
      <c r="BH813" s="225">
        <v>0</v>
      </c>
      <c r="BI813" s="225">
        <v>0</v>
      </c>
      <c r="BJ813" s="225">
        <v>0</v>
      </c>
      <c r="BK813" s="225">
        <v>0</v>
      </c>
      <c r="BL813" s="225">
        <v>0</v>
      </c>
      <c r="BM813" s="225">
        <v>0</v>
      </c>
      <c r="BN813" s="225">
        <v>0</v>
      </c>
    </row>
    <row r="814" spans="1:66">
      <c r="A814" s="245" t="s">
        <v>1053</v>
      </c>
      <c r="B814" s="225">
        <v>0</v>
      </c>
      <c r="C814" s="225">
        <v>0</v>
      </c>
      <c r="D814" s="225">
        <v>0</v>
      </c>
      <c r="E814" s="225">
        <v>0</v>
      </c>
      <c r="F814" s="225">
        <v>0</v>
      </c>
      <c r="G814" s="225">
        <v>0</v>
      </c>
      <c r="H814" s="225">
        <v>0</v>
      </c>
      <c r="I814" s="225">
        <v>0</v>
      </c>
      <c r="J814" s="225">
        <v>0</v>
      </c>
      <c r="K814" s="225">
        <v>0</v>
      </c>
      <c r="L814" s="225">
        <v>0</v>
      </c>
      <c r="M814" s="225">
        <v>0</v>
      </c>
      <c r="N814" s="225">
        <v>0</v>
      </c>
      <c r="O814" s="225">
        <v>0</v>
      </c>
      <c r="P814" s="225">
        <v>0</v>
      </c>
      <c r="Q814" s="225">
        <v>0</v>
      </c>
      <c r="R814" s="225">
        <v>0</v>
      </c>
      <c r="S814" s="225">
        <v>0</v>
      </c>
      <c r="T814" s="225">
        <v>0</v>
      </c>
      <c r="U814" s="225">
        <v>0</v>
      </c>
      <c r="V814" s="225">
        <v>0</v>
      </c>
      <c r="W814" s="225">
        <v>0</v>
      </c>
      <c r="X814" s="225">
        <v>0</v>
      </c>
      <c r="Y814" s="225">
        <v>0</v>
      </c>
      <c r="Z814" s="225">
        <v>0</v>
      </c>
      <c r="AA814" s="225">
        <v>0</v>
      </c>
      <c r="AB814" s="225">
        <v>0</v>
      </c>
      <c r="AC814" s="225">
        <v>0</v>
      </c>
      <c r="AD814" s="225">
        <v>0</v>
      </c>
      <c r="AE814" s="225">
        <v>0</v>
      </c>
      <c r="AF814" s="225">
        <v>0</v>
      </c>
      <c r="AG814" s="225">
        <v>0</v>
      </c>
      <c r="AH814" s="225">
        <v>0</v>
      </c>
      <c r="AI814" s="225">
        <v>0</v>
      </c>
      <c r="AJ814" s="225">
        <v>0</v>
      </c>
      <c r="AK814" s="225">
        <v>0</v>
      </c>
      <c r="AL814" s="225">
        <v>0</v>
      </c>
      <c r="AM814" s="225">
        <v>0</v>
      </c>
      <c r="AN814" s="225">
        <v>0</v>
      </c>
      <c r="AO814" s="225">
        <v>0</v>
      </c>
      <c r="AP814" s="225">
        <v>0</v>
      </c>
      <c r="AQ814" s="225">
        <v>0</v>
      </c>
      <c r="AR814" s="225">
        <v>0</v>
      </c>
      <c r="AS814" s="225">
        <v>0</v>
      </c>
      <c r="AT814" s="225">
        <v>0</v>
      </c>
      <c r="AU814" s="225">
        <v>0</v>
      </c>
      <c r="AV814" s="225">
        <v>0</v>
      </c>
      <c r="AW814" s="225">
        <v>0</v>
      </c>
      <c r="AX814" s="225">
        <v>0</v>
      </c>
      <c r="AY814" s="225">
        <v>0</v>
      </c>
      <c r="AZ814" s="225">
        <v>0</v>
      </c>
      <c r="BA814" s="225">
        <v>0</v>
      </c>
      <c r="BB814" s="225">
        <v>0</v>
      </c>
      <c r="BC814" s="225">
        <v>0</v>
      </c>
      <c r="BD814" s="225">
        <v>0</v>
      </c>
      <c r="BE814" s="225">
        <v>0</v>
      </c>
      <c r="BF814" s="225">
        <v>0</v>
      </c>
      <c r="BG814" s="225">
        <v>0</v>
      </c>
      <c r="BH814" s="225">
        <v>0</v>
      </c>
      <c r="BI814" s="225">
        <v>0</v>
      </c>
      <c r="BJ814" s="225">
        <v>0</v>
      </c>
      <c r="BK814" s="225">
        <v>0</v>
      </c>
      <c r="BL814" s="225">
        <v>0</v>
      </c>
      <c r="BM814" s="225">
        <v>0</v>
      </c>
      <c r="BN814" s="225">
        <v>0</v>
      </c>
    </row>
    <row r="815" spans="1:66">
      <c r="A815" s="245" t="s">
        <v>1054</v>
      </c>
      <c r="B815" s="225">
        <v>0</v>
      </c>
      <c r="C815" s="225">
        <v>0</v>
      </c>
      <c r="D815" s="225">
        <v>0</v>
      </c>
      <c r="E815" s="225">
        <v>0</v>
      </c>
      <c r="F815" s="225">
        <v>0</v>
      </c>
      <c r="G815" s="225">
        <v>0</v>
      </c>
      <c r="H815" s="225">
        <v>0</v>
      </c>
      <c r="I815" s="225">
        <v>0</v>
      </c>
      <c r="J815" s="225">
        <v>0</v>
      </c>
      <c r="K815" s="225">
        <v>0</v>
      </c>
      <c r="L815" s="225">
        <v>0</v>
      </c>
      <c r="M815" s="225">
        <v>0</v>
      </c>
      <c r="N815" s="225">
        <v>0</v>
      </c>
      <c r="O815" s="225">
        <v>0</v>
      </c>
      <c r="P815" s="225">
        <v>0</v>
      </c>
      <c r="Q815" s="225">
        <v>0</v>
      </c>
      <c r="R815" s="225">
        <v>0</v>
      </c>
      <c r="S815" s="225">
        <v>0</v>
      </c>
      <c r="T815" s="225">
        <v>0</v>
      </c>
      <c r="U815" s="225">
        <v>0</v>
      </c>
      <c r="V815" s="225">
        <v>0</v>
      </c>
      <c r="W815" s="225">
        <v>0</v>
      </c>
      <c r="X815" s="225">
        <v>0</v>
      </c>
      <c r="Y815" s="225">
        <v>0</v>
      </c>
      <c r="Z815" s="225">
        <v>0</v>
      </c>
      <c r="AA815" s="225">
        <v>0</v>
      </c>
      <c r="AB815" s="225">
        <v>0</v>
      </c>
      <c r="AC815" s="225">
        <v>0</v>
      </c>
      <c r="AD815" s="225">
        <v>0</v>
      </c>
      <c r="AE815" s="225">
        <v>0</v>
      </c>
      <c r="AF815" s="225">
        <v>0</v>
      </c>
      <c r="AG815" s="225">
        <v>0</v>
      </c>
      <c r="AH815" s="225">
        <v>0</v>
      </c>
      <c r="AI815" s="225">
        <v>0</v>
      </c>
      <c r="AJ815" s="225">
        <v>0</v>
      </c>
      <c r="AK815" s="225">
        <v>0</v>
      </c>
      <c r="AL815" s="225">
        <v>0</v>
      </c>
      <c r="AM815" s="225">
        <v>0</v>
      </c>
      <c r="AN815" s="225">
        <v>0</v>
      </c>
      <c r="AO815" s="225">
        <v>0</v>
      </c>
      <c r="AP815" s="225">
        <v>0</v>
      </c>
      <c r="AQ815" s="225">
        <v>0</v>
      </c>
      <c r="AR815" s="225">
        <v>0</v>
      </c>
      <c r="AS815" s="225">
        <v>0</v>
      </c>
      <c r="AT815" s="225">
        <v>0</v>
      </c>
      <c r="AU815" s="225">
        <v>0</v>
      </c>
      <c r="AV815" s="225">
        <v>0</v>
      </c>
      <c r="AW815" s="225">
        <v>0</v>
      </c>
      <c r="AX815" s="225">
        <v>0</v>
      </c>
      <c r="AY815" s="225">
        <v>0</v>
      </c>
      <c r="AZ815" s="225">
        <v>0</v>
      </c>
      <c r="BA815" s="225">
        <v>0</v>
      </c>
      <c r="BB815" s="225">
        <v>0</v>
      </c>
      <c r="BC815" s="225">
        <v>0</v>
      </c>
      <c r="BD815" s="225">
        <v>0</v>
      </c>
      <c r="BE815" s="225">
        <v>0</v>
      </c>
      <c r="BF815" s="225">
        <v>0</v>
      </c>
      <c r="BG815" s="225">
        <v>0</v>
      </c>
      <c r="BH815" s="225">
        <v>0</v>
      </c>
      <c r="BI815" s="225">
        <v>0</v>
      </c>
      <c r="BJ815" s="225">
        <v>0</v>
      </c>
      <c r="BK815" s="225">
        <v>0</v>
      </c>
      <c r="BL815" s="225">
        <v>0</v>
      </c>
      <c r="BM815" s="225">
        <v>0</v>
      </c>
      <c r="BN815" s="225">
        <v>0</v>
      </c>
    </row>
    <row r="816" spans="1:66">
      <c r="A816" s="247" t="s">
        <v>1055</v>
      </c>
      <c r="B816" s="225">
        <v>-5833983.7724699704</v>
      </c>
      <c r="C816" s="225">
        <v>-6952100.4457600899</v>
      </c>
      <c r="D816" s="225">
        <v>-6821933.1595376702</v>
      </c>
      <c r="E816" s="225">
        <v>-7512767.3647968201</v>
      </c>
      <c r="F816" s="225">
        <v>-5485122.5951641202</v>
      </c>
      <c r="G816" s="225">
        <v>-3688974.5530415601</v>
      </c>
      <c r="H816" s="225">
        <v>-2861000.7788001201</v>
      </c>
      <c r="I816" s="225">
        <v>-3175749.1628593002</v>
      </c>
      <c r="J816" s="225">
        <v>-3780332.2211971101</v>
      </c>
      <c r="K816" s="225">
        <v>-6012305.8447587304</v>
      </c>
      <c r="L816" s="225">
        <v>-8167839.6988945398</v>
      </c>
      <c r="M816" s="225">
        <v>-7441209.5356215099</v>
      </c>
      <c r="N816" s="225">
        <v>-67733319.132901505</v>
      </c>
      <c r="O816" s="225">
        <v>-6487482.5855781501</v>
      </c>
      <c r="P816" s="225">
        <v>-7096931.1968867797</v>
      </c>
      <c r="Q816" s="225">
        <v>-6941911.1353466501</v>
      </c>
      <c r="R816" s="225">
        <v>-6473418.4408984603</v>
      </c>
      <c r="S816" s="225">
        <v>-4657624.0362958601</v>
      </c>
      <c r="T816" s="225">
        <v>-2861321.00999664</v>
      </c>
      <c r="U816" s="225">
        <v>-1963642.67721545</v>
      </c>
      <c r="V816" s="225">
        <v>-2638153.7796125701</v>
      </c>
      <c r="W816" s="225">
        <v>-3744347.2320234398</v>
      </c>
      <c r="X816" s="225">
        <v>-5928492.8746258197</v>
      </c>
      <c r="Y816" s="225">
        <v>-8308857.9200459896</v>
      </c>
      <c r="Z816" s="225">
        <v>-6848318.9170456296</v>
      </c>
      <c r="AA816" s="225">
        <v>-63950501.805571496</v>
      </c>
      <c r="AB816" s="225">
        <v>-3689430.2266213</v>
      </c>
      <c r="AC816" s="225">
        <v>-3720346.20920107</v>
      </c>
      <c r="AD816" s="225">
        <v>-3728227.3980108001</v>
      </c>
      <c r="AE816" s="225">
        <v>-3761026.6326163602</v>
      </c>
      <c r="AF816" s="225">
        <v>-3765728.78561822</v>
      </c>
      <c r="AG816" s="225">
        <v>-4130295.3835715</v>
      </c>
      <c r="AH816" s="225">
        <v>-4521271.4073726796</v>
      </c>
      <c r="AI816" s="225">
        <v>-4597874.6500271503</v>
      </c>
      <c r="AJ816" s="225">
        <v>-4741511.0714571197</v>
      </c>
      <c r="AK816" s="225">
        <v>-4913974.6501734303</v>
      </c>
      <c r="AL816" s="225">
        <v>-4511361.5833310401</v>
      </c>
      <c r="AM816" s="225">
        <v>-9012987.3868244402</v>
      </c>
      <c r="AN816" s="225">
        <v>-55094035.384825103</v>
      </c>
      <c r="AO816" s="225">
        <v>-3372385.7267285502</v>
      </c>
      <c r="AP816" s="225">
        <v>-3400551.2996220598</v>
      </c>
      <c r="AQ816" s="225">
        <v>-3424317.6804381199</v>
      </c>
      <c r="AR816" s="225">
        <v>-3473814.9741424401</v>
      </c>
      <c r="AS816" s="225">
        <v>-3495788.1631936799</v>
      </c>
      <c r="AT816" s="225">
        <v>-3872432.2996225399</v>
      </c>
      <c r="AU816" s="225">
        <v>-4311649.15330368</v>
      </c>
      <c r="AV816" s="225">
        <v>-4455230.2478738902</v>
      </c>
      <c r="AW816" s="225">
        <v>-4509549.1038487405</v>
      </c>
      <c r="AX816" s="225">
        <v>-4599130.1932693198</v>
      </c>
      <c r="AY816" s="225">
        <v>-4229533.4773022896</v>
      </c>
      <c r="AZ816" s="225">
        <v>-9834496.0499472693</v>
      </c>
      <c r="BA816" s="225">
        <v>-52978878.369292602</v>
      </c>
      <c r="BB816" s="225">
        <v>-3768633.2241493501</v>
      </c>
      <c r="BC816" s="225">
        <v>-3816423.8826189199</v>
      </c>
      <c r="BD816" s="225">
        <v>-3412352.2544365702</v>
      </c>
      <c r="BE816" s="225">
        <v>-3446189.4961810401</v>
      </c>
      <c r="BF816" s="225">
        <v>-3451687.9864305402</v>
      </c>
      <c r="BG816" s="225">
        <v>-3618709.2089856099</v>
      </c>
      <c r="BH816" s="225">
        <v>-3882763.9393428802</v>
      </c>
      <c r="BI816" s="225">
        <v>-4060338.3130313</v>
      </c>
      <c r="BJ816" s="225">
        <v>-4349976.0881007398</v>
      </c>
      <c r="BK816" s="225">
        <v>-4646368.7738145404</v>
      </c>
      <c r="BL816" s="225">
        <v>-4242869.9611267103</v>
      </c>
      <c r="BM816" s="225">
        <v>-10229406.332972299</v>
      </c>
      <c r="BN816" s="225">
        <v>-52925719.461190499</v>
      </c>
    </row>
    <row r="817" spans="1:66" ht="10.8" thickBot="1">
      <c r="A817" s="246" t="s">
        <v>1056</v>
      </c>
    </row>
    <row r="818" spans="1:66">
      <c r="A818" s="245" t="s">
        <v>1057</v>
      </c>
      <c r="B818" s="225">
        <v>0</v>
      </c>
      <c r="C818" s="225">
        <v>0</v>
      </c>
      <c r="D818" s="225">
        <v>0</v>
      </c>
      <c r="E818" s="225">
        <v>0</v>
      </c>
      <c r="F818" s="225">
        <v>0</v>
      </c>
      <c r="G818" s="225">
        <v>0</v>
      </c>
      <c r="H818" s="225">
        <v>0</v>
      </c>
      <c r="I818" s="225">
        <v>0</v>
      </c>
      <c r="J818" s="225">
        <v>0</v>
      </c>
      <c r="K818" s="225">
        <v>0</v>
      </c>
      <c r="L818" s="225">
        <v>0</v>
      </c>
      <c r="M818" s="225">
        <v>0</v>
      </c>
      <c r="N818" s="225">
        <v>0</v>
      </c>
      <c r="O818" s="225">
        <v>0</v>
      </c>
      <c r="P818" s="225">
        <v>0</v>
      </c>
      <c r="Q818" s="225">
        <v>0</v>
      </c>
      <c r="R818" s="225">
        <v>0</v>
      </c>
      <c r="S818" s="225">
        <v>0</v>
      </c>
      <c r="T818" s="225">
        <v>0</v>
      </c>
      <c r="U818" s="225">
        <v>0</v>
      </c>
      <c r="V818" s="225">
        <v>0</v>
      </c>
      <c r="W818" s="225">
        <v>0</v>
      </c>
      <c r="X818" s="225">
        <v>0</v>
      </c>
      <c r="Y818" s="225">
        <v>0</v>
      </c>
      <c r="Z818" s="225">
        <v>0</v>
      </c>
      <c r="AA818" s="225">
        <v>0</v>
      </c>
      <c r="AB818" s="225">
        <v>0</v>
      </c>
      <c r="AC818" s="225">
        <v>0</v>
      </c>
      <c r="AD818" s="225">
        <v>0</v>
      </c>
      <c r="AE818" s="225">
        <v>0</v>
      </c>
      <c r="AF818" s="225">
        <v>0</v>
      </c>
      <c r="AG818" s="225">
        <v>0</v>
      </c>
      <c r="AH818" s="225">
        <v>0</v>
      </c>
      <c r="AI818" s="225">
        <v>0</v>
      </c>
      <c r="AJ818" s="225">
        <v>0</v>
      </c>
      <c r="AK818" s="225">
        <v>0</v>
      </c>
      <c r="AL818" s="225">
        <v>0</v>
      </c>
      <c r="AM818" s="225">
        <v>0</v>
      </c>
      <c r="AN818" s="225">
        <v>0</v>
      </c>
      <c r="AO818" s="225">
        <v>0</v>
      </c>
      <c r="AP818" s="225">
        <v>0</v>
      </c>
      <c r="AQ818" s="225">
        <v>0</v>
      </c>
      <c r="AR818" s="225">
        <v>0</v>
      </c>
      <c r="AS818" s="225">
        <v>0</v>
      </c>
      <c r="AT818" s="225">
        <v>0</v>
      </c>
      <c r="AU818" s="225">
        <v>0</v>
      </c>
      <c r="AV818" s="225">
        <v>0</v>
      </c>
      <c r="AW818" s="225">
        <v>0</v>
      </c>
      <c r="AX818" s="225">
        <v>0</v>
      </c>
      <c r="AY818" s="225">
        <v>0</v>
      </c>
      <c r="AZ818" s="225">
        <v>0</v>
      </c>
      <c r="BA818" s="225">
        <v>0</v>
      </c>
      <c r="BB818" s="225">
        <v>0</v>
      </c>
      <c r="BC818" s="225">
        <v>0</v>
      </c>
      <c r="BD818" s="225">
        <v>0</v>
      </c>
      <c r="BE818" s="225">
        <v>0</v>
      </c>
      <c r="BF818" s="225">
        <v>0</v>
      </c>
      <c r="BG818" s="225">
        <v>0</v>
      </c>
      <c r="BH818" s="225">
        <v>0</v>
      </c>
      <c r="BI818" s="225">
        <v>0</v>
      </c>
      <c r="BJ818" s="225">
        <v>0</v>
      </c>
      <c r="BK818" s="225">
        <v>0</v>
      </c>
      <c r="BL818" s="225">
        <v>0</v>
      </c>
      <c r="BM818" s="225">
        <v>0</v>
      </c>
      <c r="BN818" s="225">
        <v>0</v>
      </c>
    </row>
    <row r="819" spans="1:66">
      <c r="A819" s="245" t="s">
        <v>1058</v>
      </c>
      <c r="B819" s="225">
        <v>-5013096.8596963696</v>
      </c>
      <c r="C819" s="225">
        <v>-5555210.3775397604</v>
      </c>
      <c r="D819" s="225">
        <v>-5555524.5584273897</v>
      </c>
      <c r="E819" s="225">
        <v>-5431716.3921988299</v>
      </c>
      <c r="F819" s="225">
        <v>-5189537.2612710297</v>
      </c>
      <c r="G819" s="225">
        <v>-4907708.7478258302</v>
      </c>
      <c r="H819" s="225">
        <v>-4606329.0994005799</v>
      </c>
      <c r="I819" s="225">
        <v>-4153713.06902237</v>
      </c>
      <c r="J819" s="225">
        <v>-3721681.0060771699</v>
      </c>
      <c r="K819" s="225">
        <v>-3471383.5274356701</v>
      </c>
      <c r="L819" s="225">
        <v>-3322072.6295619099</v>
      </c>
      <c r="M819" s="225">
        <v>-3252275.2802464501</v>
      </c>
      <c r="N819" s="225">
        <v>-54180248.808703303</v>
      </c>
      <c r="O819" s="225">
        <v>-2707743.54289325</v>
      </c>
      <c r="P819" s="225">
        <v>-2216740.5723132598</v>
      </c>
      <c r="Q819" s="225">
        <v>-2145831.10314909</v>
      </c>
      <c r="R819" s="225">
        <v>-2001341.0413122501</v>
      </c>
      <c r="S819" s="225">
        <v>-1792499.8789852301</v>
      </c>
      <c r="T819" s="225">
        <v>-1548791.4373550499</v>
      </c>
      <c r="U819" s="225">
        <v>-1287093.81657022</v>
      </c>
      <c r="V819" s="225">
        <v>-913428.02266334102</v>
      </c>
      <c r="W819" s="225">
        <v>-550883.628256639</v>
      </c>
      <c r="X819" s="225">
        <v>-336924.75249522401</v>
      </c>
      <c r="Y819" s="225">
        <v>-197505.19884906599</v>
      </c>
      <c r="Z819" s="225">
        <v>-103947.70962234</v>
      </c>
      <c r="AA819" s="225">
        <v>-15802730.704464899</v>
      </c>
      <c r="AB819" s="225">
        <v>0</v>
      </c>
      <c r="AC819" s="225">
        <v>0</v>
      </c>
      <c r="AD819" s="225">
        <v>0</v>
      </c>
      <c r="AE819" s="225">
        <v>0</v>
      </c>
      <c r="AF819" s="225">
        <v>0</v>
      </c>
      <c r="AG819" s="225">
        <v>0</v>
      </c>
      <c r="AH819" s="225">
        <v>0</v>
      </c>
      <c r="AI819" s="225">
        <v>0</v>
      </c>
      <c r="AJ819" s="225">
        <v>0</v>
      </c>
      <c r="AK819" s="225">
        <v>0</v>
      </c>
      <c r="AL819" s="225">
        <v>0</v>
      </c>
      <c r="AM819" s="225">
        <v>0</v>
      </c>
      <c r="AN819" s="225">
        <v>0</v>
      </c>
      <c r="AO819" s="225">
        <v>0</v>
      </c>
      <c r="AP819" s="225">
        <v>0</v>
      </c>
      <c r="AQ819" s="225">
        <v>0</v>
      </c>
      <c r="AR819" s="225">
        <v>0</v>
      </c>
      <c r="AS819" s="225">
        <v>0</v>
      </c>
      <c r="AT819" s="225">
        <v>0</v>
      </c>
      <c r="AU819" s="225">
        <v>0</v>
      </c>
      <c r="AV819" s="225">
        <v>0</v>
      </c>
      <c r="AW819" s="225">
        <v>0</v>
      </c>
      <c r="AX819" s="225">
        <v>0</v>
      </c>
      <c r="AY819" s="225">
        <v>0</v>
      </c>
      <c r="AZ819" s="225">
        <v>0</v>
      </c>
      <c r="BA819" s="225">
        <v>0</v>
      </c>
      <c r="BB819" s="225">
        <v>0</v>
      </c>
      <c r="BC819" s="225">
        <v>0</v>
      </c>
      <c r="BD819" s="225">
        <v>0</v>
      </c>
      <c r="BE819" s="225">
        <v>0</v>
      </c>
      <c r="BF819" s="225">
        <v>0</v>
      </c>
      <c r="BG819" s="225">
        <v>0</v>
      </c>
      <c r="BH819" s="225">
        <v>0</v>
      </c>
      <c r="BI819" s="225">
        <v>0</v>
      </c>
      <c r="BJ819" s="225">
        <v>0</v>
      </c>
      <c r="BK819" s="225">
        <v>0</v>
      </c>
      <c r="BL819" s="225">
        <v>0</v>
      </c>
      <c r="BM819" s="225">
        <v>0</v>
      </c>
      <c r="BN819" s="225">
        <v>0</v>
      </c>
    </row>
    <row r="820" spans="1:66">
      <c r="A820" s="245" t="s">
        <v>1059</v>
      </c>
      <c r="B820" s="225">
        <v>0</v>
      </c>
      <c r="C820" s="225">
        <v>0</v>
      </c>
      <c r="D820" s="225">
        <v>0</v>
      </c>
      <c r="E820" s="225">
        <v>0</v>
      </c>
      <c r="F820" s="225">
        <v>0</v>
      </c>
      <c r="G820" s="225">
        <v>0</v>
      </c>
      <c r="H820" s="225">
        <v>0</v>
      </c>
      <c r="I820" s="225">
        <v>0</v>
      </c>
      <c r="J820" s="225">
        <v>0</v>
      </c>
      <c r="K820" s="225">
        <v>0</v>
      </c>
      <c r="L820" s="225">
        <v>0</v>
      </c>
      <c r="M820" s="225">
        <v>0</v>
      </c>
      <c r="N820" s="225">
        <v>0</v>
      </c>
      <c r="O820" s="225">
        <v>0</v>
      </c>
      <c r="P820" s="225">
        <v>0</v>
      </c>
      <c r="Q820" s="225">
        <v>0</v>
      </c>
      <c r="R820" s="225">
        <v>0</v>
      </c>
      <c r="S820" s="225">
        <v>0</v>
      </c>
      <c r="T820" s="225">
        <v>0</v>
      </c>
      <c r="U820" s="225">
        <v>0</v>
      </c>
      <c r="V820" s="225">
        <v>0</v>
      </c>
      <c r="W820" s="225">
        <v>0</v>
      </c>
      <c r="X820" s="225">
        <v>0</v>
      </c>
      <c r="Y820" s="225">
        <v>0</v>
      </c>
      <c r="Z820" s="225">
        <v>0</v>
      </c>
      <c r="AA820" s="225">
        <v>0</v>
      </c>
      <c r="AB820" s="225">
        <v>0</v>
      </c>
      <c r="AC820" s="225">
        <v>0</v>
      </c>
      <c r="AD820" s="225">
        <v>0</v>
      </c>
      <c r="AE820" s="225">
        <v>0</v>
      </c>
      <c r="AF820" s="225">
        <v>0</v>
      </c>
      <c r="AG820" s="225">
        <v>0</v>
      </c>
      <c r="AH820" s="225">
        <v>0</v>
      </c>
      <c r="AI820" s="225">
        <v>0</v>
      </c>
      <c r="AJ820" s="225">
        <v>0</v>
      </c>
      <c r="AK820" s="225">
        <v>0</v>
      </c>
      <c r="AL820" s="225">
        <v>0</v>
      </c>
      <c r="AM820" s="225">
        <v>0</v>
      </c>
      <c r="AN820" s="225">
        <v>0</v>
      </c>
      <c r="AO820" s="225">
        <v>0</v>
      </c>
      <c r="AP820" s="225">
        <v>0</v>
      </c>
      <c r="AQ820" s="225">
        <v>0</v>
      </c>
      <c r="AR820" s="225">
        <v>0</v>
      </c>
      <c r="AS820" s="225">
        <v>0</v>
      </c>
      <c r="AT820" s="225">
        <v>0</v>
      </c>
      <c r="AU820" s="225">
        <v>0</v>
      </c>
      <c r="AV820" s="225">
        <v>0</v>
      </c>
      <c r="AW820" s="225">
        <v>0</v>
      </c>
      <c r="AX820" s="225">
        <v>0</v>
      </c>
      <c r="AY820" s="225">
        <v>0</v>
      </c>
      <c r="AZ820" s="225">
        <v>0</v>
      </c>
      <c r="BA820" s="225">
        <v>0</v>
      </c>
      <c r="BB820" s="225">
        <v>0</v>
      </c>
      <c r="BC820" s="225">
        <v>0</v>
      </c>
      <c r="BD820" s="225">
        <v>0</v>
      </c>
      <c r="BE820" s="225">
        <v>0</v>
      </c>
      <c r="BF820" s="225">
        <v>0</v>
      </c>
      <c r="BG820" s="225">
        <v>0</v>
      </c>
      <c r="BH820" s="225">
        <v>0</v>
      </c>
      <c r="BI820" s="225">
        <v>0</v>
      </c>
      <c r="BJ820" s="225">
        <v>0</v>
      </c>
      <c r="BK820" s="225">
        <v>0</v>
      </c>
      <c r="BL820" s="225">
        <v>0</v>
      </c>
      <c r="BM820" s="225">
        <v>0</v>
      </c>
      <c r="BN820" s="225">
        <v>0</v>
      </c>
    </row>
    <row r="821" spans="1:66">
      <c r="A821" s="245" t="s">
        <v>1060</v>
      </c>
      <c r="B821" s="225">
        <v>0</v>
      </c>
      <c r="C821" s="225">
        <v>0</v>
      </c>
      <c r="D821" s="225">
        <v>0</v>
      </c>
      <c r="E821" s="225">
        <v>0</v>
      </c>
      <c r="F821" s="225">
        <v>0</v>
      </c>
      <c r="G821" s="225">
        <v>0</v>
      </c>
      <c r="H821" s="225">
        <v>0</v>
      </c>
      <c r="I821" s="225">
        <v>0</v>
      </c>
      <c r="J821" s="225">
        <v>0</v>
      </c>
      <c r="K821" s="225">
        <v>0</v>
      </c>
      <c r="L821" s="225">
        <v>0</v>
      </c>
      <c r="M821" s="225">
        <v>0</v>
      </c>
      <c r="N821" s="225">
        <v>0</v>
      </c>
      <c r="O821" s="225">
        <v>0</v>
      </c>
      <c r="P821" s="225">
        <v>0</v>
      </c>
      <c r="Q821" s="225">
        <v>0</v>
      </c>
      <c r="R821" s="225">
        <v>0</v>
      </c>
      <c r="S821" s="225">
        <v>0</v>
      </c>
      <c r="T821" s="225">
        <v>0</v>
      </c>
      <c r="U821" s="225">
        <v>0</v>
      </c>
      <c r="V821" s="225">
        <v>0</v>
      </c>
      <c r="W821" s="225">
        <v>0</v>
      </c>
      <c r="X821" s="225">
        <v>0</v>
      </c>
      <c r="Y821" s="225">
        <v>0</v>
      </c>
      <c r="Z821" s="225">
        <v>0</v>
      </c>
      <c r="AA821" s="225">
        <v>0</v>
      </c>
      <c r="AB821" s="225">
        <v>0</v>
      </c>
      <c r="AC821" s="225">
        <v>0</v>
      </c>
      <c r="AD821" s="225">
        <v>0</v>
      </c>
      <c r="AE821" s="225">
        <v>0</v>
      </c>
      <c r="AF821" s="225">
        <v>0</v>
      </c>
      <c r="AG821" s="225">
        <v>0</v>
      </c>
      <c r="AH821" s="225">
        <v>0</v>
      </c>
      <c r="AI821" s="225">
        <v>0</v>
      </c>
      <c r="AJ821" s="225">
        <v>0</v>
      </c>
      <c r="AK821" s="225">
        <v>0</v>
      </c>
      <c r="AL821" s="225">
        <v>0</v>
      </c>
      <c r="AM821" s="225">
        <v>0</v>
      </c>
      <c r="AN821" s="225">
        <v>0</v>
      </c>
      <c r="AO821" s="225">
        <v>0</v>
      </c>
      <c r="AP821" s="225">
        <v>0</v>
      </c>
      <c r="AQ821" s="225">
        <v>0</v>
      </c>
      <c r="AR821" s="225">
        <v>0</v>
      </c>
      <c r="AS821" s="225">
        <v>0</v>
      </c>
      <c r="AT821" s="225">
        <v>0</v>
      </c>
      <c r="AU821" s="225">
        <v>0</v>
      </c>
      <c r="AV821" s="225">
        <v>0</v>
      </c>
      <c r="AW821" s="225">
        <v>0</v>
      </c>
      <c r="AX821" s="225">
        <v>0</v>
      </c>
      <c r="AY821" s="225">
        <v>0</v>
      </c>
      <c r="AZ821" s="225">
        <v>0</v>
      </c>
      <c r="BA821" s="225">
        <v>0</v>
      </c>
      <c r="BB821" s="225">
        <v>0</v>
      </c>
      <c r="BC821" s="225">
        <v>0</v>
      </c>
      <c r="BD821" s="225">
        <v>0</v>
      </c>
      <c r="BE821" s="225">
        <v>0</v>
      </c>
      <c r="BF821" s="225">
        <v>0</v>
      </c>
      <c r="BG821" s="225">
        <v>0</v>
      </c>
      <c r="BH821" s="225">
        <v>0</v>
      </c>
      <c r="BI821" s="225">
        <v>0</v>
      </c>
      <c r="BJ821" s="225">
        <v>0</v>
      </c>
      <c r="BK821" s="225">
        <v>0</v>
      </c>
      <c r="BL821" s="225">
        <v>0</v>
      </c>
      <c r="BM821" s="225">
        <v>0</v>
      </c>
      <c r="BN821" s="225">
        <v>0</v>
      </c>
    </row>
    <row r="822" spans="1:66">
      <c r="A822" s="245" t="s">
        <v>1061</v>
      </c>
      <c r="B822" s="225">
        <v>0</v>
      </c>
      <c r="C822" s="225">
        <v>0</v>
      </c>
      <c r="D822" s="225">
        <v>0</v>
      </c>
      <c r="E822" s="225">
        <v>0</v>
      </c>
      <c r="F822" s="225">
        <v>0</v>
      </c>
      <c r="G822" s="225">
        <v>0</v>
      </c>
      <c r="H822" s="225">
        <v>0</v>
      </c>
      <c r="I822" s="225">
        <v>0</v>
      </c>
      <c r="J822" s="225">
        <v>0</v>
      </c>
      <c r="K822" s="225">
        <v>0</v>
      </c>
      <c r="L822" s="225">
        <v>0</v>
      </c>
      <c r="M822" s="225">
        <v>0</v>
      </c>
      <c r="N822" s="225">
        <v>0</v>
      </c>
      <c r="O822" s="225">
        <v>0</v>
      </c>
      <c r="P822" s="225">
        <v>0</v>
      </c>
      <c r="Q822" s="225">
        <v>0</v>
      </c>
      <c r="R822" s="225">
        <v>0</v>
      </c>
      <c r="S822" s="225">
        <v>0</v>
      </c>
      <c r="T822" s="225">
        <v>0</v>
      </c>
      <c r="U822" s="225">
        <v>0</v>
      </c>
      <c r="V822" s="225">
        <v>0</v>
      </c>
      <c r="W822" s="225">
        <v>0</v>
      </c>
      <c r="X822" s="225">
        <v>0</v>
      </c>
      <c r="Y822" s="225">
        <v>0</v>
      </c>
      <c r="Z822" s="225">
        <v>0</v>
      </c>
      <c r="AA822" s="225">
        <v>0</v>
      </c>
      <c r="AB822" s="225">
        <v>0</v>
      </c>
      <c r="AC822" s="225">
        <v>0</v>
      </c>
      <c r="AD822" s="225">
        <v>0</v>
      </c>
      <c r="AE822" s="225">
        <v>0</v>
      </c>
      <c r="AF822" s="225">
        <v>0</v>
      </c>
      <c r="AG822" s="225">
        <v>0</v>
      </c>
      <c r="AH822" s="225">
        <v>0</v>
      </c>
      <c r="AI822" s="225">
        <v>0</v>
      </c>
      <c r="AJ822" s="225">
        <v>0</v>
      </c>
      <c r="AK822" s="225">
        <v>0</v>
      </c>
      <c r="AL822" s="225">
        <v>0</v>
      </c>
      <c r="AM822" s="225">
        <v>0</v>
      </c>
      <c r="AN822" s="225">
        <v>0</v>
      </c>
      <c r="AO822" s="225">
        <v>0</v>
      </c>
      <c r="AP822" s="225">
        <v>0</v>
      </c>
      <c r="AQ822" s="225">
        <v>0</v>
      </c>
      <c r="AR822" s="225">
        <v>0</v>
      </c>
      <c r="AS822" s="225">
        <v>0</v>
      </c>
      <c r="AT822" s="225">
        <v>0</v>
      </c>
      <c r="AU822" s="225">
        <v>0</v>
      </c>
      <c r="AV822" s="225">
        <v>0</v>
      </c>
      <c r="AW822" s="225">
        <v>0</v>
      </c>
      <c r="AX822" s="225">
        <v>0</v>
      </c>
      <c r="AY822" s="225">
        <v>0</v>
      </c>
      <c r="AZ822" s="225">
        <v>0</v>
      </c>
      <c r="BA822" s="225">
        <v>0</v>
      </c>
      <c r="BB822" s="225">
        <v>0</v>
      </c>
      <c r="BC822" s="225">
        <v>0</v>
      </c>
      <c r="BD822" s="225">
        <v>0</v>
      </c>
      <c r="BE822" s="225">
        <v>0</v>
      </c>
      <c r="BF822" s="225">
        <v>0</v>
      </c>
      <c r="BG822" s="225">
        <v>0</v>
      </c>
      <c r="BH822" s="225">
        <v>0</v>
      </c>
      <c r="BI822" s="225">
        <v>0</v>
      </c>
      <c r="BJ822" s="225">
        <v>0</v>
      </c>
      <c r="BK822" s="225">
        <v>0</v>
      </c>
      <c r="BL822" s="225">
        <v>0</v>
      </c>
      <c r="BM822" s="225">
        <v>0</v>
      </c>
      <c r="BN822" s="225">
        <v>0</v>
      </c>
    </row>
    <row r="823" spans="1:66">
      <c r="A823" s="245" t="s">
        <v>1062</v>
      </c>
      <c r="B823" s="225">
        <v>214537.56999999899</v>
      </c>
      <c r="C823" s="225">
        <v>186785.22999999899</v>
      </c>
      <c r="D823" s="225">
        <v>202727.12999999899</v>
      </c>
      <c r="E823" s="225">
        <v>333086.82</v>
      </c>
      <c r="F823" s="225">
        <v>381263.03</v>
      </c>
      <c r="G823" s="225">
        <v>364568.53</v>
      </c>
      <c r="H823" s="225">
        <v>438417.13</v>
      </c>
      <c r="I823" s="225">
        <v>438270.54</v>
      </c>
      <c r="J823" s="225">
        <v>541118.31000000006</v>
      </c>
      <c r="K823" s="225">
        <v>719925.049999999</v>
      </c>
      <c r="L823" s="225">
        <v>448301.15</v>
      </c>
      <c r="M823" s="225">
        <v>630217.01999999897</v>
      </c>
      <c r="N823" s="225">
        <v>4899217.51</v>
      </c>
      <c r="O823" s="225">
        <v>214992.44999999899</v>
      </c>
      <c r="P823" s="225">
        <v>187237.59</v>
      </c>
      <c r="Q823" s="225">
        <v>202549.35</v>
      </c>
      <c r="R823" s="225">
        <v>333378.57999999903</v>
      </c>
      <c r="S823" s="225">
        <v>382093.12</v>
      </c>
      <c r="T823" s="225">
        <v>364327.13</v>
      </c>
      <c r="U823" s="225">
        <v>438002.02</v>
      </c>
      <c r="V823" s="225">
        <v>437373.25</v>
      </c>
      <c r="W823" s="225">
        <v>540296.94999999995</v>
      </c>
      <c r="X823" s="225">
        <v>717684.72</v>
      </c>
      <c r="Y823" s="225">
        <v>449059.19</v>
      </c>
      <c r="Z823" s="225">
        <v>630298.41999999899</v>
      </c>
      <c r="AA823" s="225">
        <v>4897292.7699999996</v>
      </c>
      <c r="AB823" s="225">
        <v>214992.44999999899</v>
      </c>
      <c r="AC823" s="225">
        <v>187237.59</v>
      </c>
      <c r="AD823" s="225">
        <v>202549.35</v>
      </c>
      <c r="AE823" s="225">
        <v>333378.57999999903</v>
      </c>
      <c r="AF823" s="225">
        <v>382093.12</v>
      </c>
      <c r="AG823" s="225">
        <v>364327.13</v>
      </c>
      <c r="AH823" s="225">
        <v>438002.02</v>
      </c>
      <c r="AI823" s="225">
        <v>437373.25</v>
      </c>
      <c r="AJ823" s="225">
        <v>540296.94999999995</v>
      </c>
      <c r="AK823" s="225">
        <v>717684.72</v>
      </c>
      <c r="AL823" s="225">
        <v>449059.19</v>
      </c>
      <c r="AM823" s="225">
        <v>630298.41999999899</v>
      </c>
      <c r="AN823" s="225">
        <v>4897292.7699999996</v>
      </c>
      <c r="AO823" s="225">
        <v>214992.44999999899</v>
      </c>
      <c r="AP823" s="225">
        <v>187237.59</v>
      </c>
      <c r="AQ823" s="225">
        <v>202549.35</v>
      </c>
      <c r="AR823" s="225">
        <v>333378.57999999903</v>
      </c>
      <c r="AS823" s="225">
        <v>382093.12</v>
      </c>
      <c r="AT823" s="225">
        <v>364327.13</v>
      </c>
      <c r="AU823" s="225">
        <v>438002.02</v>
      </c>
      <c r="AV823" s="225">
        <v>437373.25</v>
      </c>
      <c r="AW823" s="225">
        <v>540296.94999999995</v>
      </c>
      <c r="AX823" s="225">
        <v>717684.72</v>
      </c>
      <c r="AY823" s="225">
        <v>449059.19</v>
      </c>
      <c r="AZ823" s="225">
        <v>630298.41999999899</v>
      </c>
      <c r="BA823" s="225">
        <v>4897292.7699999996</v>
      </c>
      <c r="BB823" s="225">
        <v>214992.44999999899</v>
      </c>
      <c r="BC823" s="225">
        <v>187237.59</v>
      </c>
      <c r="BD823" s="225">
        <v>202549.35</v>
      </c>
      <c r="BE823" s="225">
        <v>333378.57999999903</v>
      </c>
      <c r="BF823" s="225">
        <v>382093.12</v>
      </c>
      <c r="BG823" s="225">
        <v>364327.13</v>
      </c>
      <c r="BH823" s="225">
        <v>438002.02</v>
      </c>
      <c r="BI823" s="225">
        <v>437373.25</v>
      </c>
      <c r="BJ823" s="225">
        <v>540296.94999999995</v>
      </c>
      <c r="BK823" s="225">
        <v>717684.72</v>
      </c>
      <c r="BL823" s="225">
        <v>449059.19</v>
      </c>
      <c r="BM823" s="225">
        <v>630298.41999999899</v>
      </c>
      <c r="BN823" s="225">
        <v>4897292.7699999996</v>
      </c>
    </row>
    <row r="824" spans="1:66">
      <c r="A824" s="245" t="s">
        <v>1063</v>
      </c>
      <c r="B824" s="225">
        <v>-90834</v>
      </c>
      <c r="C824" s="225">
        <v>-90834</v>
      </c>
      <c r="D824" s="225">
        <v>-90834</v>
      </c>
      <c r="E824" s="225">
        <v>-90834</v>
      </c>
      <c r="F824" s="225">
        <v>-90834</v>
      </c>
      <c r="G824" s="225">
        <v>-90834</v>
      </c>
      <c r="H824" s="225">
        <v>-90834</v>
      </c>
      <c r="I824" s="225">
        <v>-90834</v>
      </c>
      <c r="J824" s="225">
        <v>-90834</v>
      </c>
      <c r="K824" s="225">
        <v>-90834</v>
      </c>
      <c r="L824" s="225">
        <v>-90834</v>
      </c>
      <c r="M824" s="225">
        <v>-90834</v>
      </c>
      <c r="N824" s="225">
        <v>-1090008</v>
      </c>
      <c r="O824" s="225">
        <v>-90834</v>
      </c>
      <c r="P824" s="225">
        <v>-90834</v>
      </c>
      <c r="Q824" s="225">
        <v>-90834</v>
      </c>
      <c r="R824" s="225">
        <v>-90834</v>
      </c>
      <c r="S824" s="225">
        <v>-90834</v>
      </c>
      <c r="T824" s="225">
        <v>-90834</v>
      </c>
      <c r="U824" s="225">
        <v>-90834</v>
      </c>
      <c r="V824" s="225">
        <v>-90834</v>
      </c>
      <c r="W824" s="225">
        <v>-90834</v>
      </c>
      <c r="X824" s="225">
        <v>-90834</v>
      </c>
      <c r="Y824" s="225">
        <v>-90834</v>
      </c>
      <c r="Z824" s="225">
        <v>-90834</v>
      </c>
      <c r="AA824" s="225">
        <v>-1090008</v>
      </c>
      <c r="AB824" s="225">
        <v>-90833.999999999898</v>
      </c>
      <c r="AC824" s="225">
        <v>-90833.999999999898</v>
      </c>
      <c r="AD824" s="225">
        <v>-90833.999999999898</v>
      </c>
      <c r="AE824" s="225">
        <v>-90833.999999999898</v>
      </c>
      <c r="AF824" s="225">
        <v>-90833.999999999898</v>
      </c>
      <c r="AG824" s="225">
        <v>-90833.999999999898</v>
      </c>
      <c r="AH824" s="225">
        <v>-90833.999999999898</v>
      </c>
      <c r="AI824" s="225">
        <v>-90833.999999999898</v>
      </c>
      <c r="AJ824" s="225">
        <v>-90833.999999999898</v>
      </c>
      <c r="AK824" s="225">
        <v>-90833.999999999898</v>
      </c>
      <c r="AL824" s="225">
        <v>-90833.999999999898</v>
      </c>
      <c r="AM824" s="225">
        <v>-90833.999999999898</v>
      </c>
      <c r="AN824" s="225">
        <v>-1090007.99999999</v>
      </c>
      <c r="AO824" s="225">
        <v>-90833.999999999898</v>
      </c>
      <c r="AP824" s="225">
        <v>-90833.999999999898</v>
      </c>
      <c r="AQ824" s="225">
        <v>-90833.999999999898</v>
      </c>
      <c r="AR824" s="225">
        <v>-90833.999999999898</v>
      </c>
      <c r="AS824" s="225">
        <v>-90833.999999999898</v>
      </c>
      <c r="AT824" s="225">
        <v>-90833.999999999898</v>
      </c>
      <c r="AU824" s="225">
        <v>-90833.999999999898</v>
      </c>
      <c r="AV824" s="225">
        <v>-90833.999999999898</v>
      </c>
      <c r="AW824" s="225">
        <v>-90833.999999999898</v>
      </c>
      <c r="AX824" s="225">
        <v>-90833.999999999898</v>
      </c>
      <c r="AY824" s="225">
        <v>-90833.999999999898</v>
      </c>
      <c r="AZ824" s="225">
        <v>-90833.999999999898</v>
      </c>
      <c r="BA824" s="225">
        <v>-1090007.99999999</v>
      </c>
      <c r="BB824" s="225">
        <v>-90833.999999999898</v>
      </c>
      <c r="BC824" s="225">
        <v>-90833.999999999898</v>
      </c>
      <c r="BD824" s="225">
        <v>-90833.999999999898</v>
      </c>
      <c r="BE824" s="225">
        <v>-90833.999999999898</v>
      </c>
      <c r="BF824" s="225">
        <v>-90833.999999999898</v>
      </c>
      <c r="BG824" s="225">
        <v>-90833.999999999898</v>
      </c>
      <c r="BH824" s="225">
        <v>-90833.999999999898</v>
      </c>
      <c r="BI824" s="225">
        <v>-90833.999999999898</v>
      </c>
      <c r="BJ824" s="225">
        <v>-90833.999999999898</v>
      </c>
      <c r="BK824" s="225">
        <v>-90833.999999999898</v>
      </c>
      <c r="BL824" s="225">
        <v>-90833.999999999898</v>
      </c>
      <c r="BM824" s="225">
        <v>-90833.999999999898</v>
      </c>
      <c r="BN824" s="225">
        <v>-1090007.99999999</v>
      </c>
    </row>
    <row r="825" spans="1:66">
      <c r="A825" s="245" t="s">
        <v>1064</v>
      </c>
      <c r="B825" s="225">
        <v>0</v>
      </c>
      <c r="C825" s="225">
        <v>0</v>
      </c>
      <c r="D825" s="225">
        <v>0</v>
      </c>
      <c r="E825" s="225">
        <v>0</v>
      </c>
      <c r="F825" s="225">
        <v>0</v>
      </c>
      <c r="G825" s="225">
        <v>0</v>
      </c>
      <c r="H825" s="225">
        <v>0</v>
      </c>
      <c r="I825" s="225">
        <v>0</v>
      </c>
      <c r="J825" s="225">
        <v>0</v>
      </c>
      <c r="K825" s="225">
        <v>0</v>
      </c>
      <c r="L825" s="225">
        <v>0</v>
      </c>
      <c r="M825" s="225">
        <v>0</v>
      </c>
      <c r="N825" s="225">
        <v>0</v>
      </c>
      <c r="O825" s="225">
        <v>0</v>
      </c>
      <c r="P825" s="225">
        <v>0</v>
      </c>
      <c r="Q825" s="225">
        <v>0</v>
      </c>
      <c r="R825" s="225">
        <v>0</v>
      </c>
      <c r="S825" s="225">
        <v>0</v>
      </c>
      <c r="T825" s="225">
        <v>0</v>
      </c>
      <c r="U825" s="225">
        <v>0</v>
      </c>
      <c r="V825" s="225">
        <v>0</v>
      </c>
      <c r="W825" s="225">
        <v>0</v>
      </c>
      <c r="X825" s="225">
        <v>0</v>
      </c>
      <c r="Y825" s="225">
        <v>0</v>
      </c>
      <c r="Z825" s="225">
        <v>0</v>
      </c>
      <c r="AA825" s="225">
        <v>0</v>
      </c>
      <c r="AB825" s="225">
        <v>0</v>
      </c>
      <c r="AC825" s="225">
        <v>0</v>
      </c>
      <c r="AD825" s="225">
        <v>0</v>
      </c>
      <c r="AE825" s="225">
        <v>0</v>
      </c>
      <c r="AF825" s="225">
        <v>0</v>
      </c>
      <c r="AG825" s="225">
        <v>0</v>
      </c>
      <c r="AH825" s="225">
        <v>0</v>
      </c>
      <c r="AI825" s="225">
        <v>0</v>
      </c>
      <c r="AJ825" s="225">
        <v>0</v>
      </c>
      <c r="AK825" s="225">
        <v>0</v>
      </c>
      <c r="AL825" s="225">
        <v>0</v>
      </c>
      <c r="AM825" s="225">
        <v>0</v>
      </c>
      <c r="AN825" s="225">
        <v>0</v>
      </c>
      <c r="AO825" s="225">
        <v>0</v>
      </c>
      <c r="AP825" s="225">
        <v>0</v>
      </c>
      <c r="AQ825" s="225">
        <v>0</v>
      </c>
      <c r="AR825" s="225">
        <v>0</v>
      </c>
      <c r="AS825" s="225">
        <v>0</v>
      </c>
      <c r="AT825" s="225">
        <v>0</v>
      </c>
      <c r="AU825" s="225">
        <v>0</v>
      </c>
      <c r="AV825" s="225">
        <v>0</v>
      </c>
      <c r="AW825" s="225">
        <v>0</v>
      </c>
      <c r="AX825" s="225">
        <v>0</v>
      </c>
      <c r="AY825" s="225">
        <v>0</v>
      </c>
      <c r="AZ825" s="225">
        <v>0</v>
      </c>
      <c r="BA825" s="225">
        <v>0</v>
      </c>
      <c r="BB825" s="225">
        <v>0</v>
      </c>
      <c r="BC825" s="225">
        <v>0</v>
      </c>
      <c r="BD825" s="225">
        <v>0</v>
      </c>
      <c r="BE825" s="225">
        <v>0</v>
      </c>
      <c r="BF825" s="225">
        <v>0</v>
      </c>
      <c r="BG825" s="225">
        <v>0</v>
      </c>
      <c r="BH825" s="225">
        <v>0</v>
      </c>
      <c r="BI825" s="225">
        <v>0</v>
      </c>
      <c r="BJ825" s="225">
        <v>0</v>
      </c>
      <c r="BK825" s="225">
        <v>0</v>
      </c>
      <c r="BL825" s="225">
        <v>0</v>
      </c>
      <c r="BM825" s="225">
        <v>0</v>
      </c>
      <c r="BN825" s="225">
        <v>0</v>
      </c>
    </row>
    <row r="826" spans="1:66">
      <c r="A826" s="245" t="s">
        <v>1065</v>
      </c>
      <c r="B826" s="225">
        <v>372152.94</v>
      </c>
      <c r="C826" s="225">
        <v>348905.68</v>
      </c>
      <c r="D826" s="225">
        <v>425075.82999999903</v>
      </c>
      <c r="E826" s="225">
        <v>360300.15</v>
      </c>
      <c r="F826" s="225">
        <v>382714.04</v>
      </c>
      <c r="G826" s="225">
        <v>412553.81</v>
      </c>
      <c r="H826" s="225">
        <v>378929.95</v>
      </c>
      <c r="I826" s="225">
        <v>388137.16</v>
      </c>
      <c r="J826" s="225">
        <v>430459.27999999898</v>
      </c>
      <c r="K826" s="225">
        <v>455222.98</v>
      </c>
      <c r="L826" s="225">
        <v>452730.71</v>
      </c>
      <c r="M826" s="225">
        <v>637075.68999999994</v>
      </c>
      <c r="N826" s="225">
        <v>5044258.22</v>
      </c>
      <c r="O826" s="225">
        <v>373156.97</v>
      </c>
      <c r="P826" s="225">
        <v>350377.34</v>
      </c>
      <c r="Q826" s="225">
        <v>425383.56</v>
      </c>
      <c r="R826" s="225">
        <v>362166.27</v>
      </c>
      <c r="S826" s="225">
        <v>384451.08</v>
      </c>
      <c r="T826" s="225">
        <v>412968.53</v>
      </c>
      <c r="U826" s="225">
        <v>380638.79</v>
      </c>
      <c r="V826" s="225">
        <v>389846.83</v>
      </c>
      <c r="W826" s="225">
        <v>431237.18</v>
      </c>
      <c r="X826" s="225">
        <v>457106.43</v>
      </c>
      <c r="Y826" s="225">
        <v>454852.8</v>
      </c>
      <c r="Z826" s="225">
        <v>637512.72</v>
      </c>
      <c r="AA826" s="225">
        <v>5059698.4999999898</v>
      </c>
      <c r="AB826" s="225">
        <v>373156.97</v>
      </c>
      <c r="AC826" s="225">
        <v>350377.34</v>
      </c>
      <c r="AD826" s="225">
        <v>425383.56</v>
      </c>
      <c r="AE826" s="225">
        <v>362166.27</v>
      </c>
      <c r="AF826" s="225">
        <v>384451.08</v>
      </c>
      <c r="AG826" s="225">
        <v>412968.53</v>
      </c>
      <c r="AH826" s="225">
        <v>380638.79</v>
      </c>
      <c r="AI826" s="225">
        <v>389846.83</v>
      </c>
      <c r="AJ826" s="225">
        <v>431237.18</v>
      </c>
      <c r="AK826" s="225">
        <v>457106.43</v>
      </c>
      <c r="AL826" s="225">
        <v>454852.8</v>
      </c>
      <c r="AM826" s="225">
        <v>637512.72</v>
      </c>
      <c r="AN826" s="225">
        <v>5059698.4999999898</v>
      </c>
      <c r="AO826" s="225">
        <v>373156.97</v>
      </c>
      <c r="AP826" s="225">
        <v>350377.34</v>
      </c>
      <c r="AQ826" s="225">
        <v>425383.56</v>
      </c>
      <c r="AR826" s="225">
        <v>362166.27</v>
      </c>
      <c r="AS826" s="225">
        <v>384451.08</v>
      </c>
      <c r="AT826" s="225">
        <v>412968.53</v>
      </c>
      <c r="AU826" s="225">
        <v>380638.79</v>
      </c>
      <c r="AV826" s="225">
        <v>389846.83</v>
      </c>
      <c r="AW826" s="225">
        <v>431237.18</v>
      </c>
      <c r="AX826" s="225">
        <v>457106.43</v>
      </c>
      <c r="AY826" s="225">
        <v>454852.8</v>
      </c>
      <c r="AZ826" s="225">
        <v>637512.72</v>
      </c>
      <c r="BA826" s="225">
        <v>5059698.4999999898</v>
      </c>
      <c r="BB826" s="225">
        <v>373156.97</v>
      </c>
      <c r="BC826" s="225">
        <v>350377.34</v>
      </c>
      <c r="BD826" s="225">
        <v>425383.56</v>
      </c>
      <c r="BE826" s="225">
        <v>362166.27</v>
      </c>
      <c r="BF826" s="225">
        <v>384451.08</v>
      </c>
      <c r="BG826" s="225">
        <v>412968.53</v>
      </c>
      <c r="BH826" s="225">
        <v>380638.79</v>
      </c>
      <c r="BI826" s="225">
        <v>389846.83</v>
      </c>
      <c r="BJ826" s="225">
        <v>431237.18</v>
      </c>
      <c r="BK826" s="225">
        <v>457106.43</v>
      </c>
      <c r="BL826" s="225">
        <v>454852.8</v>
      </c>
      <c r="BM826" s="225">
        <v>637512.72</v>
      </c>
      <c r="BN826" s="225">
        <v>5059698.4999999898</v>
      </c>
    </row>
    <row r="827" spans="1:66">
      <c r="A827" s="245" t="s">
        <v>1066</v>
      </c>
      <c r="B827" s="225">
        <v>0</v>
      </c>
      <c r="C827" s="225">
        <v>0</v>
      </c>
      <c r="D827" s="225">
        <v>0</v>
      </c>
      <c r="E827" s="225">
        <v>0</v>
      </c>
      <c r="F827" s="225">
        <v>0</v>
      </c>
      <c r="G827" s="225">
        <v>0</v>
      </c>
      <c r="H827" s="225">
        <v>0</v>
      </c>
      <c r="I827" s="225">
        <v>0</v>
      </c>
      <c r="J827" s="225">
        <v>0</v>
      </c>
      <c r="K827" s="225">
        <v>0</v>
      </c>
      <c r="L827" s="225">
        <v>0</v>
      </c>
      <c r="M827" s="225">
        <v>0</v>
      </c>
      <c r="N827" s="225">
        <v>0</v>
      </c>
      <c r="O827" s="225">
        <v>0</v>
      </c>
      <c r="P827" s="225">
        <v>0</v>
      </c>
      <c r="Q827" s="225">
        <v>0</v>
      </c>
      <c r="R827" s="225">
        <v>0</v>
      </c>
      <c r="S827" s="225">
        <v>0</v>
      </c>
      <c r="T827" s="225">
        <v>0</v>
      </c>
      <c r="U827" s="225">
        <v>0</v>
      </c>
      <c r="V827" s="225">
        <v>0</v>
      </c>
      <c r="W827" s="225">
        <v>0</v>
      </c>
      <c r="X827" s="225">
        <v>0</v>
      </c>
      <c r="Y827" s="225">
        <v>0</v>
      </c>
      <c r="Z827" s="225">
        <v>0</v>
      </c>
      <c r="AA827" s="225">
        <v>0</v>
      </c>
      <c r="AB827" s="225">
        <v>0</v>
      </c>
      <c r="AC827" s="225">
        <v>0</v>
      </c>
      <c r="AD827" s="225">
        <v>0</v>
      </c>
      <c r="AE827" s="225">
        <v>0</v>
      </c>
      <c r="AF827" s="225">
        <v>0</v>
      </c>
      <c r="AG827" s="225">
        <v>0</v>
      </c>
      <c r="AH827" s="225">
        <v>0</v>
      </c>
      <c r="AI827" s="225">
        <v>0</v>
      </c>
      <c r="AJ827" s="225">
        <v>0</v>
      </c>
      <c r="AK827" s="225">
        <v>0</v>
      </c>
      <c r="AL827" s="225">
        <v>0</v>
      </c>
      <c r="AM827" s="225">
        <v>0</v>
      </c>
      <c r="AN827" s="225">
        <v>0</v>
      </c>
      <c r="AO827" s="225">
        <v>0</v>
      </c>
      <c r="AP827" s="225">
        <v>0</v>
      </c>
      <c r="AQ827" s="225">
        <v>0</v>
      </c>
      <c r="AR827" s="225">
        <v>0</v>
      </c>
      <c r="AS827" s="225">
        <v>0</v>
      </c>
      <c r="AT827" s="225">
        <v>0</v>
      </c>
      <c r="AU827" s="225">
        <v>0</v>
      </c>
      <c r="AV827" s="225">
        <v>0</v>
      </c>
      <c r="AW827" s="225">
        <v>0</v>
      </c>
      <c r="AX827" s="225">
        <v>0</v>
      </c>
      <c r="AY827" s="225">
        <v>0</v>
      </c>
      <c r="AZ827" s="225">
        <v>0</v>
      </c>
      <c r="BA827" s="225">
        <v>0</v>
      </c>
      <c r="BB827" s="225">
        <v>0</v>
      </c>
      <c r="BC827" s="225">
        <v>0</v>
      </c>
      <c r="BD827" s="225">
        <v>0</v>
      </c>
      <c r="BE827" s="225">
        <v>0</v>
      </c>
      <c r="BF827" s="225">
        <v>0</v>
      </c>
      <c r="BG827" s="225">
        <v>0</v>
      </c>
      <c r="BH827" s="225">
        <v>0</v>
      </c>
      <c r="BI827" s="225">
        <v>0</v>
      </c>
      <c r="BJ827" s="225">
        <v>0</v>
      </c>
      <c r="BK827" s="225">
        <v>0</v>
      </c>
      <c r="BL827" s="225">
        <v>0</v>
      </c>
      <c r="BM827" s="225">
        <v>0</v>
      </c>
      <c r="BN827" s="225">
        <v>0</v>
      </c>
    </row>
    <row r="828" spans="1:66">
      <c r="A828" s="245" t="s">
        <v>1067</v>
      </c>
      <c r="B828" s="225">
        <v>0</v>
      </c>
      <c r="C828" s="225">
        <v>0</v>
      </c>
      <c r="D828" s="225">
        <v>0</v>
      </c>
      <c r="E828" s="225">
        <v>0</v>
      </c>
      <c r="F828" s="225">
        <v>0</v>
      </c>
      <c r="G828" s="225">
        <v>0</v>
      </c>
      <c r="H828" s="225">
        <v>0</v>
      </c>
      <c r="I828" s="225">
        <v>0</v>
      </c>
      <c r="J828" s="225">
        <v>0</v>
      </c>
      <c r="K828" s="225">
        <v>0</v>
      </c>
      <c r="L828" s="225">
        <v>0</v>
      </c>
      <c r="M828" s="225">
        <v>0</v>
      </c>
      <c r="N828" s="225">
        <v>0</v>
      </c>
      <c r="O828" s="225">
        <v>0</v>
      </c>
      <c r="P828" s="225">
        <v>0</v>
      </c>
      <c r="Q828" s="225">
        <v>0</v>
      </c>
      <c r="R828" s="225">
        <v>0</v>
      </c>
      <c r="S828" s="225">
        <v>0</v>
      </c>
      <c r="T828" s="225">
        <v>0</v>
      </c>
      <c r="U828" s="225">
        <v>0</v>
      </c>
      <c r="V828" s="225">
        <v>0</v>
      </c>
      <c r="W828" s="225">
        <v>0</v>
      </c>
      <c r="X828" s="225">
        <v>0</v>
      </c>
      <c r="Y828" s="225">
        <v>0</v>
      </c>
      <c r="Z828" s="225">
        <v>0</v>
      </c>
      <c r="AA828" s="225">
        <v>0</v>
      </c>
      <c r="AB828" s="225">
        <v>0</v>
      </c>
      <c r="AC828" s="225">
        <v>0</v>
      </c>
      <c r="AD828" s="225">
        <v>0</v>
      </c>
      <c r="AE828" s="225">
        <v>0</v>
      </c>
      <c r="AF828" s="225">
        <v>0</v>
      </c>
      <c r="AG828" s="225">
        <v>0</v>
      </c>
      <c r="AH828" s="225">
        <v>0</v>
      </c>
      <c r="AI828" s="225">
        <v>0</v>
      </c>
      <c r="AJ828" s="225">
        <v>0</v>
      </c>
      <c r="AK828" s="225">
        <v>0</v>
      </c>
      <c r="AL828" s="225">
        <v>0</v>
      </c>
      <c r="AM828" s="225">
        <v>0</v>
      </c>
      <c r="AN828" s="225">
        <v>0</v>
      </c>
      <c r="AO828" s="225">
        <v>0</v>
      </c>
      <c r="AP828" s="225">
        <v>0</v>
      </c>
      <c r="AQ828" s="225">
        <v>0</v>
      </c>
      <c r="AR828" s="225">
        <v>0</v>
      </c>
      <c r="AS828" s="225">
        <v>0</v>
      </c>
      <c r="AT828" s="225">
        <v>0</v>
      </c>
      <c r="AU828" s="225">
        <v>0</v>
      </c>
      <c r="AV828" s="225">
        <v>0</v>
      </c>
      <c r="AW828" s="225">
        <v>0</v>
      </c>
      <c r="AX828" s="225">
        <v>0</v>
      </c>
      <c r="AY828" s="225">
        <v>0</v>
      </c>
      <c r="AZ828" s="225">
        <v>0</v>
      </c>
      <c r="BA828" s="225">
        <v>0</v>
      </c>
      <c r="BB828" s="225">
        <v>0</v>
      </c>
      <c r="BC828" s="225">
        <v>0</v>
      </c>
      <c r="BD828" s="225">
        <v>0</v>
      </c>
      <c r="BE828" s="225">
        <v>0</v>
      </c>
      <c r="BF828" s="225">
        <v>0</v>
      </c>
      <c r="BG828" s="225">
        <v>0</v>
      </c>
      <c r="BH828" s="225">
        <v>0</v>
      </c>
      <c r="BI828" s="225">
        <v>0</v>
      </c>
      <c r="BJ828" s="225">
        <v>0</v>
      </c>
      <c r="BK828" s="225">
        <v>0</v>
      </c>
      <c r="BL828" s="225">
        <v>0</v>
      </c>
      <c r="BM828" s="225">
        <v>0</v>
      </c>
      <c r="BN828" s="225">
        <v>0</v>
      </c>
    </row>
    <row r="829" spans="1:66">
      <c r="A829" s="245" t="s">
        <v>1068</v>
      </c>
      <c r="B829" s="225">
        <v>0</v>
      </c>
      <c r="C829" s="225">
        <v>0</v>
      </c>
      <c r="D829" s="225">
        <v>0</v>
      </c>
      <c r="E829" s="225">
        <v>0</v>
      </c>
      <c r="F829" s="225">
        <v>0</v>
      </c>
      <c r="G829" s="225">
        <v>0</v>
      </c>
      <c r="H829" s="225">
        <v>0</v>
      </c>
      <c r="I829" s="225">
        <v>0</v>
      </c>
      <c r="J829" s="225">
        <v>0</v>
      </c>
      <c r="K829" s="225">
        <v>0</v>
      </c>
      <c r="L829" s="225">
        <v>0</v>
      </c>
      <c r="M829" s="225">
        <v>0</v>
      </c>
      <c r="N829" s="225">
        <v>0</v>
      </c>
      <c r="O829" s="225">
        <v>0</v>
      </c>
      <c r="P829" s="225">
        <v>0</v>
      </c>
      <c r="Q829" s="225">
        <v>0</v>
      </c>
      <c r="R829" s="225">
        <v>0</v>
      </c>
      <c r="S829" s="225">
        <v>0</v>
      </c>
      <c r="T829" s="225">
        <v>0</v>
      </c>
      <c r="U829" s="225">
        <v>0</v>
      </c>
      <c r="V829" s="225">
        <v>0</v>
      </c>
      <c r="W829" s="225">
        <v>0</v>
      </c>
      <c r="X829" s="225">
        <v>0</v>
      </c>
      <c r="Y829" s="225">
        <v>0</v>
      </c>
      <c r="Z829" s="225">
        <v>0</v>
      </c>
      <c r="AA829" s="225">
        <v>0</v>
      </c>
      <c r="AB829" s="225">
        <v>0</v>
      </c>
      <c r="AC829" s="225">
        <v>0</v>
      </c>
      <c r="AD829" s="225">
        <v>0</v>
      </c>
      <c r="AE829" s="225">
        <v>0</v>
      </c>
      <c r="AF829" s="225">
        <v>0</v>
      </c>
      <c r="AG829" s="225">
        <v>0</v>
      </c>
      <c r="AH829" s="225">
        <v>0</v>
      </c>
      <c r="AI829" s="225">
        <v>0</v>
      </c>
      <c r="AJ829" s="225">
        <v>0</v>
      </c>
      <c r="AK829" s="225">
        <v>0</v>
      </c>
      <c r="AL829" s="225">
        <v>0</v>
      </c>
      <c r="AM829" s="225">
        <v>0</v>
      </c>
      <c r="AN829" s="225">
        <v>0</v>
      </c>
      <c r="AO829" s="225">
        <v>0</v>
      </c>
      <c r="AP829" s="225">
        <v>0</v>
      </c>
      <c r="AQ829" s="225">
        <v>0</v>
      </c>
      <c r="AR829" s="225">
        <v>0</v>
      </c>
      <c r="AS829" s="225">
        <v>0</v>
      </c>
      <c r="AT829" s="225">
        <v>0</v>
      </c>
      <c r="AU829" s="225">
        <v>0</v>
      </c>
      <c r="AV829" s="225">
        <v>0</v>
      </c>
      <c r="AW829" s="225">
        <v>0</v>
      </c>
      <c r="AX829" s="225">
        <v>0</v>
      </c>
      <c r="AY829" s="225">
        <v>0</v>
      </c>
      <c r="AZ829" s="225">
        <v>0</v>
      </c>
      <c r="BA829" s="225">
        <v>0</v>
      </c>
      <c r="BB829" s="225">
        <v>0</v>
      </c>
      <c r="BC829" s="225">
        <v>0</v>
      </c>
      <c r="BD829" s="225">
        <v>0</v>
      </c>
      <c r="BE829" s="225">
        <v>0</v>
      </c>
      <c r="BF829" s="225">
        <v>0</v>
      </c>
      <c r="BG829" s="225">
        <v>0</v>
      </c>
      <c r="BH829" s="225">
        <v>0</v>
      </c>
      <c r="BI829" s="225">
        <v>0</v>
      </c>
      <c r="BJ829" s="225">
        <v>0</v>
      </c>
      <c r="BK829" s="225">
        <v>0</v>
      </c>
      <c r="BL829" s="225">
        <v>0</v>
      </c>
      <c r="BM829" s="225">
        <v>0</v>
      </c>
      <c r="BN829" s="225">
        <v>0</v>
      </c>
    </row>
    <row r="830" spans="1:66">
      <c r="A830" s="245" t="s">
        <v>1069</v>
      </c>
      <c r="B830" s="225">
        <v>4849.54</v>
      </c>
      <c r="C830" s="225">
        <v>4849.54</v>
      </c>
      <c r="D830" s="225">
        <v>4849.54</v>
      </c>
      <c r="E830" s="225">
        <v>4849.54</v>
      </c>
      <c r="F830" s="225">
        <v>4849.54</v>
      </c>
      <c r="G830" s="225">
        <v>4849.54</v>
      </c>
      <c r="H830" s="225">
        <v>-39374.370000000003</v>
      </c>
      <c r="I830" s="225">
        <v>4849.54</v>
      </c>
      <c r="J830" s="225">
        <v>4849.54</v>
      </c>
      <c r="K830" s="225">
        <v>4849.54</v>
      </c>
      <c r="L830" s="225">
        <v>4849.54</v>
      </c>
      <c r="M830" s="225">
        <v>-174540.84</v>
      </c>
      <c r="N830" s="225">
        <v>-165419.81</v>
      </c>
      <c r="O830" s="225">
        <v>4849.54</v>
      </c>
      <c r="P830" s="225">
        <v>4849.54</v>
      </c>
      <c r="Q830" s="225">
        <v>4849.54</v>
      </c>
      <c r="R830" s="225">
        <v>4849.54</v>
      </c>
      <c r="S830" s="225">
        <v>4849.54</v>
      </c>
      <c r="T830" s="225">
        <v>4849.54</v>
      </c>
      <c r="U830" s="225">
        <v>-39374.370000000003</v>
      </c>
      <c r="V830" s="225">
        <v>4849.54</v>
      </c>
      <c r="W830" s="225">
        <v>4849.54</v>
      </c>
      <c r="X830" s="225">
        <v>4849.54</v>
      </c>
      <c r="Y830" s="225">
        <v>4849.54</v>
      </c>
      <c r="Z830" s="225">
        <v>-174540.84</v>
      </c>
      <c r="AA830" s="225">
        <v>-165419.81</v>
      </c>
      <c r="AB830" s="225">
        <v>4849.54</v>
      </c>
      <c r="AC830" s="225">
        <v>4849.54</v>
      </c>
      <c r="AD830" s="225">
        <v>4849.54</v>
      </c>
      <c r="AE830" s="225">
        <v>4849.54</v>
      </c>
      <c r="AF830" s="225">
        <v>4849.54</v>
      </c>
      <c r="AG830" s="225">
        <v>4849.54</v>
      </c>
      <c r="AH830" s="225">
        <v>-39374.370000000003</v>
      </c>
      <c r="AI830" s="225">
        <v>4849.54</v>
      </c>
      <c r="AJ830" s="225">
        <v>4849.54</v>
      </c>
      <c r="AK830" s="225">
        <v>4849.54</v>
      </c>
      <c r="AL830" s="225">
        <v>4849.54</v>
      </c>
      <c r="AM830" s="225">
        <v>-174540.84</v>
      </c>
      <c r="AN830" s="225">
        <v>-165419.81</v>
      </c>
      <c r="AO830" s="225">
        <v>4849.54</v>
      </c>
      <c r="AP830" s="225">
        <v>4849.54</v>
      </c>
      <c r="AQ830" s="225">
        <v>4849.54</v>
      </c>
      <c r="AR830" s="225">
        <v>4849.54</v>
      </c>
      <c r="AS830" s="225">
        <v>4849.54</v>
      </c>
      <c r="AT830" s="225">
        <v>4849.54</v>
      </c>
      <c r="AU830" s="225">
        <v>-39374.370000000003</v>
      </c>
      <c r="AV830" s="225">
        <v>4849.54</v>
      </c>
      <c r="AW830" s="225">
        <v>4849.54</v>
      </c>
      <c r="AX830" s="225">
        <v>4849.54</v>
      </c>
      <c r="AY830" s="225">
        <v>4849.54</v>
      </c>
      <c r="AZ830" s="225">
        <v>-174540.84</v>
      </c>
      <c r="BA830" s="225">
        <v>-165419.81</v>
      </c>
      <c r="BB830" s="225">
        <v>4849.54</v>
      </c>
      <c r="BC830" s="225">
        <v>4849.54</v>
      </c>
      <c r="BD830" s="225">
        <v>4849.54</v>
      </c>
      <c r="BE830" s="225">
        <v>4849.54</v>
      </c>
      <c r="BF830" s="225">
        <v>4849.54</v>
      </c>
      <c r="BG830" s="225">
        <v>4849.54</v>
      </c>
      <c r="BH830" s="225">
        <v>-39374.370000000003</v>
      </c>
      <c r="BI830" s="225">
        <v>4849.54</v>
      </c>
      <c r="BJ830" s="225">
        <v>4849.54</v>
      </c>
      <c r="BK830" s="225">
        <v>4849.54</v>
      </c>
      <c r="BL830" s="225">
        <v>4849.54</v>
      </c>
      <c r="BM830" s="225">
        <v>-174540.84</v>
      </c>
      <c r="BN830" s="225">
        <v>-165419.81</v>
      </c>
    </row>
    <row r="831" spans="1:66">
      <c r="A831" s="245" t="s">
        <v>1070</v>
      </c>
      <c r="B831" s="225">
        <v>0</v>
      </c>
      <c r="C831" s="225">
        <v>0</v>
      </c>
      <c r="D831" s="225">
        <v>0</v>
      </c>
      <c r="E831" s="225">
        <v>0</v>
      </c>
      <c r="F831" s="225">
        <v>0</v>
      </c>
      <c r="G831" s="225">
        <v>0</v>
      </c>
      <c r="H831" s="225">
        <v>0</v>
      </c>
      <c r="I831" s="225">
        <v>0</v>
      </c>
      <c r="J831" s="225">
        <v>0</v>
      </c>
      <c r="K831" s="225">
        <v>0</v>
      </c>
      <c r="L831" s="225">
        <v>0</v>
      </c>
      <c r="M831" s="225">
        <v>0</v>
      </c>
      <c r="N831" s="225">
        <v>0</v>
      </c>
      <c r="O831" s="225">
        <v>0</v>
      </c>
      <c r="P831" s="225">
        <v>0</v>
      </c>
      <c r="Q831" s="225">
        <v>0</v>
      </c>
      <c r="R831" s="225">
        <v>0</v>
      </c>
      <c r="S831" s="225">
        <v>0</v>
      </c>
      <c r="T831" s="225">
        <v>0</v>
      </c>
      <c r="U831" s="225">
        <v>0</v>
      </c>
      <c r="V831" s="225">
        <v>0</v>
      </c>
      <c r="W831" s="225">
        <v>0</v>
      </c>
      <c r="X831" s="225">
        <v>0</v>
      </c>
      <c r="Y831" s="225">
        <v>0</v>
      </c>
      <c r="Z831" s="225">
        <v>0</v>
      </c>
      <c r="AA831" s="225">
        <v>0</v>
      </c>
      <c r="AB831" s="225">
        <v>0</v>
      </c>
      <c r="AC831" s="225">
        <v>0</v>
      </c>
      <c r="AD831" s="225">
        <v>0</v>
      </c>
      <c r="AE831" s="225">
        <v>0</v>
      </c>
      <c r="AF831" s="225">
        <v>0</v>
      </c>
      <c r="AG831" s="225">
        <v>0</v>
      </c>
      <c r="AH831" s="225">
        <v>0</v>
      </c>
      <c r="AI831" s="225">
        <v>0</v>
      </c>
      <c r="AJ831" s="225">
        <v>0</v>
      </c>
      <c r="AK831" s="225">
        <v>0</v>
      </c>
      <c r="AL831" s="225">
        <v>0</v>
      </c>
      <c r="AM831" s="225">
        <v>0</v>
      </c>
      <c r="AN831" s="225">
        <v>0</v>
      </c>
      <c r="AO831" s="225">
        <v>0</v>
      </c>
      <c r="AP831" s="225">
        <v>0</v>
      </c>
      <c r="AQ831" s="225">
        <v>0</v>
      </c>
      <c r="AR831" s="225">
        <v>0</v>
      </c>
      <c r="AS831" s="225">
        <v>0</v>
      </c>
      <c r="AT831" s="225">
        <v>0</v>
      </c>
      <c r="AU831" s="225">
        <v>0</v>
      </c>
      <c r="AV831" s="225">
        <v>0</v>
      </c>
      <c r="AW831" s="225">
        <v>0</v>
      </c>
      <c r="AX831" s="225">
        <v>0</v>
      </c>
      <c r="AY831" s="225">
        <v>0</v>
      </c>
      <c r="AZ831" s="225">
        <v>0</v>
      </c>
      <c r="BA831" s="225">
        <v>0</v>
      </c>
      <c r="BB831" s="225">
        <v>0</v>
      </c>
      <c r="BC831" s="225">
        <v>0</v>
      </c>
      <c r="BD831" s="225">
        <v>0</v>
      </c>
      <c r="BE831" s="225">
        <v>0</v>
      </c>
      <c r="BF831" s="225">
        <v>0</v>
      </c>
      <c r="BG831" s="225">
        <v>0</v>
      </c>
      <c r="BH831" s="225">
        <v>0</v>
      </c>
      <c r="BI831" s="225">
        <v>0</v>
      </c>
      <c r="BJ831" s="225">
        <v>0</v>
      </c>
      <c r="BK831" s="225">
        <v>0</v>
      </c>
      <c r="BL831" s="225">
        <v>0</v>
      </c>
      <c r="BM831" s="225">
        <v>0</v>
      </c>
      <c r="BN831" s="225">
        <v>0</v>
      </c>
    </row>
    <row r="832" spans="1:66">
      <c r="A832" s="245" t="s">
        <v>1071</v>
      </c>
      <c r="B832" s="225">
        <v>0</v>
      </c>
      <c r="C832" s="225">
        <v>0</v>
      </c>
      <c r="D832" s="225">
        <v>0</v>
      </c>
      <c r="E832" s="225">
        <v>0</v>
      </c>
      <c r="F832" s="225">
        <v>0</v>
      </c>
      <c r="G832" s="225">
        <v>0</v>
      </c>
      <c r="H832" s="225">
        <v>0</v>
      </c>
      <c r="I832" s="225">
        <v>0</v>
      </c>
      <c r="J832" s="225">
        <v>0</v>
      </c>
      <c r="K832" s="225">
        <v>0</v>
      </c>
      <c r="L832" s="225">
        <v>0</v>
      </c>
      <c r="M832" s="225">
        <v>0</v>
      </c>
      <c r="N832" s="225">
        <v>0</v>
      </c>
      <c r="O832" s="225">
        <v>0</v>
      </c>
      <c r="P832" s="225">
        <v>0</v>
      </c>
      <c r="Q832" s="225">
        <v>0</v>
      </c>
      <c r="R832" s="225">
        <v>0</v>
      </c>
      <c r="S832" s="225">
        <v>0</v>
      </c>
      <c r="T832" s="225">
        <v>0</v>
      </c>
      <c r="U832" s="225">
        <v>0</v>
      </c>
      <c r="V832" s="225">
        <v>0</v>
      </c>
      <c r="W832" s="225">
        <v>0</v>
      </c>
      <c r="X832" s="225">
        <v>0</v>
      </c>
      <c r="Y832" s="225">
        <v>0</v>
      </c>
      <c r="Z832" s="225">
        <v>0</v>
      </c>
      <c r="AA832" s="225">
        <v>0</v>
      </c>
      <c r="AB832" s="225">
        <v>0</v>
      </c>
      <c r="AC832" s="225">
        <v>0</v>
      </c>
      <c r="AD832" s="225">
        <v>0</v>
      </c>
      <c r="AE832" s="225">
        <v>0</v>
      </c>
      <c r="AF832" s="225">
        <v>0</v>
      </c>
      <c r="AG832" s="225">
        <v>0</v>
      </c>
      <c r="AH832" s="225">
        <v>0</v>
      </c>
      <c r="AI832" s="225">
        <v>0</v>
      </c>
      <c r="AJ832" s="225">
        <v>0</v>
      </c>
      <c r="AK832" s="225">
        <v>0</v>
      </c>
      <c r="AL832" s="225">
        <v>0</v>
      </c>
      <c r="AM832" s="225">
        <v>0</v>
      </c>
      <c r="AN832" s="225">
        <v>0</v>
      </c>
      <c r="AO832" s="225">
        <v>0</v>
      </c>
      <c r="AP832" s="225">
        <v>0</v>
      </c>
      <c r="AQ832" s="225">
        <v>0</v>
      </c>
      <c r="AR832" s="225">
        <v>0</v>
      </c>
      <c r="AS832" s="225">
        <v>0</v>
      </c>
      <c r="AT832" s="225">
        <v>0</v>
      </c>
      <c r="AU832" s="225">
        <v>0</v>
      </c>
      <c r="AV832" s="225">
        <v>0</v>
      </c>
      <c r="AW832" s="225">
        <v>0</v>
      </c>
      <c r="AX832" s="225">
        <v>0</v>
      </c>
      <c r="AY832" s="225">
        <v>0</v>
      </c>
      <c r="AZ832" s="225">
        <v>0</v>
      </c>
      <c r="BA832" s="225">
        <v>0</v>
      </c>
      <c r="BB832" s="225">
        <v>0</v>
      </c>
      <c r="BC832" s="225">
        <v>0</v>
      </c>
      <c r="BD832" s="225">
        <v>0</v>
      </c>
      <c r="BE832" s="225">
        <v>0</v>
      </c>
      <c r="BF832" s="225">
        <v>0</v>
      </c>
      <c r="BG832" s="225">
        <v>0</v>
      </c>
      <c r="BH832" s="225">
        <v>0</v>
      </c>
      <c r="BI832" s="225">
        <v>0</v>
      </c>
      <c r="BJ832" s="225">
        <v>0</v>
      </c>
      <c r="BK832" s="225">
        <v>0</v>
      </c>
      <c r="BL832" s="225">
        <v>0</v>
      </c>
      <c r="BM832" s="225">
        <v>0</v>
      </c>
      <c r="BN832" s="225">
        <v>0</v>
      </c>
    </row>
    <row r="833" spans="1:66">
      <c r="A833" s="245" t="s">
        <v>1072</v>
      </c>
      <c r="B833" s="225">
        <v>0</v>
      </c>
      <c r="C833" s="225">
        <v>0</v>
      </c>
      <c r="D833" s="225">
        <v>0</v>
      </c>
      <c r="E833" s="225">
        <v>0</v>
      </c>
      <c r="F833" s="225">
        <v>0</v>
      </c>
      <c r="G833" s="225">
        <v>0</v>
      </c>
      <c r="H833" s="225">
        <v>0</v>
      </c>
      <c r="I833" s="225">
        <v>0</v>
      </c>
      <c r="J833" s="225">
        <v>0</v>
      </c>
      <c r="K833" s="225">
        <v>0</v>
      </c>
      <c r="L833" s="225">
        <v>0</v>
      </c>
      <c r="M833" s="225">
        <v>0</v>
      </c>
      <c r="N833" s="225">
        <v>0</v>
      </c>
      <c r="O833" s="225">
        <v>0</v>
      </c>
      <c r="P833" s="225">
        <v>0</v>
      </c>
      <c r="Q833" s="225">
        <v>0</v>
      </c>
      <c r="R833" s="225">
        <v>0</v>
      </c>
      <c r="S833" s="225">
        <v>0</v>
      </c>
      <c r="T833" s="225">
        <v>0</v>
      </c>
      <c r="U833" s="225">
        <v>0</v>
      </c>
      <c r="V833" s="225">
        <v>0</v>
      </c>
      <c r="W833" s="225">
        <v>0</v>
      </c>
      <c r="X833" s="225">
        <v>0</v>
      </c>
      <c r="Y833" s="225">
        <v>0</v>
      </c>
      <c r="Z833" s="225">
        <v>0</v>
      </c>
      <c r="AA833" s="225">
        <v>0</v>
      </c>
      <c r="AB833" s="225">
        <v>0</v>
      </c>
      <c r="AC833" s="225">
        <v>0</v>
      </c>
      <c r="AD833" s="225">
        <v>0</v>
      </c>
      <c r="AE833" s="225">
        <v>0</v>
      </c>
      <c r="AF833" s="225">
        <v>0</v>
      </c>
      <c r="AG833" s="225">
        <v>0</v>
      </c>
      <c r="AH833" s="225">
        <v>0</v>
      </c>
      <c r="AI833" s="225">
        <v>0</v>
      </c>
      <c r="AJ833" s="225">
        <v>0</v>
      </c>
      <c r="AK833" s="225">
        <v>0</v>
      </c>
      <c r="AL833" s="225">
        <v>0</v>
      </c>
      <c r="AM833" s="225">
        <v>0</v>
      </c>
      <c r="AN833" s="225">
        <v>0</v>
      </c>
      <c r="AO833" s="225">
        <v>0</v>
      </c>
      <c r="AP833" s="225">
        <v>0</v>
      </c>
      <c r="AQ833" s="225">
        <v>0</v>
      </c>
      <c r="AR833" s="225">
        <v>0</v>
      </c>
      <c r="AS833" s="225">
        <v>0</v>
      </c>
      <c r="AT833" s="225">
        <v>0</v>
      </c>
      <c r="AU833" s="225">
        <v>0</v>
      </c>
      <c r="AV833" s="225">
        <v>0</v>
      </c>
      <c r="AW833" s="225">
        <v>0</v>
      </c>
      <c r="AX833" s="225">
        <v>0</v>
      </c>
      <c r="AY833" s="225">
        <v>0</v>
      </c>
      <c r="AZ833" s="225">
        <v>0</v>
      </c>
      <c r="BA833" s="225">
        <v>0</v>
      </c>
      <c r="BB833" s="225">
        <v>0</v>
      </c>
      <c r="BC833" s="225">
        <v>0</v>
      </c>
      <c r="BD833" s="225">
        <v>0</v>
      </c>
      <c r="BE833" s="225">
        <v>0</v>
      </c>
      <c r="BF833" s="225">
        <v>0</v>
      </c>
      <c r="BG833" s="225">
        <v>0</v>
      </c>
      <c r="BH833" s="225">
        <v>0</v>
      </c>
      <c r="BI833" s="225">
        <v>0</v>
      </c>
      <c r="BJ833" s="225">
        <v>0</v>
      </c>
      <c r="BK833" s="225">
        <v>0</v>
      </c>
      <c r="BL833" s="225">
        <v>0</v>
      </c>
      <c r="BM833" s="225">
        <v>0</v>
      </c>
      <c r="BN833" s="225">
        <v>0</v>
      </c>
    </row>
    <row r="834" spans="1:66">
      <c r="A834" s="245" t="s">
        <v>1073</v>
      </c>
      <c r="B834" s="225">
        <v>0</v>
      </c>
      <c r="C834" s="225">
        <v>0</v>
      </c>
      <c r="D834" s="225">
        <v>0</v>
      </c>
      <c r="E834" s="225">
        <v>0</v>
      </c>
      <c r="F834" s="225">
        <v>0</v>
      </c>
      <c r="G834" s="225">
        <v>0</v>
      </c>
      <c r="H834" s="225">
        <v>0</v>
      </c>
      <c r="I834" s="225">
        <v>0</v>
      </c>
      <c r="J834" s="225">
        <v>0</v>
      </c>
      <c r="K834" s="225">
        <v>0</v>
      </c>
      <c r="L834" s="225">
        <v>0</v>
      </c>
      <c r="M834" s="225">
        <v>0</v>
      </c>
      <c r="N834" s="225">
        <v>0</v>
      </c>
      <c r="O834" s="225">
        <v>0</v>
      </c>
      <c r="P834" s="225">
        <v>0</v>
      </c>
      <c r="Q834" s="225">
        <v>0</v>
      </c>
      <c r="R834" s="225">
        <v>0</v>
      </c>
      <c r="S834" s="225">
        <v>0</v>
      </c>
      <c r="T834" s="225">
        <v>0</v>
      </c>
      <c r="U834" s="225">
        <v>0</v>
      </c>
      <c r="V834" s="225">
        <v>0</v>
      </c>
      <c r="W834" s="225">
        <v>0</v>
      </c>
      <c r="X834" s="225">
        <v>0</v>
      </c>
      <c r="Y834" s="225">
        <v>0</v>
      </c>
      <c r="Z834" s="225">
        <v>0</v>
      </c>
      <c r="AA834" s="225">
        <v>0</v>
      </c>
      <c r="AB834" s="225">
        <v>0</v>
      </c>
      <c r="AC834" s="225">
        <v>0</v>
      </c>
      <c r="AD834" s="225">
        <v>0</v>
      </c>
      <c r="AE834" s="225">
        <v>0</v>
      </c>
      <c r="AF834" s="225">
        <v>0</v>
      </c>
      <c r="AG834" s="225">
        <v>0</v>
      </c>
      <c r="AH834" s="225">
        <v>0</v>
      </c>
      <c r="AI834" s="225">
        <v>0</v>
      </c>
      <c r="AJ834" s="225">
        <v>0</v>
      </c>
      <c r="AK834" s="225">
        <v>0</v>
      </c>
      <c r="AL834" s="225">
        <v>0</v>
      </c>
      <c r="AM834" s="225">
        <v>0</v>
      </c>
      <c r="AN834" s="225">
        <v>0</v>
      </c>
      <c r="AO834" s="225">
        <v>0</v>
      </c>
      <c r="AP834" s="225">
        <v>0</v>
      </c>
      <c r="AQ834" s="225">
        <v>0</v>
      </c>
      <c r="AR834" s="225">
        <v>0</v>
      </c>
      <c r="AS834" s="225">
        <v>0</v>
      </c>
      <c r="AT834" s="225">
        <v>0</v>
      </c>
      <c r="AU834" s="225">
        <v>0</v>
      </c>
      <c r="AV834" s="225">
        <v>0</v>
      </c>
      <c r="AW834" s="225">
        <v>0</v>
      </c>
      <c r="AX834" s="225">
        <v>0</v>
      </c>
      <c r="AY834" s="225">
        <v>0</v>
      </c>
      <c r="AZ834" s="225">
        <v>0</v>
      </c>
      <c r="BA834" s="225">
        <v>0</v>
      </c>
      <c r="BB834" s="225">
        <v>0</v>
      </c>
      <c r="BC834" s="225">
        <v>0</v>
      </c>
      <c r="BD834" s="225">
        <v>0</v>
      </c>
      <c r="BE834" s="225">
        <v>0</v>
      </c>
      <c r="BF834" s="225">
        <v>0</v>
      </c>
      <c r="BG834" s="225">
        <v>0</v>
      </c>
      <c r="BH834" s="225">
        <v>0</v>
      </c>
      <c r="BI834" s="225">
        <v>0</v>
      </c>
      <c r="BJ834" s="225">
        <v>0</v>
      </c>
      <c r="BK834" s="225">
        <v>0</v>
      </c>
      <c r="BL834" s="225">
        <v>0</v>
      </c>
      <c r="BM834" s="225">
        <v>0</v>
      </c>
      <c r="BN834" s="225">
        <v>0</v>
      </c>
    </row>
    <row r="835" spans="1:66">
      <c r="A835" s="245" t="s">
        <v>1074</v>
      </c>
      <c r="B835" s="225">
        <v>0</v>
      </c>
      <c r="C835" s="225">
        <v>0</v>
      </c>
      <c r="D835" s="225">
        <v>0</v>
      </c>
      <c r="E835" s="225">
        <v>0</v>
      </c>
      <c r="F835" s="225">
        <v>0</v>
      </c>
      <c r="G835" s="225">
        <v>0</v>
      </c>
      <c r="H835" s="225">
        <v>0</v>
      </c>
      <c r="I835" s="225">
        <v>0</v>
      </c>
      <c r="J835" s="225">
        <v>0</v>
      </c>
      <c r="K835" s="225">
        <v>0</v>
      </c>
      <c r="L835" s="225">
        <v>0</v>
      </c>
      <c r="M835" s="225">
        <v>0</v>
      </c>
      <c r="N835" s="225">
        <v>0</v>
      </c>
      <c r="O835" s="225">
        <v>0</v>
      </c>
      <c r="P835" s="225">
        <v>0</v>
      </c>
      <c r="Q835" s="225">
        <v>0</v>
      </c>
      <c r="R835" s="225">
        <v>0</v>
      </c>
      <c r="S835" s="225">
        <v>0</v>
      </c>
      <c r="T835" s="225">
        <v>0</v>
      </c>
      <c r="U835" s="225">
        <v>0</v>
      </c>
      <c r="V835" s="225">
        <v>0</v>
      </c>
      <c r="W835" s="225">
        <v>0</v>
      </c>
      <c r="X835" s="225">
        <v>0</v>
      </c>
      <c r="Y835" s="225">
        <v>0</v>
      </c>
      <c r="Z835" s="225">
        <v>0</v>
      </c>
      <c r="AA835" s="225">
        <v>0</v>
      </c>
      <c r="AB835" s="225">
        <v>0</v>
      </c>
      <c r="AC835" s="225">
        <v>0</v>
      </c>
      <c r="AD835" s="225">
        <v>0</v>
      </c>
      <c r="AE835" s="225">
        <v>0</v>
      </c>
      <c r="AF835" s="225">
        <v>0</v>
      </c>
      <c r="AG835" s="225">
        <v>0</v>
      </c>
      <c r="AH835" s="225">
        <v>0</v>
      </c>
      <c r="AI835" s="225">
        <v>0</v>
      </c>
      <c r="AJ835" s="225">
        <v>0</v>
      </c>
      <c r="AK835" s="225">
        <v>0</v>
      </c>
      <c r="AL835" s="225">
        <v>0</v>
      </c>
      <c r="AM835" s="225">
        <v>0</v>
      </c>
      <c r="AN835" s="225">
        <v>0</v>
      </c>
      <c r="AO835" s="225">
        <v>0</v>
      </c>
      <c r="AP835" s="225">
        <v>0</v>
      </c>
      <c r="AQ835" s="225">
        <v>0</v>
      </c>
      <c r="AR835" s="225">
        <v>0</v>
      </c>
      <c r="AS835" s="225">
        <v>0</v>
      </c>
      <c r="AT835" s="225">
        <v>0</v>
      </c>
      <c r="AU835" s="225">
        <v>0</v>
      </c>
      <c r="AV835" s="225">
        <v>0</v>
      </c>
      <c r="AW835" s="225">
        <v>0</v>
      </c>
      <c r="AX835" s="225">
        <v>0</v>
      </c>
      <c r="AY835" s="225">
        <v>0</v>
      </c>
      <c r="AZ835" s="225">
        <v>0</v>
      </c>
      <c r="BA835" s="225">
        <v>0</v>
      </c>
      <c r="BB835" s="225">
        <v>0</v>
      </c>
      <c r="BC835" s="225">
        <v>0</v>
      </c>
      <c r="BD835" s="225">
        <v>0</v>
      </c>
      <c r="BE835" s="225">
        <v>0</v>
      </c>
      <c r="BF835" s="225">
        <v>0</v>
      </c>
      <c r="BG835" s="225">
        <v>0</v>
      </c>
      <c r="BH835" s="225">
        <v>0</v>
      </c>
      <c r="BI835" s="225">
        <v>0</v>
      </c>
      <c r="BJ835" s="225">
        <v>0</v>
      </c>
      <c r="BK835" s="225">
        <v>0</v>
      </c>
      <c r="BL835" s="225">
        <v>0</v>
      </c>
      <c r="BM835" s="225">
        <v>0</v>
      </c>
      <c r="BN835" s="225">
        <v>0</v>
      </c>
    </row>
    <row r="836" spans="1:66">
      <c r="A836" s="245" t="s">
        <v>1075</v>
      </c>
      <c r="B836" s="225">
        <v>0</v>
      </c>
      <c r="C836" s="225">
        <v>0</v>
      </c>
      <c r="D836" s="225">
        <v>0</v>
      </c>
      <c r="E836" s="225">
        <v>0</v>
      </c>
      <c r="F836" s="225">
        <v>0</v>
      </c>
      <c r="G836" s="225">
        <v>0</v>
      </c>
      <c r="H836" s="225">
        <v>0</v>
      </c>
      <c r="I836" s="225">
        <v>0</v>
      </c>
      <c r="J836" s="225">
        <v>0</v>
      </c>
      <c r="K836" s="225">
        <v>0</v>
      </c>
      <c r="L836" s="225">
        <v>0</v>
      </c>
      <c r="M836" s="225">
        <v>0</v>
      </c>
      <c r="N836" s="225">
        <v>0</v>
      </c>
      <c r="O836" s="225">
        <v>0</v>
      </c>
      <c r="P836" s="225">
        <v>0</v>
      </c>
      <c r="Q836" s="225">
        <v>0</v>
      </c>
      <c r="R836" s="225">
        <v>0</v>
      </c>
      <c r="S836" s="225">
        <v>0</v>
      </c>
      <c r="T836" s="225">
        <v>0</v>
      </c>
      <c r="U836" s="225">
        <v>0</v>
      </c>
      <c r="V836" s="225">
        <v>0</v>
      </c>
      <c r="W836" s="225">
        <v>0</v>
      </c>
      <c r="X836" s="225">
        <v>0</v>
      </c>
      <c r="Y836" s="225">
        <v>0</v>
      </c>
      <c r="Z836" s="225">
        <v>0</v>
      </c>
      <c r="AA836" s="225">
        <v>0</v>
      </c>
      <c r="AB836" s="225">
        <v>0</v>
      </c>
      <c r="AC836" s="225">
        <v>0</v>
      </c>
      <c r="AD836" s="225">
        <v>0</v>
      </c>
      <c r="AE836" s="225">
        <v>0</v>
      </c>
      <c r="AF836" s="225">
        <v>0</v>
      </c>
      <c r="AG836" s="225">
        <v>0</v>
      </c>
      <c r="AH836" s="225">
        <v>0</v>
      </c>
      <c r="AI836" s="225">
        <v>0</v>
      </c>
      <c r="AJ836" s="225">
        <v>0</v>
      </c>
      <c r="AK836" s="225">
        <v>0</v>
      </c>
      <c r="AL836" s="225">
        <v>0</v>
      </c>
      <c r="AM836" s="225">
        <v>0</v>
      </c>
      <c r="AN836" s="225">
        <v>0</v>
      </c>
      <c r="AO836" s="225">
        <v>0</v>
      </c>
      <c r="AP836" s="225">
        <v>0</v>
      </c>
      <c r="AQ836" s="225">
        <v>0</v>
      </c>
      <c r="AR836" s="225">
        <v>0</v>
      </c>
      <c r="AS836" s="225">
        <v>0</v>
      </c>
      <c r="AT836" s="225">
        <v>0</v>
      </c>
      <c r="AU836" s="225">
        <v>0</v>
      </c>
      <c r="AV836" s="225">
        <v>0</v>
      </c>
      <c r="AW836" s="225">
        <v>0</v>
      </c>
      <c r="AX836" s="225">
        <v>0</v>
      </c>
      <c r="AY836" s="225">
        <v>0</v>
      </c>
      <c r="AZ836" s="225">
        <v>0</v>
      </c>
      <c r="BA836" s="225">
        <v>0</v>
      </c>
      <c r="BB836" s="225">
        <v>0</v>
      </c>
      <c r="BC836" s="225">
        <v>0</v>
      </c>
      <c r="BD836" s="225">
        <v>0</v>
      </c>
      <c r="BE836" s="225">
        <v>0</v>
      </c>
      <c r="BF836" s="225">
        <v>0</v>
      </c>
      <c r="BG836" s="225">
        <v>0</v>
      </c>
      <c r="BH836" s="225">
        <v>0</v>
      </c>
      <c r="BI836" s="225">
        <v>0</v>
      </c>
      <c r="BJ836" s="225">
        <v>0</v>
      </c>
      <c r="BK836" s="225">
        <v>0</v>
      </c>
      <c r="BL836" s="225">
        <v>0</v>
      </c>
      <c r="BM836" s="225">
        <v>0</v>
      </c>
      <c r="BN836" s="225">
        <v>0</v>
      </c>
    </row>
    <row r="837" spans="1:66">
      <c r="A837" s="245" t="s">
        <v>1076</v>
      </c>
      <c r="B837" s="225">
        <v>0</v>
      </c>
      <c r="C837" s="225">
        <v>0</v>
      </c>
      <c r="D837" s="225">
        <v>0</v>
      </c>
      <c r="E837" s="225">
        <v>0</v>
      </c>
      <c r="F837" s="225">
        <v>0</v>
      </c>
      <c r="G837" s="225">
        <v>0</v>
      </c>
      <c r="H837" s="225">
        <v>0</v>
      </c>
      <c r="I837" s="225">
        <v>0</v>
      </c>
      <c r="J837" s="225">
        <v>0</v>
      </c>
      <c r="K837" s="225">
        <v>0</v>
      </c>
      <c r="L837" s="225">
        <v>0</v>
      </c>
      <c r="M837" s="225">
        <v>0</v>
      </c>
      <c r="N837" s="225">
        <v>0</v>
      </c>
      <c r="O837" s="225">
        <v>0</v>
      </c>
      <c r="P837" s="225">
        <v>0</v>
      </c>
      <c r="Q837" s="225">
        <v>0</v>
      </c>
      <c r="R837" s="225">
        <v>0</v>
      </c>
      <c r="S837" s="225">
        <v>0</v>
      </c>
      <c r="T837" s="225">
        <v>0</v>
      </c>
      <c r="U837" s="225">
        <v>0</v>
      </c>
      <c r="V837" s="225">
        <v>0</v>
      </c>
      <c r="W837" s="225">
        <v>0</v>
      </c>
      <c r="X837" s="225">
        <v>0</v>
      </c>
      <c r="Y837" s="225">
        <v>0</v>
      </c>
      <c r="Z837" s="225">
        <v>0</v>
      </c>
      <c r="AA837" s="225">
        <v>0</v>
      </c>
      <c r="AB837" s="225">
        <v>0</v>
      </c>
      <c r="AC837" s="225">
        <v>0</v>
      </c>
      <c r="AD837" s="225">
        <v>0</v>
      </c>
      <c r="AE837" s="225">
        <v>0</v>
      </c>
      <c r="AF837" s="225">
        <v>0</v>
      </c>
      <c r="AG837" s="225">
        <v>0</v>
      </c>
      <c r="AH837" s="225">
        <v>0</v>
      </c>
      <c r="AI837" s="225">
        <v>0</v>
      </c>
      <c r="AJ837" s="225">
        <v>0</v>
      </c>
      <c r="AK837" s="225">
        <v>0</v>
      </c>
      <c r="AL837" s="225">
        <v>0</v>
      </c>
      <c r="AM837" s="225">
        <v>0</v>
      </c>
      <c r="AN837" s="225">
        <v>0</v>
      </c>
      <c r="AO837" s="225">
        <v>0</v>
      </c>
      <c r="AP837" s="225">
        <v>0</v>
      </c>
      <c r="AQ837" s="225">
        <v>0</v>
      </c>
      <c r="AR837" s="225">
        <v>0</v>
      </c>
      <c r="AS837" s="225">
        <v>0</v>
      </c>
      <c r="AT837" s="225">
        <v>0</v>
      </c>
      <c r="AU837" s="225">
        <v>0</v>
      </c>
      <c r="AV837" s="225">
        <v>0</v>
      </c>
      <c r="AW837" s="225">
        <v>0</v>
      </c>
      <c r="AX837" s="225">
        <v>0</v>
      </c>
      <c r="AY837" s="225">
        <v>0</v>
      </c>
      <c r="AZ837" s="225">
        <v>0</v>
      </c>
      <c r="BA837" s="225">
        <v>0</v>
      </c>
      <c r="BB837" s="225">
        <v>0</v>
      </c>
      <c r="BC837" s="225">
        <v>0</v>
      </c>
      <c r="BD837" s="225">
        <v>0</v>
      </c>
      <c r="BE837" s="225">
        <v>0</v>
      </c>
      <c r="BF837" s="225">
        <v>0</v>
      </c>
      <c r="BG837" s="225">
        <v>0</v>
      </c>
      <c r="BH837" s="225">
        <v>0</v>
      </c>
      <c r="BI837" s="225">
        <v>0</v>
      </c>
      <c r="BJ837" s="225">
        <v>0</v>
      </c>
      <c r="BK837" s="225">
        <v>0</v>
      </c>
      <c r="BL837" s="225">
        <v>0</v>
      </c>
      <c r="BM837" s="225">
        <v>0</v>
      </c>
      <c r="BN837" s="225">
        <v>0</v>
      </c>
    </row>
    <row r="838" spans="1:66">
      <c r="A838" s="245" t="s">
        <v>1077</v>
      </c>
      <c r="B838" s="225">
        <v>0</v>
      </c>
      <c r="C838" s="225">
        <v>0</v>
      </c>
      <c r="D838" s="225">
        <v>0</v>
      </c>
      <c r="E838" s="225">
        <v>0</v>
      </c>
      <c r="F838" s="225">
        <v>0</v>
      </c>
      <c r="G838" s="225">
        <v>0</v>
      </c>
      <c r="H838" s="225">
        <v>0</v>
      </c>
      <c r="I838" s="225">
        <v>0</v>
      </c>
      <c r="J838" s="225">
        <v>0</v>
      </c>
      <c r="K838" s="225">
        <v>0</v>
      </c>
      <c r="L838" s="225">
        <v>0</v>
      </c>
      <c r="M838" s="225">
        <v>0</v>
      </c>
      <c r="N838" s="225">
        <v>0</v>
      </c>
      <c r="O838" s="225">
        <v>0</v>
      </c>
      <c r="P838" s="225">
        <v>0</v>
      </c>
      <c r="Q838" s="225">
        <v>0</v>
      </c>
      <c r="R838" s="225">
        <v>0</v>
      </c>
      <c r="S838" s="225">
        <v>0</v>
      </c>
      <c r="T838" s="225">
        <v>0</v>
      </c>
      <c r="U838" s="225">
        <v>0</v>
      </c>
      <c r="V838" s="225">
        <v>0</v>
      </c>
      <c r="W838" s="225">
        <v>0</v>
      </c>
      <c r="X838" s="225">
        <v>0</v>
      </c>
      <c r="Y838" s="225">
        <v>0</v>
      </c>
      <c r="Z838" s="225">
        <v>0</v>
      </c>
      <c r="AA838" s="225">
        <v>0</v>
      </c>
      <c r="AB838" s="225">
        <v>0</v>
      </c>
      <c r="AC838" s="225">
        <v>0</v>
      </c>
      <c r="AD838" s="225">
        <v>0</v>
      </c>
      <c r="AE838" s="225">
        <v>0</v>
      </c>
      <c r="AF838" s="225">
        <v>0</v>
      </c>
      <c r="AG838" s="225">
        <v>0</v>
      </c>
      <c r="AH838" s="225">
        <v>0</v>
      </c>
      <c r="AI838" s="225">
        <v>0</v>
      </c>
      <c r="AJ838" s="225">
        <v>0</v>
      </c>
      <c r="AK838" s="225">
        <v>0</v>
      </c>
      <c r="AL838" s="225">
        <v>0</v>
      </c>
      <c r="AM838" s="225">
        <v>0</v>
      </c>
      <c r="AN838" s="225">
        <v>0</v>
      </c>
      <c r="AO838" s="225">
        <v>0</v>
      </c>
      <c r="AP838" s="225">
        <v>0</v>
      </c>
      <c r="AQ838" s="225">
        <v>0</v>
      </c>
      <c r="AR838" s="225">
        <v>0</v>
      </c>
      <c r="AS838" s="225">
        <v>0</v>
      </c>
      <c r="AT838" s="225">
        <v>0</v>
      </c>
      <c r="AU838" s="225">
        <v>0</v>
      </c>
      <c r="AV838" s="225">
        <v>0</v>
      </c>
      <c r="AW838" s="225">
        <v>0</v>
      </c>
      <c r="AX838" s="225">
        <v>0</v>
      </c>
      <c r="AY838" s="225">
        <v>0</v>
      </c>
      <c r="AZ838" s="225">
        <v>0</v>
      </c>
      <c r="BA838" s="225">
        <v>0</v>
      </c>
      <c r="BB838" s="225">
        <v>0</v>
      </c>
      <c r="BC838" s="225">
        <v>0</v>
      </c>
      <c r="BD838" s="225">
        <v>0</v>
      </c>
      <c r="BE838" s="225">
        <v>0</v>
      </c>
      <c r="BF838" s="225">
        <v>0</v>
      </c>
      <c r="BG838" s="225">
        <v>0</v>
      </c>
      <c r="BH838" s="225">
        <v>0</v>
      </c>
      <c r="BI838" s="225">
        <v>0</v>
      </c>
      <c r="BJ838" s="225">
        <v>0</v>
      </c>
      <c r="BK838" s="225">
        <v>0</v>
      </c>
      <c r="BL838" s="225">
        <v>0</v>
      </c>
      <c r="BM838" s="225">
        <v>0</v>
      </c>
      <c r="BN838" s="225">
        <v>0</v>
      </c>
    </row>
    <row r="839" spans="1:66">
      <c r="A839" s="245" t="s">
        <v>1078</v>
      </c>
      <c r="B839" s="225">
        <v>0</v>
      </c>
      <c r="C839" s="225">
        <v>0</v>
      </c>
      <c r="D839" s="225">
        <v>0</v>
      </c>
      <c r="E839" s="225">
        <v>0</v>
      </c>
      <c r="F839" s="225">
        <v>0</v>
      </c>
      <c r="G839" s="225">
        <v>0</v>
      </c>
      <c r="H839" s="225">
        <v>0</v>
      </c>
      <c r="I839" s="225">
        <v>0</v>
      </c>
      <c r="J839" s="225">
        <v>0</v>
      </c>
      <c r="K839" s="225">
        <v>0</v>
      </c>
      <c r="L839" s="225">
        <v>0</v>
      </c>
      <c r="M839" s="225">
        <v>0</v>
      </c>
      <c r="N839" s="225">
        <v>0</v>
      </c>
      <c r="O839" s="225">
        <v>0</v>
      </c>
      <c r="P839" s="225">
        <v>0</v>
      </c>
      <c r="Q839" s="225">
        <v>0</v>
      </c>
      <c r="R839" s="225">
        <v>0</v>
      </c>
      <c r="S839" s="225">
        <v>0</v>
      </c>
      <c r="T839" s="225">
        <v>0</v>
      </c>
      <c r="U839" s="225">
        <v>0</v>
      </c>
      <c r="V839" s="225">
        <v>0</v>
      </c>
      <c r="W839" s="225">
        <v>0</v>
      </c>
      <c r="X839" s="225">
        <v>0</v>
      </c>
      <c r="Y839" s="225">
        <v>0</v>
      </c>
      <c r="Z839" s="225">
        <v>0</v>
      </c>
      <c r="AA839" s="225">
        <v>0</v>
      </c>
      <c r="AB839" s="225">
        <v>0</v>
      </c>
      <c r="AC839" s="225">
        <v>0</v>
      </c>
      <c r="AD839" s="225">
        <v>0</v>
      </c>
      <c r="AE839" s="225">
        <v>0</v>
      </c>
      <c r="AF839" s="225">
        <v>0</v>
      </c>
      <c r="AG839" s="225">
        <v>0</v>
      </c>
      <c r="AH839" s="225">
        <v>0</v>
      </c>
      <c r="AI839" s="225">
        <v>0</v>
      </c>
      <c r="AJ839" s="225">
        <v>0</v>
      </c>
      <c r="AK839" s="225">
        <v>0</v>
      </c>
      <c r="AL839" s="225">
        <v>0</v>
      </c>
      <c r="AM839" s="225">
        <v>0</v>
      </c>
      <c r="AN839" s="225">
        <v>0</v>
      </c>
      <c r="AO839" s="225">
        <v>0</v>
      </c>
      <c r="AP839" s="225">
        <v>0</v>
      </c>
      <c r="AQ839" s="225">
        <v>0</v>
      </c>
      <c r="AR839" s="225">
        <v>0</v>
      </c>
      <c r="AS839" s="225">
        <v>0</v>
      </c>
      <c r="AT839" s="225">
        <v>0</v>
      </c>
      <c r="AU839" s="225">
        <v>0</v>
      </c>
      <c r="AV839" s="225">
        <v>0</v>
      </c>
      <c r="AW839" s="225">
        <v>0</v>
      </c>
      <c r="AX839" s="225">
        <v>0</v>
      </c>
      <c r="AY839" s="225">
        <v>0</v>
      </c>
      <c r="AZ839" s="225">
        <v>0</v>
      </c>
      <c r="BA839" s="225">
        <v>0</v>
      </c>
      <c r="BB839" s="225">
        <v>0</v>
      </c>
      <c r="BC839" s="225">
        <v>0</v>
      </c>
      <c r="BD839" s="225">
        <v>0</v>
      </c>
      <c r="BE839" s="225">
        <v>0</v>
      </c>
      <c r="BF839" s="225">
        <v>0</v>
      </c>
      <c r="BG839" s="225">
        <v>0</v>
      </c>
      <c r="BH839" s="225">
        <v>0</v>
      </c>
      <c r="BI839" s="225">
        <v>0</v>
      </c>
      <c r="BJ839" s="225">
        <v>0</v>
      </c>
      <c r="BK839" s="225">
        <v>0</v>
      </c>
      <c r="BL839" s="225">
        <v>0</v>
      </c>
      <c r="BM839" s="225">
        <v>0</v>
      </c>
      <c r="BN839" s="225">
        <v>0</v>
      </c>
    </row>
    <row r="840" spans="1:66">
      <c r="A840" s="247" t="s">
        <v>1079</v>
      </c>
      <c r="B840" s="225">
        <v>-4512390.8096963698</v>
      </c>
      <c r="C840" s="225">
        <v>-5105503.9275397602</v>
      </c>
      <c r="D840" s="225">
        <v>-5013706.0584273897</v>
      </c>
      <c r="E840" s="225">
        <v>-4824313.8821988199</v>
      </c>
      <c r="F840" s="225">
        <v>-4511544.6512710201</v>
      </c>
      <c r="G840" s="225">
        <v>-4216570.8678258201</v>
      </c>
      <c r="H840" s="225">
        <v>-3919190.38940058</v>
      </c>
      <c r="I840" s="225">
        <v>-3413289.8290223698</v>
      </c>
      <c r="J840" s="225">
        <v>-2836087.8760771598</v>
      </c>
      <c r="K840" s="225">
        <v>-2382219.9574356698</v>
      </c>
      <c r="L840" s="225">
        <v>-2507025.2295618998</v>
      </c>
      <c r="M840" s="225">
        <v>-2250357.41024645</v>
      </c>
      <c r="N840" s="225">
        <v>-45492200.888703302</v>
      </c>
      <c r="O840" s="225">
        <v>-2205578.5828932398</v>
      </c>
      <c r="P840" s="225">
        <v>-1765110.1023132601</v>
      </c>
      <c r="Q840" s="225">
        <v>-1603882.65314909</v>
      </c>
      <c r="R840" s="225">
        <v>-1391780.65131226</v>
      </c>
      <c r="S840" s="225">
        <v>-1111940.1389852299</v>
      </c>
      <c r="T840" s="225">
        <v>-857480.237355049</v>
      </c>
      <c r="U840" s="225">
        <v>-598661.37657021999</v>
      </c>
      <c r="V840" s="225">
        <v>-172192.402663341</v>
      </c>
      <c r="W840" s="225">
        <v>334666.04174336098</v>
      </c>
      <c r="X840" s="225">
        <v>751881.93750477605</v>
      </c>
      <c r="Y840" s="225">
        <v>620422.33115093398</v>
      </c>
      <c r="Z840" s="225">
        <v>898488.59037766</v>
      </c>
      <c r="AA840" s="225">
        <v>-7101167.2444649599</v>
      </c>
      <c r="AB840" s="225">
        <v>502164.96</v>
      </c>
      <c r="AC840" s="225">
        <v>451630.47</v>
      </c>
      <c r="AD840" s="225">
        <v>541948.44999999995</v>
      </c>
      <c r="AE840" s="225">
        <v>609560.39</v>
      </c>
      <c r="AF840" s="225">
        <v>680559.74</v>
      </c>
      <c r="AG840" s="225">
        <v>691311.2</v>
      </c>
      <c r="AH840" s="225">
        <v>688432.44</v>
      </c>
      <c r="AI840" s="225">
        <v>741235.62</v>
      </c>
      <c r="AJ840" s="225">
        <v>885549.67</v>
      </c>
      <c r="AK840" s="225">
        <v>1088806.69</v>
      </c>
      <c r="AL840" s="225">
        <v>817927.53</v>
      </c>
      <c r="AM840" s="225">
        <v>1002436.3</v>
      </c>
      <c r="AN840" s="225">
        <v>8701563.4600000009</v>
      </c>
      <c r="AO840" s="225">
        <v>502164.96</v>
      </c>
      <c r="AP840" s="225">
        <v>451630.47</v>
      </c>
      <c r="AQ840" s="225">
        <v>541948.44999999995</v>
      </c>
      <c r="AR840" s="225">
        <v>609560.39</v>
      </c>
      <c r="AS840" s="225">
        <v>680559.74</v>
      </c>
      <c r="AT840" s="225">
        <v>691311.2</v>
      </c>
      <c r="AU840" s="225">
        <v>688432.44</v>
      </c>
      <c r="AV840" s="225">
        <v>741235.62</v>
      </c>
      <c r="AW840" s="225">
        <v>885549.67</v>
      </c>
      <c r="AX840" s="225">
        <v>1088806.69</v>
      </c>
      <c r="AY840" s="225">
        <v>817927.53</v>
      </c>
      <c r="AZ840" s="225">
        <v>1002436.3</v>
      </c>
      <c r="BA840" s="225">
        <v>8701563.4600000009</v>
      </c>
      <c r="BB840" s="225">
        <v>502164.96</v>
      </c>
      <c r="BC840" s="225">
        <v>451630.47</v>
      </c>
      <c r="BD840" s="225">
        <v>541948.44999999995</v>
      </c>
      <c r="BE840" s="225">
        <v>609560.39</v>
      </c>
      <c r="BF840" s="225">
        <v>680559.74</v>
      </c>
      <c r="BG840" s="225">
        <v>691311.2</v>
      </c>
      <c r="BH840" s="225">
        <v>688432.44</v>
      </c>
      <c r="BI840" s="225">
        <v>741235.62</v>
      </c>
      <c r="BJ840" s="225">
        <v>885549.67</v>
      </c>
      <c r="BK840" s="225">
        <v>1088806.69</v>
      </c>
      <c r="BL840" s="225">
        <v>817927.53</v>
      </c>
      <c r="BM840" s="225">
        <v>1002436.3</v>
      </c>
      <c r="BN840" s="225">
        <v>8701563.4600000009</v>
      </c>
    </row>
    <row r="841" spans="1:66" ht="10.8" thickBot="1">
      <c r="A841" s="246" t="s">
        <v>1080</v>
      </c>
    </row>
    <row r="842" spans="1:66">
      <c r="A842" s="245" t="s">
        <v>1081</v>
      </c>
      <c r="B842" s="225">
        <v>0</v>
      </c>
      <c r="C842" s="225">
        <v>0</v>
      </c>
      <c r="D842" s="225">
        <v>0</v>
      </c>
      <c r="E842" s="225">
        <v>0</v>
      </c>
      <c r="F842" s="225">
        <v>0</v>
      </c>
      <c r="G842" s="225">
        <v>0</v>
      </c>
      <c r="H842" s="225">
        <v>0</v>
      </c>
      <c r="I842" s="225">
        <v>0</v>
      </c>
      <c r="J842" s="225">
        <v>0</v>
      </c>
      <c r="K842" s="225">
        <v>0</v>
      </c>
      <c r="L842" s="225">
        <v>0</v>
      </c>
      <c r="M842" s="225">
        <v>0</v>
      </c>
      <c r="N842" s="225">
        <v>0</v>
      </c>
      <c r="O842" s="225">
        <v>0</v>
      </c>
      <c r="P842" s="225">
        <v>0</v>
      </c>
      <c r="Q842" s="225">
        <v>0</v>
      </c>
      <c r="R842" s="225">
        <v>0</v>
      </c>
      <c r="S842" s="225">
        <v>0</v>
      </c>
      <c r="T842" s="225">
        <v>0</v>
      </c>
      <c r="U842" s="225">
        <v>0</v>
      </c>
      <c r="V842" s="225">
        <v>0</v>
      </c>
      <c r="W842" s="225">
        <v>0</v>
      </c>
      <c r="X842" s="225">
        <v>0</v>
      </c>
      <c r="Y842" s="225">
        <v>0</v>
      </c>
      <c r="Z842" s="225">
        <v>0</v>
      </c>
      <c r="AA842" s="225">
        <v>0</v>
      </c>
      <c r="AB842" s="225">
        <v>0</v>
      </c>
      <c r="AC842" s="225">
        <v>0</v>
      </c>
      <c r="AD842" s="225">
        <v>0</v>
      </c>
      <c r="AE842" s="225">
        <v>0</v>
      </c>
      <c r="AF842" s="225">
        <v>0</v>
      </c>
      <c r="AG842" s="225">
        <v>0</v>
      </c>
      <c r="AH842" s="225">
        <v>0</v>
      </c>
      <c r="AI842" s="225">
        <v>0</v>
      </c>
      <c r="AJ842" s="225">
        <v>0</v>
      </c>
      <c r="AK842" s="225">
        <v>0</v>
      </c>
      <c r="AL842" s="225">
        <v>0</v>
      </c>
      <c r="AM842" s="225">
        <v>0</v>
      </c>
      <c r="AN842" s="225">
        <v>0</v>
      </c>
      <c r="AO842" s="225">
        <v>0</v>
      </c>
      <c r="AP842" s="225">
        <v>0</v>
      </c>
      <c r="AQ842" s="225">
        <v>0</v>
      </c>
      <c r="AR842" s="225">
        <v>0</v>
      </c>
      <c r="AS842" s="225">
        <v>0</v>
      </c>
      <c r="AT842" s="225">
        <v>0</v>
      </c>
      <c r="AU842" s="225">
        <v>0</v>
      </c>
      <c r="AV842" s="225">
        <v>0</v>
      </c>
      <c r="AW842" s="225">
        <v>0</v>
      </c>
      <c r="AX842" s="225">
        <v>0</v>
      </c>
      <c r="AY842" s="225">
        <v>0</v>
      </c>
      <c r="AZ842" s="225">
        <v>0</v>
      </c>
      <c r="BA842" s="225">
        <v>0</v>
      </c>
      <c r="BB842" s="225">
        <v>0</v>
      </c>
      <c r="BC842" s="225">
        <v>0</v>
      </c>
      <c r="BD842" s="225">
        <v>0</v>
      </c>
      <c r="BE842" s="225">
        <v>0</v>
      </c>
      <c r="BF842" s="225">
        <v>0</v>
      </c>
      <c r="BG842" s="225">
        <v>0</v>
      </c>
      <c r="BH842" s="225">
        <v>0</v>
      </c>
      <c r="BI842" s="225">
        <v>0</v>
      </c>
      <c r="BJ842" s="225">
        <v>0</v>
      </c>
      <c r="BK842" s="225">
        <v>0</v>
      </c>
      <c r="BL842" s="225">
        <v>0</v>
      </c>
      <c r="BM842" s="225">
        <v>0</v>
      </c>
      <c r="BN842" s="225">
        <v>0</v>
      </c>
    </row>
    <row r="843" spans="1:66">
      <c r="A843" s="245" t="s">
        <v>1082</v>
      </c>
      <c r="B843" s="225">
        <v>0</v>
      </c>
      <c r="C843" s="225">
        <v>0</v>
      </c>
      <c r="D843" s="225">
        <v>0</v>
      </c>
      <c r="E843" s="225">
        <v>0</v>
      </c>
      <c r="F843" s="225">
        <v>0</v>
      </c>
      <c r="G843" s="225">
        <v>0</v>
      </c>
      <c r="H843" s="225">
        <v>0</v>
      </c>
      <c r="I843" s="225">
        <v>0</v>
      </c>
      <c r="J843" s="225">
        <v>0</v>
      </c>
      <c r="K843" s="225">
        <v>0</v>
      </c>
      <c r="L843" s="225">
        <v>0</v>
      </c>
      <c r="M843" s="225">
        <v>0</v>
      </c>
      <c r="N843" s="225">
        <v>0</v>
      </c>
      <c r="O843" s="225">
        <v>0</v>
      </c>
      <c r="P843" s="225">
        <v>0</v>
      </c>
      <c r="Q843" s="225">
        <v>0</v>
      </c>
      <c r="R843" s="225">
        <v>0</v>
      </c>
      <c r="S843" s="225">
        <v>0</v>
      </c>
      <c r="T843" s="225">
        <v>0</v>
      </c>
      <c r="U843" s="225">
        <v>0</v>
      </c>
      <c r="V843" s="225">
        <v>0</v>
      </c>
      <c r="W843" s="225">
        <v>0</v>
      </c>
      <c r="X843" s="225">
        <v>0</v>
      </c>
      <c r="Y843" s="225">
        <v>0</v>
      </c>
      <c r="Z843" s="225">
        <v>0</v>
      </c>
      <c r="AA843" s="225">
        <v>0</v>
      </c>
      <c r="AB843" s="225">
        <v>0</v>
      </c>
      <c r="AC843" s="225">
        <v>0</v>
      </c>
      <c r="AD843" s="225">
        <v>0</v>
      </c>
      <c r="AE843" s="225">
        <v>0</v>
      </c>
      <c r="AF843" s="225">
        <v>0</v>
      </c>
      <c r="AG843" s="225">
        <v>0</v>
      </c>
      <c r="AH843" s="225">
        <v>0</v>
      </c>
      <c r="AI843" s="225">
        <v>0</v>
      </c>
      <c r="AJ843" s="225">
        <v>0</v>
      </c>
      <c r="AK843" s="225">
        <v>0</v>
      </c>
      <c r="AL843" s="225">
        <v>0</v>
      </c>
      <c r="AM843" s="225">
        <v>0</v>
      </c>
      <c r="AN843" s="225">
        <v>0</v>
      </c>
      <c r="AO843" s="225">
        <v>0</v>
      </c>
      <c r="AP843" s="225">
        <v>0</v>
      </c>
      <c r="AQ843" s="225">
        <v>0</v>
      </c>
      <c r="AR843" s="225">
        <v>0</v>
      </c>
      <c r="AS843" s="225">
        <v>0</v>
      </c>
      <c r="AT843" s="225">
        <v>0</v>
      </c>
      <c r="AU843" s="225">
        <v>0</v>
      </c>
      <c r="AV843" s="225">
        <v>0</v>
      </c>
      <c r="AW843" s="225">
        <v>0</v>
      </c>
      <c r="AX843" s="225">
        <v>0</v>
      </c>
      <c r="AY843" s="225">
        <v>0</v>
      </c>
      <c r="AZ843" s="225">
        <v>0</v>
      </c>
      <c r="BA843" s="225">
        <v>0</v>
      </c>
      <c r="BB843" s="225">
        <v>0</v>
      </c>
      <c r="BC843" s="225">
        <v>0</v>
      </c>
      <c r="BD843" s="225">
        <v>0</v>
      </c>
      <c r="BE843" s="225">
        <v>0</v>
      </c>
      <c r="BF843" s="225">
        <v>0</v>
      </c>
      <c r="BG843" s="225">
        <v>0</v>
      </c>
      <c r="BH843" s="225">
        <v>0</v>
      </c>
      <c r="BI843" s="225">
        <v>0</v>
      </c>
      <c r="BJ843" s="225">
        <v>0</v>
      </c>
      <c r="BK843" s="225">
        <v>0</v>
      </c>
      <c r="BL843" s="225">
        <v>0</v>
      </c>
      <c r="BM843" s="225">
        <v>0</v>
      </c>
      <c r="BN843" s="225">
        <v>0</v>
      </c>
    </row>
    <row r="844" spans="1:66">
      <c r="A844" s="245" t="s">
        <v>1083</v>
      </c>
      <c r="B844" s="225">
        <v>0</v>
      </c>
      <c r="C844" s="225">
        <v>0</v>
      </c>
      <c r="D844" s="225">
        <v>0</v>
      </c>
      <c r="E844" s="225">
        <v>0</v>
      </c>
      <c r="F844" s="225">
        <v>0</v>
      </c>
      <c r="G844" s="225">
        <v>0</v>
      </c>
      <c r="H844" s="225">
        <v>0</v>
      </c>
      <c r="I844" s="225">
        <v>0</v>
      </c>
      <c r="J844" s="225">
        <v>0</v>
      </c>
      <c r="K844" s="225">
        <v>0</v>
      </c>
      <c r="L844" s="225">
        <v>0</v>
      </c>
      <c r="M844" s="225">
        <v>0</v>
      </c>
      <c r="N844" s="225">
        <v>0</v>
      </c>
      <c r="O844" s="225">
        <v>0</v>
      </c>
      <c r="P844" s="225">
        <v>0</v>
      </c>
      <c r="Q844" s="225">
        <v>0</v>
      </c>
      <c r="R844" s="225">
        <v>0</v>
      </c>
      <c r="S844" s="225">
        <v>0</v>
      </c>
      <c r="T844" s="225">
        <v>0</v>
      </c>
      <c r="U844" s="225">
        <v>0</v>
      </c>
      <c r="V844" s="225">
        <v>0</v>
      </c>
      <c r="W844" s="225">
        <v>0</v>
      </c>
      <c r="X844" s="225">
        <v>0</v>
      </c>
      <c r="Y844" s="225">
        <v>0</v>
      </c>
      <c r="Z844" s="225">
        <v>0</v>
      </c>
      <c r="AA844" s="225">
        <v>0</v>
      </c>
      <c r="AB844" s="225">
        <v>0</v>
      </c>
      <c r="AC844" s="225">
        <v>0</v>
      </c>
      <c r="AD844" s="225">
        <v>0</v>
      </c>
      <c r="AE844" s="225">
        <v>0</v>
      </c>
      <c r="AF844" s="225">
        <v>0</v>
      </c>
      <c r="AG844" s="225">
        <v>0</v>
      </c>
      <c r="AH844" s="225">
        <v>0</v>
      </c>
      <c r="AI844" s="225">
        <v>0</v>
      </c>
      <c r="AJ844" s="225">
        <v>0</v>
      </c>
      <c r="AK844" s="225">
        <v>0</v>
      </c>
      <c r="AL844" s="225">
        <v>0</v>
      </c>
      <c r="AM844" s="225">
        <v>0</v>
      </c>
      <c r="AN844" s="225">
        <v>0</v>
      </c>
      <c r="AO844" s="225">
        <v>0</v>
      </c>
      <c r="AP844" s="225">
        <v>0</v>
      </c>
      <c r="AQ844" s="225">
        <v>0</v>
      </c>
      <c r="AR844" s="225">
        <v>0</v>
      </c>
      <c r="AS844" s="225">
        <v>0</v>
      </c>
      <c r="AT844" s="225">
        <v>0</v>
      </c>
      <c r="AU844" s="225">
        <v>0</v>
      </c>
      <c r="AV844" s="225">
        <v>0</v>
      </c>
      <c r="AW844" s="225">
        <v>0</v>
      </c>
      <c r="AX844" s="225">
        <v>0</v>
      </c>
      <c r="AY844" s="225">
        <v>0</v>
      </c>
      <c r="AZ844" s="225">
        <v>0</v>
      </c>
      <c r="BA844" s="225">
        <v>0</v>
      </c>
      <c r="BB844" s="225">
        <v>0</v>
      </c>
      <c r="BC844" s="225">
        <v>0</v>
      </c>
      <c r="BD844" s="225">
        <v>0</v>
      </c>
      <c r="BE844" s="225">
        <v>0</v>
      </c>
      <c r="BF844" s="225">
        <v>0</v>
      </c>
      <c r="BG844" s="225">
        <v>0</v>
      </c>
      <c r="BH844" s="225">
        <v>0</v>
      </c>
      <c r="BI844" s="225">
        <v>0</v>
      </c>
      <c r="BJ844" s="225">
        <v>0</v>
      </c>
      <c r="BK844" s="225">
        <v>0</v>
      </c>
      <c r="BL844" s="225">
        <v>0</v>
      </c>
      <c r="BM844" s="225">
        <v>0</v>
      </c>
      <c r="BN844" s="225">
        <v>0</v>
      </c>
    </row>
    <row r="845" spans="1:66">
      <c r="A845" s="245" t="s">
        <v>1084</v>
      </c>
      <c r="B845" s="225">
        <v>0</v>
      </c>
      <c r="C845" s="225">
        <v>0</v>
      </c>
      <c r="D845" s="225">
        <v>0</v>
      </c>
      <c r="E845" s="225">
        <v>0</v>
      </c>
      <c r="F845" s="225">
        <v>0</v>
      </c>
      <c r="G845" s="225">
        <v>0</v>
      </c>
      <c r="H845" s="225">
        <v>0</v>
      </c>
      <c r="I845" s="225">
        <v>0</v>
      </c>
      <c r="J845" s="225">
        <v>0</v>
      </c>
      <c r="K845" s="225">
        <v>0</v>
      </c>
      <c r="L845" s="225">
        <v>0</v>
      </c>
      <c r="M845" s="225">
        <v>0</v>
      </c>
      <c r="N845" s="225">
        <v>0</v>
      </c>
      <c r="O845" s="225">
        <v>0</v>
      </c>
      <c r="P845" s="225">
        <v>0</v>
      </c>
      <c r="Q845" s="225">
        <v>0</v>
      </c>
      <c r="R845" s="225">
        <v>0</v>
      </c>
      <c r="S845" s="225">
        <v>0</v>
      </c>
      <c r="T845" s="225">
        <v>0</v>
      </c>
      <c r="U845" s="225">
        <v>0</v>
      </c>
      <c r="V845" s="225">
        <v>0</v>
      </c>
      <c r="W845" s="225">
        <v>0</v>
      </c>
      <c r="X845" s="225">
        <v>0</v>
      </c>
      <c r="Y845" s="225">
        <v>0</v>
      </c>
      <c r="Z845" s="225">
        <v>0</v>
      </c>
      <c r="AA845" s="225">
        <v>0</v>
      </c>
      <c r="AB845" s="225">
        <v>0</v>
      </c>
      <c r="AC845" s="225">
        <v>0</v>
      </c>
      <c r="AD845" s="225">
        <v>0</v>
      </c>
      <c r="AE845" s="225">
        <v>0</v>
      </c>
      <c r="AF845" s="225">
        <v>0</v>
      </c>
      <c r="AG845" s="225">
        <v>0</v>
      </c>
      <c r="AH845" s="225">
        <v>0</v>
      </c>
      <c r="AI845" s="225">
        <v>0</v>
      </c>
      <c r="AJ845" s="225">
        <v>0</v>
      </c>
      <c r="AK845" s="225">
        <v>0</v>
      </c>
      <c r="AL845" s="225">
        <v>0</v>
      </c>
      <c r="AM845" s="225">
        <v>0</v>
      </c>
      <c r="AN845" s="225">
        <v>0</v>
      </c>
      <c r="AO845" s="225">
        <v>0</v>
      </c>
      <c r="AP845" s="225">
        <v>0</v>
      </c>
      <c r="AQ845" s="225">
        <v>0</v>
      </c>
      <c r="AR845" s="225">
        <v>0</v>
      </c>
      <c r="AS845" s="225">
        <v>0</v>
      </c>
      <c r="AT845" s="225">
        <v>0</v>
      </c>
      <c r="AU845" s="225">
        <v>0</v>
      </c>
      <c r="AV845" s="225">
        <v>0</v>
      </c>
      <c r="AW845" s="225">
        <v>0</v>
      </c>
      <c r="AX845" s="225">
        <v>0</v>
      </c>
      <c r="AY845" s="225">
        <v>0</v>
      </c>
      <c r="AZ845" s="225">
        <v>0</v>
      </c>
      <c r="BA845" s="225">
        <v>0</v>
      </c>
      <c r="BB845" s="225">
        <v>0</v>
      </c>
      <c r="BC845" s="225">
        <v>0</v>
      </c>
      <c r="BD845" s="225">
        <v>0</v>
      </c>
      <c r="BE845" s="225">
        <v>0</v>
      </c>
      <c r="BF845" s="225">
        <v>0</v>
      </c>
      <c r="BG845" s="225">
        <v>0</v>
      </c>
      <c r="BH845" s="225">
        <v>0</v>
      </c>
      <c r="BI845" s="225">
        <v>0</v>
      </c>
      <c r="BJ845" s="225">
        <v>0</v>
      </c>
      <c r="BK845" s="225">
        <v>0</v>
      </c>
      <c r="BL845" s="225">
        <v>0</v>
      </c>
      <c r="BM845" s="225">
        <v>0</v>
      </c>
      <c r="BN845" s="225">
        <v>0</v>
      </c>
    </row>
    <row r="846" spans="1:66">
      <c r="A846" s="245" t="s">
        <v>1085</v>
      </c>
    </row>
    <row r="847" spans="1:66">
      <c r="A847" s="245" t="s">
        <v>1086</v>
      </c>
      <c r="B847" s="225">
        <v>-10346374.582166299</v>
      </c>
      <c r="C847" s="225">
        <v>-12057604.3732998</v>
      </c>
      <c r="D847" s="225">
        <v>-11835639.217964999</v>
      </c>
      <c r="E847" s="225">
        <v>-12337081.2469956</v>
      </c>
      <c r="F847" s="225">
        <v>-9996667.2464351598</v>
      </c>
      <c r="G847" s="225">
        <v>-7905545.42086739</v>
      </c>
      <c r="H847" s="225">
        <v>-6780191.1682006996</v>
      </c>
      <c r="I847" s="225">
        <v>-6589038.9918816704</v>
      </c>
      <c r="J847" s="225">
        <v>-6616420.0972742802</v>
      </c>
      <c r="K847" s="225">
        <v>-8394525.8021944091</v>
      </c>
      <c r="L847" s="225">
        <v>-10674864.9284564</v>
      </c>
      <c r="M847" s="225">
        <v>-9691566.9458679594</v>
      </c>
      <c r="N847" s="225">
        <v>-113225520.021604</v>
      </c>
      <c r="O847" s="225">
        <v>-8693061.1684713997</v>
      </c>
      <c r="P847" s="225">
        <v>-8862041.2992000394</v>
      </c>
      <c r="Q847" s="225">
        <v>-8545793.7884957399</v>
      </c>
      <c r="R847" s="225">
        <v>-7865199.0922107203</v>
      </c>
      <c r="S847" s="225">
        <v>-5769564.1752810897</v>
      </c>
      <c r="T847" s="225">
        <v>-3718801.2473516902</v>
      </c>
      <c r="U847" s="225">
        <v>-2562304.0537856701</v>
      </c>
      <c r="V847" s="225">
        <v>-2810346.1822759099</v>
      </c>
      <c r="W847" s="225">
        <v>-3409681.1902800798</v>
      </c>
      <c r="X847" s="225">
        <v>-5176610.9371210402</v>
      </c>
      <c r="Y847" s="225">
        <v>-7688435.5888950499</v>
      </c>
      <c r="Z847" s="225">
        <v>-5949830.32666797</v>
      </c>
      <c r="AA847" s="225">
        <v>-71051669.050036401</v>
      </c>
      <c r="AB847" s="225">
        <v>-3187265.2666213</v>
      </c>
      <c r="AC847" s="225">
        <v>-3268715.7392010698</v>
      </c>
      <c r="AD847" s="225">
        <v>-3186278.9480107999</v>
      </c>
      <c r="AE847" s="225">
        <v>-3151466.2426163601</v>
      </c>
      <c r="AF847" s="225">
        <v>-3085169.0456182202</v>
      </c>
      <c r="AG847" s="225">
        <v>-3438984.18357149</v>
      </c>
      <c r="AH847" s="225">
        <v>-3832838.9673726801</v>
      </c>
      <c r="AI847" s="225">
        <v>-3856639.0300271502</v>
      </c>
      <c r="AJ847" s="225">
        <v>-3855961.4014571202</v>
      </c>
      <c r="AK847" s="225">
        <v>-3825167.9601734299</v>
      </c>
      <c r="AL847" s="225">
        <v>-3693434.0533310398</v>
      </c>
      <c r="AM847" s="225">
        <v>-8010551.0868244404</v>
      </c>
      <c r="AN847" s="225">
        <v>-46392471.924825102</v>
      </c>
      <c r="AO847" s="225">
        <v>-2870220.7667285502</v>
      </c>
      <c r="AP847" s="225">
        <v>-2948920.8296220601</v>
      </c>
      <c r="AQ847" s="225">
        <v>-2882369.2304381202</v>
      </c>
      <c r="AR847" s="225">
        <v>-2864254.58414244</v>
      </c>
      <c r="AS847" s="225">
        <v>-2815228.4231936801</v>
      </c>
      <c r="AT847" s="225">
        <v>-3181121.0996225402</v>
      </c>
      <c r="AU847" s="225">
        <v>-3623216.7133036801</v>
      </c>
      <c r="AV847" s="225">
        <v>-3713994.6278738901</v>
      </c>
      <c r="AW847" s="225">
        <v>-3623999.4338487401</v>
      </c>
      <c r="AX847" s="225">
        <v>-3510323.5032693199</v>
      </c>
      <c r="AY847" s="225">
        <v>-3411605.94730228</v>
      </c>
      <c r="AZ847" s="225">
        <v>-8832059.7499472704</v>
      </c>
      <c r="BA847" s="225">
        <v>-44277314.909292601</v>
      </c>
      <c r="BB847" s="225">
        <v>-3266468.2641493501</v>
      </c>
      <c r="BC847" s="225">
        <v>-3364793.4126189202</v>
      </c>
      <c r="BD847" s="225">
        <v>-2870403.8044365598</v>
      </c>
      <c r="BE847" s="225">
        <v>-2836629.1061810399</v>
      </c>
      <c r="BF847" s="225">
        <v>-2771128.24643054</v>
      </c>
      <c r="BG847" s="225">
        <v>-2927398.0089856102</v>
      </c>
      <c r="BH847" s="225">
        <v>-3194331.4993428802</v>
      </c>
      <c r="BI847" s="225">
        <v>-3319102.6930312999</v>
      </c>
      <c r="BJ847" s="225">
        <v>-3464426.4181007398</v>
      </c>
      <c r="BK847" s="225">
        <v>-3557562.0838145399</v>
      </c>
      <c r="BL847" s="225">
        <v>-3424942.43112671</v>
      </c>
      <c r="BM847" s="225">
        <v>-9226970.0329723302</v>
      </c>
      <c r="BN847" s="225">
        <v>-44224156.001190498</v>
      </c>
    </row>
    <row r="848" spans="1:66" ht="10.8" thickBot="1">
      <c r="A848" s="246" t="s">
        <v>1087</v>
      </c>
    </row>
    <row r="849" spans="1:66">
      <c r="A849" s="247" t="s">
        <v>1088</v>
      </c>
    </row>
    <row r="850" spans="1:66">
      <c r="A850" s="245" t="s">
        <v>1089</v>
      </c>
      <c r="B850" s="225">
        <v>502377.87278858997</v>
      </c>
      <c r="C850" s="225">
        <v>589863.20803594496</v>
      </c>
      <c r="D850" s="225">
        <v>572894.63452804601</v>
      </c>
      <c r="E850" s="225">
        <v>596737.45734398195</v>
      </c>
      <c r="F850" s="225">
        <v>487569.67854381999</v>
      </c>
      <c r="G850" s="225">
        <v>368441.342661954</v>
      </c>
      <c r="H850" s="225">
        <v>302968.75611369999</v>
      </c>
      <c r="I850" s="225">
        <v>288990.24262686103</v>
      </c>
      <c r="J850" s="225">
        <v>287077.72586710902</v>
      </c>
      <c r="K850" s="225">
        <v>380915.04123846698</v>
      </c>
      <c r="L850" s="225">
        <v>501908.04832315398</v>
      </c>
      <c r="M850" s="225">
        <v>443813.49462637998</v>
      </c>
      <c r="N850" s="225">
        <v>5323557.5026980098</v>
      </c>
      <c r="O850" s="225">
        <v>388603.78935353499</v>
      </c>
      <c r="P850" s="225">
        <v>432432.53898039798</v>
      </c>
      <c r="Q850" s="225">
        <v>411604.96747591201</v>
      </c>
      <c r="R850" s="225">
        <v>370816.20599625201</v>
      </c>
      <c r="S850" s="225">
        <v>252214.93057259699</v>
      </c>
      <c r="T850" s="225">
        <v>136170.87822650699</v>
      </c>
      <c r="U850" s="225">
        <v>69265.095190662105</v>
      </c>
      <c r="V850" s="225">
        <v>79794.142599614497</v>
      </c>
      <c r="W850" s="225">
        <v>109500.427244406</v>
      </c>
      <c r="X850" s="225">
        <v>231419.42834896999</v>
      </c>
      <c r="Y850" s="225">
        <v>367257.33860403299</v>
      </c>
      <c r="Z850" s="225">
        <v>303735.58186203998</v>
      </c>
      <c r="AA850" s="225">
        <v>3152815.3244549301</v>
      </c>
      <c r="AB850" s="225">
        <v>151776.27463271099</v>
      </c>
      <c r="AC850" s="225">
        <v>155357.353739557</v>
      </c>
      <c r="AD850" s="225">
        <v>150052.65552594201</v>
      </c>
      <c r="AE850" s="225">
        <v>147357.47717627999</v>
      </c>
      <c r="AF850" s="225">
        <v>142973.611822826</v>
      </c>
      <c r="AG850" s="225">
        <v>161713.82844111099</v>
      </c>
      <c r="AH850" s="225">
        <v>182581.58923517601</v>
      </c>
      <c r="AI850" s="225">
        <v>183098.52541603701</v>
      </c>
      <c r="AJ850" s="225">
        <v>182216.22510319299</v>
      </c>
      <c r="AK850" s="225">
        <v>179709.30165344299</v>
      </c>
      <c r="AL850" s="225">
        <v>171787.594893506</v>
      </c>
      <c r="AM850" s="225">
        <v>435728.76631415403</v>
      </c>
      <c r="AN850" s="225">
        <v>2244353.2039539302</v>
      </c>
      <c r="AO850" s="225">
        <v>153062.88144553101</v>
      </c>
      <c r="AP850" s="225">
        <v>156470.53256786699</v>
      </c>
      <c r="AQ850" s="225">
        <v>151116.02146092101</v>
      </c>
      <c r="AR850" s="225">
        <v>148404.37920560699</v>
      </c>
      <c r="AS850" s="225">
        <v>143971.17574918101</v>
      </c>
      <c r="AT850" s="225">
        <v>162336.812393478</v>
      </c>
      <c r="AU850" s="225">
        <v>184871.642791266</v>
      </c>
      <c r="AV850" s="225">
        <v>188061.75626212</v>
      </c>
      <c r="AW850" s="225">
        <v>181286.82570318601</v>
      </c>
      <c r="AX850" s="225">
        <v>173186.64803304599</v>
      </c>
      <c r="AY850" s="225">
        <v>165886.08679693501</v>
      </c>
      <c r="AZ850" s="225">
        <v>462116.56445677002</v>
      </c>
      <c r="BA850" s="225">
        <v>2270771.3268659101</v>
      </c>
      <c r="BB850" s="225">
        <v>155200.91798560799</v>
      </c>
      <c r="BC850" s="225">
        <v>158697.28390013601</v>
      </c>
      <c r="BD850" s="225">
        <v>153303.08640849899</v>
      </c>
      <c r="BE850" s="225">
        <v>150586.60198713301</v>
      </c>
      <c r="BF850" s="225">
        <v>146114.48573099301</v>
      </c>
      <c r="BG850" s="225">
        <v>153828.927142792</v>
      </c>
      <c r="BH850" s="225">
        <v>167618.911535041</v>
      </c>
      <c r="BI850" s="225">
        <v>173578.870158837</v>
      </c>
      <c r="BJ850" s="225">
        <v>180657.97921051999</v>
      </c>
      <c r="BK850" s="225">
        <v>184855.36487902701</v>
      </c>
      <c r="BL850" s="225">
        <v>176624.68459085899</v>
      </c>
      <c r="BM850" s="225">
        <v>494787.934494238</v>
      </c>
      <c r="BN850" s="225">
        <v>2295855.0480236802</v>
      </c>
    </row>
    <row r="851" spans="1:66">
      <c r="A851" s="245" t="s">
        <v>1090</v>
      </c>
      <c r="B851" s="225">
        <v>1812670.70645265</v>
      </c>
      <c r="C851" s="225">
        <v>2128333.7024496901</v>
      </c>
      <c r="D851" s="225">
        <v>2067108.00403801</v>
      </c>
      <c r="E851" s="225">
        <v>2153137.2438166002</v>
      </c>
      <c r="F851" s="225">
        <v>1759240.0492185601</v>
      </c>
      <c r="G851" s="225">
        <v>1329403.35365936</v>
      </c>
      <c r="H851" s="225">
        <v>1093166.3572866099</v>
      </c>
      <c r="I851" s="225">
        <v>1042729.33907819</v>
      </c>
      <c r="J851" s="225">
        <v>1035828.63087868</v>
      </c>
      <c r="K851" s="225">
        <v>1374410.7260686101</v>
      </c>
      <c r="L851" s="225">
        <v>1810975.49435872</v>
      </c>
      <c r="M851" s="225">
        <v>1601359.78197464</v>
      </c>
      <c r="N851" s="225">
        <v>19208363.389280301</v>
      </c>
      <c r="O851" s="225">
        <v>1402153.1272219799</v>
      </c>
      <c r="P851" s="225">
        <v>1560295.2247392701</v>
      </c>
      <c r="Q851" s="225">
        <v>1485145.5599199</v>
      </c>
      <c r="R851" s="225">
        <v>1337972.2923628399</v>
      </c>
      <c r="S851" s="225">
        <v>910037.32676603401</v>
      </c>
      <c r="T851" s="225">
        <v>491329.28698273498</v>
      </c>
      <c r="U851" s="225">
        <v>249921.05710157999</v>
      </c>
      <c r="V851" s="225">
        <v>287911.77452533599</v>
      </c>
      <c r="W851" s="225">
        <v>395097.450666408</v>
      </c>
      <c r="X851" s="225">
        <v>835003.37374278402</v>
      </c>
      <c r="Y851" s="225">
        <v>1325131.2517449099</v>
      </c>
      <c r="Z851" s="225">
        <v>1095933.2040094901</v>
      </c>
      <c r="AA851" s="225">
        <v>11375930.929783201</v>
      </c>
      <c r="AB851" s="225">
        <v>547636.39456111798</v>
      </c>
      <c r="AC851" s="225">
        <v>560557.57908390998</v>
      </c>
      <c r="AD851" s="225">
        <v>541417.26343860396</v>
      </c>
      <c r="AE851" s="225">
        <v>531692.56992059597</v>
      </c>
      <c r="AF851" s="225">
        <v>515874.78665890702</v>
      </c>
      <c r="AG851" s="225">
        <v>583492.89552978997</v>
      </c>
      <c r="AH851" s="225">
        <v>658787.57061310299</v>
      </c>
      <c r="AI851" s="225">
        <v>660652.77034204802</v>
      </c>
      <c r="AJ851" s="225">
        <v>657469.27039506601</v>
      </c>
      <c r="AK851" s="225">
        <v>648423.83478410798</v>
      </c>
      <c r="AL851" s="225">
        <v>619840.87648393202</v>
      </c>
      <c r="AM851" s="225">
        <v>1572188.6122735201</v>
      </c>
      <c r="AN851" s="225">
        <v>8098034.42408471</v>
      </c>
      <c r="AO851" s="225">
        <v>552278.70587028505</v>
      </c>
      <c r="AP851" s="225">
        <v>564574.13069260505</v>
      </c>
      <c r="AQ851" s="225">
        <v>545254.081071269</v>
      </c>
      <c r="AR851" s="225">
        <v>535469.98278823297</v>
      </c>
      <c r="AS851" s="225">
        <v>519474.17868045601</v>
      </c>
      <c r="AT851" s="225">
        <v>585740.73489974299</v>
      </c>
      <c r="AU851" s="225">
        <v>667050.50021685101</v>
      </c>
      <c r="AV851" s="225">
        <v>678561.00964032195</v>
      </c>
      <c r="AW851" s="225">
        <v>654115.82837813301</v>
      </c>
      <c r="AX851" s="225">
        <v>624888.91458469303</v>
      </c>
      <c r="AY851" s="225">
        <v>598547.16227003199</v>
      </c>
      <c r="AZ851" s="225">
        <v>1667400.5857535601</v>
      </c>
      <c r="BA851" s="225">
        <v>8193355.8148461897</v>
      </c>
      <c r="BB851" s="225">
        <v>559993.13044079801</v>
      </c>
      <c r="BC851" s="225">
        <v>572608.65436330996</v>
      </c>
      <c r="BD851" s="225">
        <v>553145.40905030502</v>
      </c>
      <c r="BE851" s="225">
        <v>543343.83935175696</v>
      </c>
      <c r="BF851" s="225">
        <v>527207.63078755501</v>
      </c>
      <c r="BG851" s="225">
        <v>555042.738027037</v>
      </c>
      <c r="BH851" s="225">
        <v>604799.50898416201</v>
      </c>
      <c r="BI851" s="225">
        <v>626304.12332765898</v>
      </c>
      <c r="BJ851" s="225">
        <v>651846.83589686803</v>
      </c>
      <c r="BK851" s="225">
        <v>666991.76654987095</v>
      </c>
      <c r="BL851" s="225">
        <v>637293.97558283794</v>
      </c>
      <c r="BM851" s="225">
        <v>1785284.82909784</v>
      </c>
      <c r="BN851" s="225">
        <v>8283862.4414600097</v>
      </c>
    </row>
    <row r="852" spans="1:66">
      <c r="A852" s="245" t="s">
        <v>1091</v>
      </c>
      <c r="B852" s="225">
        <v>50394.477299999999</v>
      </c>
      <c r="C852" s="225">
        <v>50394.477299999999</v>
      </c>
      <c r="D852" s="225">
        <v>50394.477299999999</v>
      </c>
      <c r="E852" s="225">
        <v>50394.477299999999</v>
      </c>
      <c r="F852" s="225">
        <v>50394.477299999999</v>
      </c>
      <c r="G852" s="225">
        <v>50394.477299999999</v>
      </c>
      <c r="H852" s="225">
        <v>50394.477299999999</v>
      </c>
      <c r="I852" s="225">
        <v>50394.477299999999</v>
      </c>
      <c r="J852" s="225">
        <v>50394.477299999999</v>
      </c>
      <c r="K852" s="225">
        <v>50394.477299999999</v>
      </c>
      <c r="L852" s="225">
        <v>50394.477299999999</v>
      </c>
      <c r="M852" s="225">
        <v>50394.477299999999</v>
      </c>
      <c r="N852" s="225">
        <v>604733.72759999998</v>
      </c>
      <c r="O852" s="225">
        <v>50394.477299999999</v>
      </c>
      <c r="P852" s="225">
        <v>50394.477299999999</v>
      </c>
      <c r="Q852" s="225">
        <v>50394.477299999999</v>
      </c>
      <c r="R852" s="225">
        <v>50394.477299999999</v>
      </c>
      <c r="S852" s="225">
        <v>50394.477299999999</v>
      </c>
      <c r="T852" s="225">
        <v>50394.477299999999</v>
      </c>
      <c r="U852" s="225">
        <v>50394.477299999999</v>
      </c>
      <c r="V852" s="225">
        <v>50394.477299999999</v>
      </c>
      <c r="W852" s="225">
        <v>50394.477299999999</v>
      </c>
      <c r="X852" s="225">
        <v>50394.477299999999</v>
      </c>
      <c r="Y852" s="225">
        <v>50394.477299999999</v>
      </c>
      <c r="Z852" s="225">
        <v>50394.477299999999</v>
      </c>
      <c r="AA852" s="225">
        <v>604733.72759999998</v>
      </c>
      <c r="AB852" s="225">
        <v>50394.477299999999</v>
      </c>
      <c r="AC852" s="225">
        <v>50394.477299999999</v>
      </c>
      <c r="AD852" s="225">
        <v>50394.477299999999</v>
      </c>
      <c r="AE852" s="225">
        <v>50394.477299999999</v>
      </c>
      <c r="AF852" s="225">
        <v>50394.477299999999</v>
      </c>
      <c r="AG852" s="225">
        <v>50394.477299999999</v>
      </c>
      <c r="AH852" s="225">
        <v>50394.477299999999</v>
      </c>
      <c r="AI852" s="225">
        <v>50394.477299999999</v>
      </c>
      <c r="AJ852" s="225">
        <v>50394.477299999999</v>
      </c>
      <c r="AK852" s="225">
        <v>50394.477299999999</v>
      </c>
      <c r="AL852" s="225">
        <v>50394.477299999999</v>
      </c>
      <c r="AM852" s="225">
        <v>50394.477299999999</v>
      </c>
      <c r="AN852" s="225">
        <v>604733.72759999998</v>
      </c>
      <c r="AO852" s="225">
        <v>50394.477299999999</v>
      </c>
      <c r="AP852" s="225">
        <v>50394.477299999999</v>
      </c>
      <c r="AQ852" s="225">
        <v>50394.477299999999</v>
      </c>
      <c r="AR852" s="225">
        <v>50394.477299999999</v>
      </c>
      <c r="AS852" s="225">
        <v>50394.477299999999</v>
      </c>
      <c r="AT852" s="225">
        <v>50394.477299999999</v>
      </c>
      <c r="AU852" s="225">
        <v>50394.477299999999</v>
      </c>
      <c r="AV852" s="225">
        <v>50394.477299999999</v>
      </c>
      <c r="AW852" s="225">
        <v>50394.477299999999</v>
      </c>
      <c r="AX852" s="225">
        <v>50394.477299999999</v>
      </c>
      <c r="AY852" s="225">
        <v>50394.477299999999</v>
      </c>
      <c r="AZ852" s="225">
        <v>50394.477299999999</v>
      </c>
      <c r="BA852" s="225">
        <v>604733.72759999998</v>
      </c>
      <c r="BB852" s="225">
        <v>50394.477299999999</v>
      </c>
      <c r="BC852" s="225">
        <v>50394.477299999999</v>
      </c>
      <c r="BD852" s="225">
        <v>50394.477299999999</v>
      </c>
      <c r="BE852" s="225">
        <v>50394.477299999999</v>
      </c>
      <c r="BF852" s="225">
        <v>50394.477299999999</v>
      </c>
      <c r="BG852" s="225">
        <v>50394.477299999999</v>
      </c>
      <c r="BH852" s="225">
        <v>50394.477299999999</v>
      </c>
      <c r="BI852" s="225">
        <v>50394.477299999999</v>
      </c>
      <c r="BJ852" s="225">
        <v>50394.477299999999</v>
      </c>
      <c r="BK852" s="225">
        <v>50394.477299999999</v>
      </c>
      <c r="BL852" s="225">
        <v>50394.477299999999</v>
      </c>
      <c r="BM852" s="225">
        <v>50394.477299999999</v>
      </c>
      <c r="BN852" s="225">
        <v>604733.72759999998</v>
      </c>
    </row>
    <row r="853" spans="1:66">
      <c r="A853" s="245" t="s">
        <v>1092</v>
      </c>
      <c r="B853" s="225">
        <v>0</v>
      </c>
      <c r="C853" s="225">
        <v>0</v>
      </c>
      <c r="D853" s="225">
        <v>0</v>
      </c>
      <c r="E853" s="225">
        <v>0</v>
      </c>
      <c r="F853" s="225">
        <v>0</v>
      </c>
      <c r="G853" s="225">
        <v>0</v>
      </c>
      <c r="H853" s="225">
        <v>0</v>
      </c>
      <c r="I853" s="225">
        <v>0</v>
      </c>
      <c r="J853" s="225">
        <v>0</v>
      </c>
      <c r="K853" s="225">
        <v>0</v>
      </c>
      <c r="L853" s="225">
        <v>0</v>
      </c>
      <c r="M853" s="225">
        <v>0</v>
      </c>
      <c r="N853" s="225">
        <v>0</v>
      </c>
      <c r="O853" s="225">
        <v>0</v>
      </c>
      <c r="P853" s="225">
        <v>0</v>
      </c>
      <c r="Q853" s="225">
        <v>0</v>
      </c>
      <c r="R853" s="225">
        <v>0</v>
      </c>
      <c r="S853" s="225">
        <v>0</v>
      </c>
      <c r="T853" s="225">
        <v>0</v>
      </c>
      <c r="U853" s="225">
        <v>0</v>
      </c>
      <c r="V853" s="225">
        <v>0</v>
      </c>
      <c r="W853" s="225">
        <v>0</v>
      </c>
      <c r="X853" s="225">
        <v>0</v>
      </c>
      <c r="Y853" s="225">
        <v>0</v>
      </c>
      <c r="Z853" s="225">
        <v>0</v>
      </c>
      <c r="AA853" s="225">
        <v>0</v>
      </c>
      <c r="AB853" s="225">
        <v>0</v>
      </c>
      <c r="AC853" s="225">
        <v>0</v>
      </c>
      <c r="AD853" s="225">
        <v>0</v>
      </c>
      <c r="AE853" s="225">
        <v>0</v>
      </c>
      <c r="AF853" s="225">
        <v>0</v>
      </c>
      <c r="AG853" s="225">
        <v>0</v>
      </c>
      <c r="AH853" s="225">
        <v>0</v>
      </c>
      <c r="AI853" s="225">
        <v>0</v>
      </c>
      <c r="AJ853" s="225">
        <v>0</v>
      </c>
      <c r="AK853" s="225">
        <v>0</v>
      </c>
      <c r="AL853" s="225">
        <v>0</v>
      </c>
      <c r="AM853" s="225">
        <v>0</v>
      </c>
      <c r="AN853" s="225">
        <v>0</v>
      </c>
      <c r="AO853" s="225">
        <v>0</v>
      </c>
      <c r="AP853" s="225">
        <v>0</v>
      </c>
      <c r="AQ853" s="225">
        <v>0</v>
      </c>
      <c r="AR853" s="225">
        <v>0</v>
      </c>
      <c r="AS853" s="225">
        <v>0</v>
      </c>
      <c r="AT853" s="225">
        <v>0</v>
      </c>
      <c r="AU853" s="225">
        <v>0</v>
      </c>
      <c r="AV853" s="225">
        <v>0</v>
      </c>
      <c r="AW853" s="225">
        <v>0</v>
      </c>
      <c r="AX853" s="225">
        <v>0</v>
      </c>
      <c r="AY853" s="225">
        <v>0</v>
      </c>
      <c r="AZ853" s="225">
        <v>0</v>
      </c>
      <c r="BA853" s="225">
        <v>0</v>
      </c>
      <c r="BB853" s="225">
        <v>0</v>
      </c>
      <c r="BC853" s="225">
        <v>0</v>
      </c>
      <c r="BD853" s="225">
        <v>0</v>
      </c>
      <c r="BE853" s="225">
        <v>0</v>
      </c>
      <c r="BF853" s="225">
        <v>0</v>
      </c>
      <c r="BG853" s="225">
        <v>0</v>
      </c>
      <c r="BH853" s="225">
        <v>0</v>
      </c>
      <c r="BI853" s="225">
        <v>0</v>
      </c>
      <c r="BJ853" s="225">
        <v>0</v>
      </c>
      <c r="BK853" s="225">
        <v>0</v>
      </c>
      <c r="BL853" s="225">
        <v>0</v>
      </c>
      <c r="BM853" s="225">
        <v>0</v>
      </c>
      <c r="BN853" s="225">
        <v>0</v>
      </c>
    </row>
    <row r="854" spans="1:66">
      <c r="A854" s="245" t="s">
        <v>1093</v>
      </c>
      <c r="B854" s="225">
        <v>0</v>
      </c>
      <c r="C854" s="225">
        <v>0</v>
      </c>
      <c r="D854" s="225">
        <v>0</v>
      </c>
      <c r="E854" s="225">
        <v>0</v>
      </c>
      <c r="F854" s="225">
        <v>0</v>
      </c>
      <c r="G854" s="225">
        <v>0</v>
      </c>
      <c r="H854" s="225">
        <v>0</v>
      </c>
      <c r="I854" s="225">
        <v>0</v>
      </c>
      <c r="J854" s="225">
        <v>0</v>
      </c>
      <c r="K854" s="225">
        <v>0</v>
      </c>
      <c r="L854" s="225">
        <v>0</v>
      </c>
      <c r="M854" s="225">
        <v>0</v>
      </c>
      <c r="N854" s="225">
        <v>0</v>
      </c>
      <c r="O854" s="225">
        <v>0</v>
      </c>
      <c r="P854" s="225">
        <v>0</v>
      </c>
      <c r="Q854" s="225">
        <v>0</v>
      </c>
      <c r="R854" s="225">
        <v>0</v>
      </c>
      <c r="S854" s="225">
        <v>0</v>
      </c>
      <c r="T854" s="225">
        <v>0</v>
      </c>
      <c r="U854" s="225">
        <v>0</v>
      </c>
      <c r="V854" s="225">
        <v>0</v>
      </c>
      <c r="W854" s="225">
        <v>0</v>
      </c>
      <c r="X854" s="225">
        <v>0</v>
      </c>
      <c r="Y854" s="225">
        <v>0</v>
      </c>
      <c r="Z854" s="225">
        <v>0</v>
      </c>
      <c r="AA854" s="225">
        <v>0</v>
      </c>
      <c r="AB854" s="225">
        <v>0</v>
      </c>
      <c r="AC854" s="225">
        <v>0</v>
      </c>
      <c r="AD854" s="225">
        <v>0</v>
      </c>
      <c r="AE854" s="225">
        <v>0</v>
      </c>
      <c r="AF854" s="225">
        <v>0</v>
      </c>
      <c r="AG854" s="225">
        <v>0</v>
      </c>
      <c r="AH854" s="225">
        <v>0</v>
      </c>
      <c r="AI854" s="225">
        <v>0</v>
      </c>
      <c r="AJ854" s="225">
        <v>0</v>
      </c>
      <c r="AK854" s="225">
        <v>0</v>
      </c>
      <c r="AL854" s="225">
        <v>0</v>
      </c>
      <c r="AM854" s="225">
        <v>0</v>
      </c>
      <c r="AN854" s="225">
        <v>0</v>
      </c>
      <c r="AO854" s="225">
        <v>0</v>
      </c>
      <c r="AP854" s="225">
        <v>0</v>
      </c>
      <c r="AQ854" s="225">
        <v>0</v>
      </c>
      <c r="AR854" s="225">
        <v>0</v>
      </c>
      <c r="AS854" s="225">
        <v>0</v>
      </c>
      <c r="AT854" s="225">
        <v>0</v>
      </c>
      <c r="AU854" s="225">
        <v>0</v>
      </c>
      <c r="AV854" s="225">
        <v>0</v>
      </c>
      <c r="AW854" s="225">
        <v>0</v>
      </c>
      <c r="AX854" s="225">
        <v>0</v>
      </c>
      <c r="AY854" s="225">
        <v>0</v>
      </c>
      <c r="AZ854" s="225">
        <v>0</v>
      </c>
      <c r="BA854" s="225">
        <v>0</v>
      </c>
      <c r="BB854" s="225">
        <v>0</v>
      </c>
      <c r="BC854" s="225">
        <v>0</v>
      </c>
      <c r="BD854" s="225">
        <v>0</v>
      </c>
      <c r="BE854" s="225">
        <v>0</v>
      </c>
      <c r="BF854" s="225">
        <v>0</v>
      </c>
      <c r="BG854" s="225">
        <v>0</v>
      </c>
      <c r="BH854" s="225">
        <v>0</v>
      </c>
      <c r="BI854" s="225">
        <v>0</v>
      </c>
      <c r="BJ854" s="225">
        <v>0</v>
      </c>
      <c r="BK854" s="225">
        <v>0</v>
      </c>
      <c r="BL854" s="225">
        <v>0</v>
      </c>
      <c r="BM854" s="225">
        <v>0</v>
      </c>
      <c r="BN854" s="225">
        <v>0</v>
      </c>
    </row>
    <row r="855" spans="1:66">
      <c r="A855" s="245" t="s">
        <v>1094</v>
      </c>
      <c r="B855" s="225">
        <v>0</v>
      </c>
      <c r="C855" s="225">
        <v>0</v>
      </c>
      <c r="D855" s="225">
        <v>0</v>
      </c>
      <c r="E855" s="225">
        <v>0</v>
      </c>
      <c r="F855" s="225">
        <v>0</v>
      </c>
      <c r="G855" s="225">
        <v>0</v>
      </c>
      <c r="H855" s="225">
        <v>0</v>
      </c>
      <c r="I855" s="225">
        <v>0</v>
      </c>
      <c r="J855" s="225">
        <v>0</v>
      </c>
      <c r="K855" s="225">
        <v>0</v>
      </c>
      <c r="L855" s="225">
        <v>0</v>
      </c>
      <c r="M855" s="225">
        <v>0</v>
      </c>
      <c r="N855" s="225">
        <v>0</v>
      </c>
      <c r="O855" s="225">
        <v>0</v>
      </c>
      <c r="P855" s="225">
        <v>0</v>
      </c>
      <c r="Q855" s="225">
        <v>0</v>
      </c>
      <c r="R855" s="225">
        <v>0</v>
      </c>
      <c r="S855" s="225">
        <v>0</v>
      </c>
      <c r="T855" s="225">
        <v>0</v>
      </c>
      <c r="U855" s="225">
        <v>0</v>
      </c>
      <c r="V855" s="225">
        <v>0</v>
      </c>
      <c r="W855" s="225">
        <v>0</v>
      </c>
      <c r="X855" s="225">
        <v>0</v>
      </c>
      <c r="Y855" s="225">
        <v>0</v>
      </c>
      <c r="Z855" s="225">
        <v>0</v>
      </c>
      <c r="AA855" s="225">
        <v>0</v>
      </c>
      <c r="AB855" s="225">
        <v>0</v>
      </c>
      <c r="AC855" s="225">
        <v>0</v>
      </c>
      <c r="AD855" s="225">
        <v>0</v>
      </c>
      <c r="AE855" s="225">
        <v>0</v>
      </c>
      <c r="AF855" s="225">
        <v>0</v>
      </c>
      <c r="AG855" s="225">
        <v>0</v>
      </c>
      <c r="AH855" s="225">
        <v>0</v>
      </c>
      <c r="AI855" s="225">
        <v>0</v>
      </c>
      <c r="AJ855" s="225">
        <v>0</v>
      </c>
      <c r="AK855" s="225">
        <v>0</v>
      </c>
      <c r="AL855" s="225">
        <v>0</v>
      </c>
      <c r="AM855" s="225">
        <v>0</v>
      </c>
      <c r="AN855" s="225">
        <v>0</v>
      </c>
      <c r="AO855" s="225">
        <v>0</v>
      </c>
      <c r="AP855" s="225">
        <v>0</v>
      </c>
      <c r="AQ855" s="225">
        <v>0</v>
      </c>
      <c r="AR855" s="225">
        <v>0</v>
      </c>
      <c r="AS855" s="225">
        <v>0</v>
      </c>
      <c r="AT855" s="225">
        <v>0</v>
      </c>
      <c r="AU855" s="225">
        <v>0</v>
      </c>
      <c r="AV855" s="225">
        <v>0</v>
      </c>
      <c r="AW855" s="225">
        <v>0</v>
      </c>
      <c r="AX855" s="225">
        <v>0</v>
      </c>
      <c r="AY855" s="225">
        <v>0</v>
      </c>
      <c r="AZ855" s="225">
        <v>0</v>
      </c>
      <c r="BA855" s="225">
        <v>0</v>
      </c>
      <c r="BB855" s="225">
        <v>0</v>
      </c>
      <c r="BC855" s="225">
        <v>0</v>
      </c>
      <c r="BD855" s="225">
        <v>0</v>
      </c>
      <c r="BE855" s="225">
        <v>0</v>
      </c>
      <c r="BF855" s="225">
        <v>0</v>
      </c>
      <c r="BG855" s="225">
        <v>0</v>
      </c>
      <c r="BH855" s="225">
        <v>0</v>
      </c>
      <c r="BI855" s="225">
        <v>0</v>
      </c>
      <c r="BJ855" s="225">
        <v>0</v>
      </c>
      <c r="BK855" s="225">
        <v>0</v>
      </c>
      <c r="BL855" s="225">
        <v>0</v>
      </c>
      <c r="BM855" s="225">
        <v>0</v>
      </c>
      <c r="BN855" s="225">
        <v>0</v>
      </c>
    </row>
    <row r="856" spans="1:66">
      <c r="A856" s="245" t="s">
        <v>1095</v>
      </c>
      <c r="B856" s="225">
        <v>2365443.0565412398</v>
      </c>
      <c r="C856" s="225">
        <v>2768591.3877856401</v>
      </c>
      <c r="D856" s="225">
        <v>2690397.1158660599</v>
      </c>
      <c r="E856" s="225">
        <v>2800269.1784605798</v>
      </c>
      <c r="F856" s="225">
        <v>2297204.2050623801</v>
      </c>
      <c r="G856" s="225">
        <v>1748239.1736213099</v>
      </c>
      <c r="H856" s="225">
        <v>1446529.59070031</v>
      </c>
      <c r="I856" s="225">
        <v>1382114.05900505</v>
      </c>
      <c r="J856" s="225">
        <v>1373300.8340457899</v>
      </c>
      <c r="K856" s="225">
        <v>1805720.24460708</v>
      </c>
      <c r="L856" s="225">
        <v>2363278.01998187</v>
      </c>
      <c r="M856" s="225">
        <v>2095567.7539010199</v>
      </c>
      <c r="N856" s="225">
        <v>25136654.619578298</v>
      </c>
      <c r="O856" s="225">
        <v>1841151.39387552</v>
      </c>
      <c r="P856" s="225">
        <v>2043122.2410196699</v>
      </c>
      <c r="Q856" s="225">
        <v>1947145.0046958099</v>
      </c>
      <c r="R856" s="225">
        <v>1759182.9756590901</v>
      </c>
      <c r="S856" s="225">
        <v>1212646.7346386299</v>
      </c>
      <c r="T856" s="225">
        <v>677894.64250924299</v>
      </c>
      <c r="U856" s="225">
        <v>369580.62959224201</v>
      </c>
      <c r="V856" s="225">
        <v>418100.39442495001</v>
      </c>
      <c r="W856" s="225">
        <v>554992.35521081404</v>
      </c>
      <c r="X856" s="225">
        <v>1116817.27939175</v>
      </c>
      <c r="Y856" s="225">
        <v>1742783.06764895</v>
      </c>
      <c r="Z856" s="225">
        <v>1450063.2631715301</v>
      </c>
      <c r="AA856" s="225">
        <v>15133479.9818382</v>
      </c>
      <c r="AB856" s="225">
        <v>749807.14649382804</v>
      </c>
      <c r="AC856" s="225">
        <v>766309.41012346698</v>
      </c>
      <c r="AD856" s="225">
        <v>741864.39626454597</v>
      </c>
      <c r="AE856" s="225">
        <v>729444.52439687704</v>
      </c>
      <c r="AF856" s="225">
        <v>709242.87578173296</v>
      </c>
      <c r="AG856" s="225">
        <v>795601.20127090102</v>
      </c>
      <c r="AH856" s="225">
        <v>891763.637148279</v>
      </c>
      <c r="AI856" s="225">
        <v>894145.773058085</v>
      </c>
      <c r="AJ856" s="225">
        <v>890079.972798259</v>
      </c>
      <c r="AK856" s="225">
        <v>878527.61373755196</v>
      </c>
      <c r="AL856" s="225">
        <v>842022.94867743796</v>
      </c>
      <c r="AM856" s="225">
        <v>2058311.8558876701</v>
      </c>
      <c r="AN856" s="225">
        <v>10947121.355638601</v>
      </c>
      <c r="AO856" s="225">
        <v>755736.06461581704</v>
      </c>
      <c r="AP856" s="225">
        <v>771439.14056047297</v>
      </c>
      <c r="AQ856" s="225">
        <v>746764.57983218995</v>
      </c>
      <c r="AR856" s="225">
        <v>734268.83929384104</v>
      </c>
      <c r="AS856" s="225">
        <v>713839.83172963804</v>
      </c>
      <c r="AT856" s="225">
        <v>798472.02459322196</v>
      </c>
      <c r="AU856" s="225">
        <v>902316.62030811701</v>
      </c>
      <c r="AV856" s="225">
        <v>917017.243202443</v>
      </c>
      <c r="AW856" s="225">
        <v>885797.13138131995</v>
      </c>
      <c r="AX856" s="225">
        <v>848470.03991774004</v>
      </c>
      <c r="AY856" s="225">
        <v>814827.72636696696</v>
      </c>
      <c r="AZ856" s="225">
        <v>2179911.6275103302</v>
      </c>
      <c r="BA856" s="225">
        <v>11068860.8693121</v>
      </c>
      <c r="BB856" s="225">
        <v>765588.52572640695</v>
      </c>
      <c r="BC856" s="225">
        <v>781700.41556344705</v>
      </c>
      <c r="BD856" s="225">
        <v>756842.97275880503</v>
      </c>
      <c r="BE856" s="225">
        <v>744324.91863889096</v>
      </c>
      <c r="BF856" s="225">
        <v>723716.59381854802</v>
      </c>
      <c r="BG856" s="225">
        <v>759266.14246982895</v>
      </c>
      <c r="BH856" s="225">
        <v>822812.89781920298</v>
      </c>
      <c r="BI856" s="225">
        <v>850277.47078649595</v>
      </c>
      <c r="BJ856" s="225">
        <v>882899.29240738798</v>
      </c>
      <c r="BK856" s="225">
        <v>902241.60872889799</v>
      </c>
      <c r="BL856" s="225">
        <v>864313.13747369801</v>
      </c>
      <c r="BM856" s="225">
        <v>2330467.2408920801</v>
      </c>
      <c r="BN856" s="225">
        <v>11184451.2170837</v>
      </c>
    </row>
    <row r="857" spans="1:66">
      <c r="A857" s="247" t="s">
        <v>1096</v>
      </c>
    </row>
    <row r="858" spans="1:66">
      <c r="A858" s="245" t="s">
        <v>1097</v>
      </c>
      <c r="B858" s="225">
        <v>0</v>
      </c>
      <c r="C858" s="225">
        <v>0</v>
      </c>
      <c r="D858" s="225">
        <v>0</v>
      </c>
      <c r="E858" s="225">
        <v>0</v>
      </c>
      <c r="F858" s="225">
        <v>0</v>
      </c>
      <c r="G858" s="225">
        <v>0</v>
      </c>
      <c r="H858" s="225">
        <v>0</v>
      </c>
      <c r="I858" s="225">
        <v>0</v>
      </c>
      <c r="J858" s="225">
        <v>0</v>
      </c>
      <c r="K858" s="225">
        <v>0</v>
      </c>
      <c r="L858" s="225">
        <v>0</v>
      </c>
      <c r="M858" s="225">
        <v>0</v>
      </c>
      <c r="N858" s="225">
        <v>0</v>
      </c>
      <c r="O858" s="225">
        <v>0</v>
      </c>
      <c r="P858" s="225">
        <v>0</v>
      </c>
      <c r="Q858" s="225">
        <v>0</v>
      </c>
      <c r="R858" s="225">
        <v>0</v>
      </c>
      <c r="S858" s="225">
        <v>0</v>
      </c>
      <c r="T858" s="225">
        <v>0</v>
      </c>
      <c r="U858" s="225">
        <v>0</v>
      </c>
      <c r="V858" s="225">
        <v>0</v>
      </c>
      <c r="W858" s="225">
        <v>0</v>
      </c>
      <c r="X858" s="225">
        <v>0</v>
      </c>
      <c r="Y858" s="225">
        <v>0</v>
      </c>
      <c r="Z858" s="225">
        <v>0</v>
      </c>
      <c r="AA858" s="225">
        <v>0</v>
      </c>
      <c r="AB858" s="225">
        <v>0</v>
      </c>
      <c r="AC858" s="225">
        <v>0</v>
      </c>
      <c r="AD858" s="225">
        <v>0</v>
      </c>
      <c r="AE858" s="225">
        <v>0</v>
      </c>
      <c r="AF858" s="225">
        <v>0</v>
      </c>
      <c r="AG858" s="225">
        <v>0</v>
      </c>
      <c r="AH858" s="225">
        <v>0</v>
      </c>
      <c r="AI858" s="225">
        <v>0</v>
      </c>
      <c r="AJ858" s="225">
        <v>0</v>
      </c>
      <c r="AK858" s="225">
        <v>0</v>
      </c>
      <c r="AL858" s="225">
        <v>0</v>
      </c>
      <c r="AM858" s="225">
        <v>0</v>
      </c>
      <c r="AN858" s="225">
        <v>0</v>
      </c>
      <c r="AO858" s="225">
        <v>0</v>
      </c>
      <c r="AP858" s="225">
        <v>0</v>
      </c>
      <c r="AQ858" s="225">
        <v>0</v>
      </c>
      <c r="AR858" s="225">
        <v>0</v>
      </c>
      <c r="AS858" s="225">
        <v>0</v>
      </c>
      <c r="AT858" s="225">
        <v>0</v>
      </c>
      <c r="AU858" s="225">
        <v>0</v>
      </c>
      <c r="AV858" s="225">
        <v>0</v>
      </c>
      <c r="AW858" s="225">
        <v>0</v>
      </c>
      <c r="AX858" s="225">
        <v>0</v>
      </c>
      <c r="AY858" s="225">
        <v>0</v>
      </c>
      <c r="AZ858" s="225">
        <v>0</v>
      </c>
      <c r="BA858" s="225">
        <v>0</v>
      </c>
      <c r="BB858" s="225">
        <v>0</v>
      </c>
      <c r="BC858" s="225">
        <v>0</v>
      </c>
      <c r="BD858" s="225">
        <v>0</v>
      </c>
      <c r="BE858" s="225">
        <v>0</v>
      </c>
      <c r="BF858" s="225">
        <v>0</v>
      </c>
      <c r="BG858" s="225">
        <v>0</v>
      </c>
      <c r="BH858" s="225">
        <v>0</v>
      </c>
      <c r="BI858" s="225">
        <v>0</v>
      </c>
      <c r="BJ858" s="225">
        <v>0</v>
      </c>
      <c r="BK858" s="225">
        <v>0</v>
      </c>
      <c r="BL858" s="225">
        <v>0</v>
      </c>
      <c r="BM858" s="225">
        <v>0</v>
      </c>
      <c r="BN858" s="225">
        <v>0</v>
      </c>
    </row>
    <row r="859" spans="1:66">
      <c r="A859" s="245" t="s">
        <v>1098</v>
      </c>
      <c r="B859" s="225">
        <v>0</v>
      </c>
      <c r="C859" s="225">
        <v>0</v>
      </c>
      <c r="D859" s="225">
        <v>0</v>
      </c>
      <c r="E859" s="225">
        <v>0</v>
      </c>
      <c r="F859" s="225">
        <v>0</v>
      </c>
      <c r="G859" s="225">
        <v>0</v>
      </c>
      <c r="H859" s="225">
        <v>0</v>
      </c>
      <c r="I859" s="225">
        <v>0</v>
      </c>
      <c r="J859" s="225">
        <v>0</v>
      </c>
      <c r="K859" s="225">
        <v>0</v>
      </c>
      <c r="L859" s="225">
        <v>0</v>
      </c>
      <c r="M859" s="225">
        <v>0</v>
      </c>
      <c r="N859" s="225">
        <v>0</v>
      </c>
      <c r="O859" s="225">
        <v>0</v>
      </c>
      <c r="P859" s="225">
        <v>0</v>
      </c>
      <c r="Q859" s="225">
        <v>0</v>
      </c>
      <c r="R859" s="225">
        <v>0</v>
      </c>
      <c r="S859" s="225">
        <v>0</v>
      </c>
      <c r="T859" s="225">
        <v>0</v>
      </c>
      <c r="U859" s="225">
        <v>0</v>
      </c>
      <c r="V859" s="225">
        <v>0</v>
      </c>
      <c r="W859" s="225">
        <v>0</v>
      </c>
      <c r="X859" s="225">
        <v>0</v>
      </c>
      <c r="Y859" s="225">
        <v>0</v>
      </c>
      <c r="Z859" s="225">
        <v>0</v>
      </c>
      <c r="AA859" s="225">
        <v>0</v>
      </c>
      <c r="AB859" s="225">
        <v>0</v>
      </c>
      <c r="AC859" s="225">
        <v>0</v>
      </c>
      <c r="AD859" s="225">
        <v>0</v>
      </c>
      <c r="AE859" s="225">
        <v>0</v>
      </c>
      <c r="AF859" s="225">
        <v>0</v>
      </c>
      <c r="AG859" s="225">
        <v>0</v>
      </c>
      <c r="AH859" s="225">
        <v>0</v>
      </c>
      <c r="AI859" s="225">
        <v>0</v>
      </c>
      <c r="AJ859" s="225">
        <v>0</v>
      </c>
      <c r="AK859" s="225">
        <v>0</v>
      </c>
      <c r="AL859" s="225">
        <v>0</v>
      </c>
      <c r="AM859" s="225">
        <v>0</v>
      </c>
      <c r="AN859" s="225">
        <v>0</v>
      </c>
      <c r="AO859" s="225">
        <v>0</v>
      </c>
      <c r="AP859" s="225">
        <v>0</v>
      </c>
      <c r="AQ859" s="225">
        <v>0</v>
      </c>
      <c r="AR859" s="225">
        <v>0</v>
      </c>
      <c r="AS859" s="225">
        <v>0</v>
      </c>
      <c r="AT859" s="225">
        <v>0</v>
      </c>
      <c r="AU859" s="225">
        <v>0</v>
      </c>
      <c r="AV859" s="225">
        <v>0</v>
      </c>
      <c r="AW859" s="225">
        <v>0</v>
      </c>
      <c r="AX859" s="225">
        <v>0</v>
      </c>
      <c r="AY859" s="225">
        <v>0</v>
      </c>
      <c r="AZ859" s="225">
        <v>0</v>
      </c>
      <c r="BA859" s="225">
        <v>0</v>
      </c>
      <c r="BB859" s="225">
        <v>0</v>
      </c>
      <c r="BC859" s="225">
        <v>0</v>
      </c>
      <c r="BD859" s="225">
        <v>0</v>
      </c>
      <c r="BE859" s="225">
        <v>0</v>
      </c>
      <c r="BF859" s="225">
        <v>0</v>
      </c>
      <c r="BG859" s="225">
        <v>0</v>
      </c>
      <c r="BH859" s="225">
        <v>0</v>
      </c>
      <c r="BI859" s="225">
        <v>0</v>
      </c>
      <c r="BJ859" s="225">
        <v>0</v>
      </c>
      <c r="BK859" s="225">
        <v>0</v>
      </c>
      <c r="BL859" s="225">
        <v>0</v>
      </c>
      <c r="BM859" s="225">
        <v>0</v>
      </c>
      <c r="BN859" s="225">
        <v>0</v>
      </c>
    </row>
    <row r="860" spans="1:66">
      <c r="A860" s="245" t="s">
        <v>1099</v>
      </c>
      <c r="B860" s="225">
        <v>0</v>
      </c>
      <c r="C860" s="225">
        <v>0</v>
      </c>
      <c r="D860" s="225">
        <v>0</v>
      </c>
      <c r="E860" s="225">
        <v>0</v>
      </c>
      <c r="F860" s="225">
        <v>0</v>
      </c>
      <c r="G860" s="225">
        <v>0</v>
      </c>
      <c r="H860" s="225">
        <v>0</v>
      </c>
      <c r="I860" s="225">
        <v>0</v>
      </c>
      <c r="J860" s="225">
        <v>0</v>
      </c>
      <c r="K860" s="225">
        <v>0</v>
      </c>
      <c r="L860" s="225">
        <v>0</v>
      </c>
      <c r="M860" s="225">
        <v>0</v>
      </c>
      <c r="N860" s="225">
        <v>0</v>
      </c>
      <c r="O860" s="225">
        <v>0</v>
      </c>
      <c r="P860" s="225">
        <v>0</v>
      </c>
      <c r="Q860" s="225">
        <v>0</v>
      </c>
      <c r="R860" s="225">
        <v>0</v>
      </c>
      <c r="S860" s="225">
        <v>0</v>
      </c>
      <c r="T860" s="225">
        <v>0</v>
      </c>
      <c r="U860" s="225">
        <v>0</v>
      </c>
      <c r="V860" s="225">
        <v>0</v>
      </c>
      <c r="W860" s="225">
        <v>0</v>
      </c>
      <c r="X860" s="225">
        <v>0</v>
      </c>
      <c r="Y860" s="225">
        <v>0</v>
      </c>
      <c r="Z860" s="225">
        <v>0</v>
      </c>
      <c r="AA860" s="225">
        <v>0</v>
      </c>
      <c r="AB860" s="225">
        <v>0</v>
      </c>
      <c r="AC860" s="225">
        <v>0</v>
      </c>
      <c r="AD860" s="225">
        <v>0</v>
      </c>
      <c r="AE860" s="225">
        <v>0</v>
      </c>
      <c r="AF860" s="225">
        <v>0</v>
      </c>
      <c r="AG860" s="225">
        <v>0</v>
      </c>
      <c r="AH860" s="225">
        <v>0</v>
      </c>
      <c r="AI860" s="225">
        <v>0</v>
      </c>
      <c r="AJ860" s="225">
        <v>0</v>
      </c>
      <c r="AK860" s="225">
        <v>0</v>
      </c>
      <c r="AL860" s="225">
        <v>0</v>
      </c>
      <c r="AM860" s="225">
        <v>0</v>
      </c>
      <c r="AN860" s="225">
        <v>0</v>
      </c>
      <c r="AO860" s="225">
        <v>0</v>
      </c>
      <c r="AP860" s="225">
        <v>0</v>
      </c>
      <c r="AQ860" s="225">
        <v>0</v>
      </c>
      <c r="AR860" s="225">
        <v>0</v>
      </c>
      <c r="AS860" s="225">
        <v>0</v>
      </c>
      <c r="AT860" s="225">
        <v>0</v>
      </c>
      <c r="AU860" s="225">
        <v>0</v>
      </c>
      <c r="AV860" s="225">
        <v>0</v>
      </c>
      <c r="AW860" s="225">
        <v>0</v>
      </c>
      <c r="AX860" s="225">
        <v>0</v>
      </c>
      <c r="AY860" s="225">
        <v>0</v>
      </c>
      <c r="AZ860" s="225">
        <v>0</v>
      </c>
      <c r="BA860" s="225">
        <v>0</v>
      </c>
      <c r="BB860" s="225">
        <v>0</v>
      </c>
      <c r="BC860" s="225">
        <v>0</v>
      </c>
      <c r="BD860" s="225">
        <v>0</v>
      </c>
      <c r="BE860" s="225">
        <v>0</v>
      </c>
      <c r="BF860" s="225">
        <v>0</v>
      </c>
      <c r="BG860" s="225">
        <v>0</v>
      </c>
      <c r="BH860" s="225">
        <v>0</v>
      </c>
      <c r="BI860" s="225">
        <v>0</v>
      </c>
      <c r="BJ860" s="225">
        <v>0</v>
      </c>
      <c r="BK860" s="225">
        <v>0</v>
      </c>
      <c r="BL860" s="225">
        <v>0</v>
      </c>
      <c r="BM860" s="225">
        <v>0</v>
      </c>
      <c r="BN860" s="225">
        <v>0</v>
      </c>
    </row>
    <row r="861" spans="1:66">
      <c r="A861" s="245" t="s">
        <v>1100</v>
      </c>
      <c r="B861" s="225">
        <v>0</v>
      </c>
      <c r="C861" s="225">
        <v>0</v>
      </c>
      <c r="D861" s="225">
        <v>0</v>
      </c>
      <c r="E861" s="225">
        <v>0</v>
      </c>
      <c r="F861" s="225">
        <v>0</v>
      </c>
      <c r="G861" s="225">
        <v>0</v>
      </c>
      <c r="H861" s="225">
        <v>0</v>
      </c>
      <c r="I861" s="225">
        <v>0</v>
      </c>
      <c r="J861" s="225">
        <v>0</v>
      </c>
      <c r="K861" s="225">
        <v>0</v>
      </c>
      <c r="L861" s="225">
        <v>0</v>
      </c>
      <c r="M861" s="225">
        <v>0</v>
      </c>
      <c r="N861" s="225">
        <v>0</v>
      </c>
      <c r="O861" s="225">
        <v>0</v>
      </c>
      <c r="P861" s="225">
        <v>0</v>
      </c>
      <c r="Q861" s="225">
        <v>0</v>
      </c>
      <c r="R861" s="225">
        <v>0</v>
      </c>
      <c r="S861" s="225">
        <v>0</v>
      </c>
      <c r="T861" s="225">
        <v>0</v>
      </c>
      <c r="U861" s="225">
        <v>0</v>
      </c>
      <c r="V861" s="225">
        <v>0</v>
      </c>
      <c r="W861" s="225">
        <v>0</v>
      </c>
      <c r="X861" s="225">
        <v>0</v>
      </c>
      <c r="Y861" s="225">
        <v>0</v>
      </c>
      <c r="Z861" s="225">
        <v>0</v>
      </c>
      <c r="AA861" s="225">
        <v>0</v>
      </c>
      <c r="AB861" s="225">
        <v>0</v>
      </c>
      <c r="AC861" s="225">
        <v>0</v>
      </c>
      <c r="AD861" s="225">
        <v>0</v>
      </c>
      <c r="AE861" s="225">
        <v>0</v>
      </c>
      <c r="AF861" s="225">
        <v>0</v>
      </c>
      <c r="AG861" s="225">
        <v>0</v>
      </c>
      <c r="AH861" s="225">
        <v>0</v>
      </c>
      <c r="AI861" s="225">
        <v>0</v>
      </c>
      <c r="AJ861" s="225">
        <v>0</v>
      </c>
      <c r="AK861" s="225">
        <v>0</v>
      </c>
      <c r="AL861" s="225">
        <v>0</v>
      </c>
      <c r="AM861" s="225">
        <v>0</v>
      </c>
      <c r="AN861" s="225">
        <v>0</v>
      </c>
      <c r="AO861" s="225">
        <v>0</v>
      </c>
      <c r="AP861" s="225">
        <v>0</v>
      </c>
      <c r="AQ861" s="225">
        <v>0</v>
      </c>
      <c r="AR861" s="225">
        <v>0</v>
      </c>
      <c r="AS861" s="225">
        <v>0</v>
      </c>
      <c r="AT861" s="225">
        <v>0</v>
      </c>
      <c r="AU861" s="225">
        <v>0</v>
      </c>
      <c r="AV861" s="225">
        <v>0</v>
      </c>
      <c r="AW861" s="225">
        <v>0</v>
      </c>
      <c r="AX861" s="225">
        <v>0</v>
      </c>
      <c r="AY861" s="225">
        <v>0</v>
      </c>
      <c r="AZ861" s="225">
        <v>0</v>
      </c>
      <c r="BA861" s="225">
        <v>0</v>
      </c>
      <c r="BB861" s="225">
        <v>0</v>
      </c>
      <c r="BC861" s="225">
        <v>0</v>
      </c>
      <c r="BD861" s="225">
        <v>0</v>
      </c>
      <c r="BE861" s="225">
        <v>0</v>
      </c>
      <c r="BF861" s="225">
        <v>0</v>
      </c>
      <c r="BG861" s="225">
        <v>0</v>
      </c>
      <c r="BH861" s="225">
        <v>0</v>
      </c>
      <c r="BI861" s="225">
        <v>0</v>
      </c>
      <c r="BJ861" s="225">
        <v>0</v>
      </c>
      <c r="BK861" s="225">
        <v>0</v>
      </c>
      <c r="BL861" s="225">
        <v>0</v>
      </c>
      <c r="BM861" s="225">
        <v>0</v>
      </c>
      <c r="BN861" s="225">
        <v>0</v>
      </c>
    </row>
    <row r="862" spans="1:66">
      <c r="A862" s="245" t="s">
        <v>1101</v>
      </c>
      <c r="B862" s="225">
        <v>0</v>
      </c>
      <c r="C862" s="225">
        <v>0</v>
      </c>
      <c r="D862" s="225">
        <v>0</v>
      </c>
      <c r="E862" s="225">
        <v>0</v>
      </c>
      <c r="F862" s="225">
        <v>0</v>
      </c>
      <c r="G862" s="225">
        <v>0</v>
      </c>
      <c r="H862" s="225">
        <v>0</v>
      </c>
      <c r="I862" s="225">
        <v>0</v>
      </c>
      <c r="J862" s="225">
        <v>0</v>
      </c>
      <c r="K862" s="225">
        <v>0</v>
      </c>
      <c r="L862" s="225">
        <v>0</v>
      </c>
      <c r="M862" s="225">
        <v>0</v>
      </c>
      <c r="N862" s="225">
        <v>0</v>
      </c>
      <c r="O862" s="225">
        <v>0</v>
      </c>
      <c r="P862" s="225">
        <v>0</v>
      </c>
      <c r="Q862" s="225">
        <v>0</v>
      </c>
      <c r="R862" s="225">
        <v>0</v>
      </c>
      <c r="S862" s="225">
        <v>0</v>
      </c>
      <c r="T862" s="225">
        <v>0</v>
      </c>
      <c r="U862" s="225">
        <v>0</v>
      </c>
      <c r="V862" s="225">
        <v>0</v>
      </c>
      <c r="W862" s="225">
        <v>0</v>
      </c>
      <c r="X862" s="225">
        <v>0</v>
      </c>
      <c r="Y862" s="225">
        <v>0</v>
      </c>
      <c r="Z862" s="225">
        <v>0</v>
      </c>
      <c r="AA862" s="225">
        <v>0</v>
      </c>
      <c r="AB862" s="225">
        <v>0</v>
      </c>
      <c r="AC862" s="225">
        <v>0</v>
      </c>
      <c r="AD862" s="225">
        <v>0</v>
      </c>
      <c r="AE862" s="225">
        <v>0</v>
      </c>
      <c r="AF862" s="225">
        <v>0</v>
      </c>
      <c r="AG862" s="225">
        <v>0</v>
      </c>
      <c r="AH862" s="225">
        <v>0</v>
      </c>
      <c r="AI862" s="225">
        <v>0</v>
      </c>
      <c r="AJ862" s="225">
        <v>0</v>
      </c>
      <c r="AK862" s="225">
        <v>0</v>
      </c>
      <c r="AL862" s="225">
        <v>0</v>
      </c>
      <c r="AM862" s="225">
        <v>0</v>
      </c>
      <c r="AN862" s="225">
        <v>0</v>
      </c>
      <c r="AO862" s="225">
        <v>0</v>
      </c>
      <c r="AP862" s="225">
        <v>0</v>
      </c>
      <c r="AQ862" s="225">
        <v>0</v>
      </c>
      <c r="AR862" s="225">
        <v>0</v>
      </c>
      <c r="AS862" s="225">
        <v>0</v>
      </c>
      <c r="AT862" s="225">
        <v>0</v>
      </c>
      <c r="AU862" s="225">
        <v>0</v>
      </c>
      <c r="AV862" s="225">
        <v>0</v>
      </c>
      <c r="AW862" s="225">
        <v>0</v>
      </c>
      <c r="AX862" s="225">
        <v>0</v>
      </c>
      <c r="AY862" s="225">
        <v>0</v>
      </c>
      <c r="AZ862" s="225">
        <v>0</v>
      </c>
      <c r="BA862" s="225">
        <v>0</v>
      </c>
      <c r="BB862" s="225">
        <v>0</v>
      </c>
      <c r="BC862" s="225">
        <v>0</v>
      </c>
      <c r="BD862" s="225">
        <v>0</v>
      </c>
      <c r="BE862" s="225">
        <v>0</v>
      </c>
      <c r="BF862" s="225">
        <v>0</v>
      </c>
      <c r="BG862" s="225">
        <v>0</v>
      </c>
      <c r="BH862" s="225">
        <v>0</v>
      </c>
      <c r="BI862" s="225">
        <v>0</v>
      </c>
      <c r="BJ862" s="225">
        <v>0</v>
      </c>
      <c r="BK862" s="225">
        <v>0</v>
      </c>
      <c r="BL862" s="225">
        <v>0</v>
      </c>
      <c r="BM862" s="225">
        <v>0</v>
      </c>
      <c r="BN862" s="225">
        <v>0</v>
      </c>
    </row>
    <row r="863" spans="1:66">
      <c r="A863" s="245" t="s">
        <v>1102</v>
      </c>
      <c r="B863" s="225">
        <v>0</v>
      </c>
      <c r="C863" s="225">
        <v>0</v>
      </c>
      <c r="D863" s="225">
        <v>0</v>
      </c>
      <c r="E863" s="225">
        <v>0</v>
      </c>
      <c r="F863" s="225">
        <v>0</v>
      </c>
      <c r="G863" s="225">
        <v>0</v>
      </c>
      <c r="H863" s="225">
        <v>0</v>
      </c>
      <c r="I863" s="225">
        <v>0</v>
      </c>
      <c r="J863" s="225">
        <v>0</v>
      </c>
      <c r="K863" s="225">
        <v>0</v>
      </c>
      <c r="L863" s="225">
        <v>0</v>
      </c>
      <c r="M863" s="225">
        <v>0</v>
      </c>
      <c r="N863" s="225">
        <v>0</v>
      </c>
      <c r="O863" s="225">
        <v>0</v>
      </c>
      <c r="P863" s="225">
        <v>0</v>
      </c>
      <c r="Q863" s="225">
        <v>0</v>
      </c>
      <c r="R863" s="225">
        <v>0</v>
      </c>
      <c r="S863" s="225">
        <v>0</v>
      </c>
      <c r="T863" s="225">
        <v>0</v>
      </c>
      <c r="U863" s="225">
        <v>0</v>
      </c>
      <c r="V863" s="225">
        <v>0</v>
      </c>
      <c r="W863" s="225">
        <v>0</v>
      </c>
      <c r="X863" s="225">
        <v>0</v>
      </c>
      <c r="Y863" s="225">
        <v>0</v>
      </c>
      <c r="Z863" s="225">
        <v>0</v>
      </c>
      <c r="AA863" s="225">
        <v>0</v>
      </c>
      <c r="AB863" s="225">
        <v>0</v>
      </c>
      <c r="AC863" s="225">
        <v>0</v>
      </c>
      <c r="AD863" s="225">
        <v>0</v>
      </c>
      <c r="AE863" s="225">
        <v>0</v>
      </c>
      <c r="AF863" s="225">
        <v>0</v>
      </c>
      <c r="AG863" s="225">
        <v>0</v>
      </c>
      <c r="AH863" s="225">
        <v>0</v>
      </c>
      <c r="AI863" s="225">
        <v>0</v>
      </c>
      <c r="AJ863" s="225">
        <v>0</v>
      </c>
      <c r="AK863" s="225">
        <v>0</v>
      </c>
      <c r="AL863" s="225">
        <v>0</v>
      </c>
      <c r="AM863" s="225">
        <v>0</v>
      </c>
      <c r="AN863" s="225">
        <v>0</v>
      </c>
      <c r="AO863" s="225">
        <v>0</v>
      </c>
      <c r="AP863" s="225">
        <v>0</v>
      </c>
      <c r="AQ863" s="225">
        <v>0</v>
      </c>
      <c r="AR863" s="225">
        <v>0</v>
      </c>
      <c r="AS863" s="225">
        <v>0</v>
      </c>
      <c r="AT863" s="225">
        <v>0</v>
      </c>
      <c r="AU863" s="225">
        <v>0</v>
      </c>
      <c r="AV863" s="225">
        <v>0</v>
      </c>
      <c r="AW863" s="225">
        <v>0</v>
      </c>
      <c r="AX863" s="225">
        <v>0</v>
      </c>
      <c r="AY863" s="225">
        <v>0</v>
      </c>
      <c r="AZ863" s="225">
        <v>0</v>
      </c>
      <c r="BA863" s="225">
        <v>0</v>
      </c>
      <c r="BB863" s="225">
        <v>0</v>
      </c>
      <c r="BC863" s="225">
        <v>0</v>
      </c>
      <c r="BD863" s="225">
        <v>0</v>
      </c>
      <c r="BE863" s="225">
        <v>0</v>
      </c>
      <c r="BF863" s="225">
        <v>0</v>
      </c>
      <c r="BG863" s="225">
        <v>0</v>
      </c>
      <c r="BH863" s="225">
        <v>0</v>
      </c>
      <c r="BI863" s="225">
        <v>0</v>
      </c>
      <c r="BJ863" s="225">
        <v>0</v>
      </c>
      <c r="BK863" s="225">
        <v>0</v>
      </c>
      <c r="BL863" s="225">
        <v>0</v>
      </c>
      <c r="BM863" s="225">
        <v>0</v>
      </c>
      <c r="BN863" s="225">
        <v>0</v>
      </c>
    </row>
    <row r="864" spans="1:66">
      <c r="A864" s="245" t="s">
        <v>1103</v>
      </c>
      <c r="B864" s="225">
        <v>0</v>
      </c>
      <c r="C864" s="225">
        <v>0</v>
      </c>
      <c r="D864" s="225">
        <v>0</v>
      </c>
      <c r="E864" s="225">
        <v>0</v>
      </c>
      <c r="F864" s="225">
        <v>0</v>
      </c>
      <c r="G864" s="225">
        <v>0</v>
      </c>
      <c r="H864" s="225">
        <v>0</v>
      </c>
      <c r="I864" s="225">
        <v>0</v>
      </c>
      <c r="J864" s="225">
        <v>0</v>
      </c>
      <c r="K864" s="225">
        <v>0</v>
      </c>
      <c r="L864" s="225">
        <v>0</v>
      </c>
      <c r="M864" s="225">
        <v>0</v>
      </c>
      <c r="N864" s="225">
        <v>0</v>
      </c>
      <c r="O864" s="225">
        <v>0</v>
      </c>
      <c r="P864" s="225">
        <v>0</v>
      </c>
      <c r="Q864" s="225">
        <v>0</v>
      </c>
      <c r="R864" s="225">
        <v>0</v>
      </c>
      <c r="S864" s="225">
        <v>0</v>
      </c>
      <c r="T864" s="225">
        <v>0</v>
      </c>
      <c r="U864" s="225">
        <v>0</v>
      </c>
      <c r="V864" s="225">
        <v>0</v>
      </c>
      <c r="W864" s="225">
        <v>0</v>
      </c>
      <c r="X864" s="225">
        <v>0</v>
      </c>
      <c r="Y864" s="225">
        <v>0</v>
      </c>
      <c r="Z864" s="225">
        <v>0</v>
      </c>
      <c r="AA864" s="225">
        <v>0</v>
      </c>
      <c r="AB864" s="225">
        <v>0</v>
      </c>
      <c r="AC864" s="225">
        <v>0</v>
      </c>
      <c r="AD864" s="225">
        <v>0</v>
      </c>
      <c r="AE864" s="225">
        <v>0</v>
      </c>
      <c r="AF864" s="225">
        <v>0</v>
      </c>
      <c r="AG864" s="225">
        <v>0</v>
      </c>
      <c r="AH864" s="225">
        <v>0</v>
      </c>
      <c r="AI864" s="225">
        <v>0</v>
      </c>
      <c r="AJ864" s="225">
        <v>0</v>
      </c>
      <c r="AK864" s="225">
        <v>0</v>
      </c>
      <c r="AL864" s="225">
        <v>0</v>
      </c>
      <c r="AM864" s="225">
        <v>0</v>
      </c>
      <c r="AN864" s="225">
        <v>0</v>
      </c>
      <c r="AO864" s="225">
        <v>0</v>
      </c>
      <c r="AP864" s="225">
        <v>0</v>
      </c>
      <c r="AQ864" s="225">
        <v>0</v>
      </c>
      <c r="AR864" s="225">
        <v>0</v>
      </c>
      <c r="AS864" s="225">
        <v>0</v>
      </c>
      <c r="AT864" s="225">
        <v>0</v>
      </c>
      <c r="AU864" s="225">
        <v>0</v>
      </c>
      <c r="AV864" s="225">
        <v>0</v>
      </c>
      <c r="AW864" s="225">
        <v>0</v>
      </c>
      <c r="AX864" s="225">
        <v>0</v>
      </c>
      <c r="AY864" s="225">
        <v>0</v>
      </c>
      <c r="AZ864" s="225">
        <v>0</v>
      </c>
      <c r="BA864" s="225">
        <v>0</v>
      </c>
      <c r="BB864" s="225">
        <v>0</v>
      </c>
      <c r="BC864" s="225">
        <v>0</v>
      </c>
      <c r="BD864" s="225">
        <v>0</v>
      </c>
      <c r="BE864" s="225">
        <v>0</v>
      </c>
      <c r="BF864" s="225">
        <v>0</v>
      </c>
      <c r="BG864" s="225">
        <v>0</v>
      </c>
      <c r="BH864" s="225">
        <v>0</v>
      </c>
      <c r="BI864" s="225">
        <v>0</v>
      </c>
      <c r="BJ864" s="225">
        <v>0</v>
      </c>
      <c r="BK864" s="225">
        <v>0</v>
      </c>
      <c r="BL864" s="225">
        <v>0</v>
      </c>
      <c r="BM864" s="225">
        <v>0</v>
      </c>
      <c r="BN864" s="225">
        <v>0</v>
      </c>
    </row>
    <row r="865" spans="1:66">
      <c r="A865" s="245" t="s">
        <v>1104</v>
      </c>
      <c r="B865" s="225">
        <v>0</v>
      </c>
      <c r="C865" s="225">
        <v>0</v>
      </c>
      <c r="D865" s="225">
        <v>0</v>
      </c>
      <c r="E865" s="225">
        <v>0</v>
      </c>
      <c r="F865" s="225">
        <v>0</v>
      </c>
      <c r="G865" s="225">
        <v>0</v>
      </c>
      <c r="H865" s="225">
        <v>0</v>
      </c>
      <c r="I865" s="225">
        <v>0</v>
      </c>
      <c r="J865" s="225">
        <v>0</v>
      </c>
      <c r="K865" s="225">
        <v>0</v>
      </c>
      <c r="L865" s="225">
        <v>0</v>
      </c>
      <c r="M865" s="225">
        <v>0</v>
      </c>
      <c r="N865" s="225">
        <v>0</v>
      </c>
      <c r="O865" s="225">
        <v>0</v>
      </c>
      <c r="P865" s="225">
        <v>0</v>
      </c>
      <c r="Q865" s="225">
        <v>0</v>
      </c>
      <c r="R865" s="225">
        <v>0</v>
      </c>
      <c r="S865" s="225">
        <v>0</v>
      </c>
      <c r="T865" s="225">
        <v>0</v>
      </c>
      <c r="U865" s="225">
        <v>0</v>
      </c>
      <c r="V865" s="225">
        <v>0</v>
      </c>
      <c r="W865" s="225">
        <v>0</v>
      </c>
      <c r="X865" s="225">
        <v>0</v>
      </c>
      <c r="Y865" s="225">
        <v>0</v>
      </c>
      <c r="Z865" s="225">
        <v>0</v>
      </c>
      <c r="AA865" s="225">
        <v>0</v>
      </c>
      <c r="AB865" s="225">
        <v>0</v>
      </c>
      <c r="AC865" s="225">
        <v>0</v>
      </c>
      <c r="AD865" s="225">
        <v>0</v>
      </c>
      <c r="AE865" s="225">
        <v>0</v>
      </c>
      <c r="AF865" s="225">
        <v>0</v>
      </c>
      <c r="AG865" s="225">
        <v>0</v>
      </c>
      <c r="AH865" s="225">
        <v>0</v>
      </c>
      <c r="AI865" s="225">
        <v>0</v>
      </c>
      <c r="AJ865" s="225">
        <v>0</v>
      </c>
      <c r="AK865" s="225">
        <v>0</v>
      </c>
      <c r="AL865" s="225">
        <v>0</v>
      </c>
      <c r="AM865" s="225">
        <v>0</v>
      </c>
      <c r="AN865" s="225">
        <v>0</v>
      </c>
      <c r="AO865" s="225">
        <v>0</v>
      </c>
      <c r="AP865" s="225">
        <v>0</v>
      </c>
      <c r="AQ865" s="225">
        <v>0</v>
      </c>
      <c r="AR865" s="225">
        <v>0</v>
      </c>
      <c r="AS865" s="225">
        <v>0</v>
      </c>
      <c r="AT865" s="225">
        <v>0</v>
      </c>
      <c r="AU865" s="225">
        <v>0</v>
      </c>
      <c r="AV865" s="225">
        <v>0</v>
      </c>
      <c r="AW865" s="225">
        <v>0</v>
      </c>
      <c r="AX865" s="225">
        <v>0</v>
      </c>
      <c r="AY865" s="225">
        <v>0</v>
      </c>
      <c r="AZ865" s="225">
        <v>0</v>
      </c>
      <c r="BA865" s="225">
        <v>0</v>
      </c>
      <c r="BB865" s="225">
        <v>0</v>
      </c>
      <c r="BC865" s="225">
        <v>0</v>
      </c>
      <c r="BD865" s="225">
        <v>0</v>
      </c>
      <c r="BE865" s="225">
        <v>0</v>
      </c>
      <c r="BF865" s="225">
        <v>0</v>
      </c>
      <c r="BG865" s="225">
        <v>0</v>
      </c>
      <c r="BH865" s="225">
        <v>0</v>
      </c>
      <c r="BI865" s="225">
        <v>0</v>
      </c>
      <c r="BJ865" s="225">
        <v>0</v>
      </c>
      <c r="BK865" s="225">
        <v>0</v>
      </c>
      <c r="BL865" s="225">
        <v>0</v>
      </c>
      <c r="BM865" s="225">
        <v>0</v>
      </c>
      <c r="BN865" s="225">
        <v>0</v>
      </c>
    </row>
    <row r="866" spans="1:66">
      <c r="A866" s="245" t="s">
        <v>1105</v>
      </c>
      <c r="B866" s="225">
        <v>0</v>
      </c>
      <c r="C866" s="225">
        <v>0</v>
      </c>
      <c r="D866" s="225">
        <v>0</v>
      </c>
      <c r="E866" s="225">
        <v>0</v>
      </c>
      <c r="F866" s="225">
        <v>0</v>
      </c>
      <c r="G866" s="225">
        <v>0</v>
      </c>
      <c r="H866" s="225">
        <v>0</v>
      </c>
      <c r="I866" s="225">
        <v>0</v>
      </c>
      <c r="J866" s="225">
        <v>0</v>
      </c>
      <c r="K866" s="225">
        <v>0</v>
      </c>
      <c r="L866" s="225">
        <v>0</v>
      </c>
      <c r="M866" s="225">
        <v>0</v>
      </c>
      <c r="N866" s="225">
        <v>0</v>
      </c>
      <c r="O866" s="225">
        <v>0</v>
      </c>
      <c r="P866" s="225">
        <v>0</v>
      </c>
      <c r="Q866" s="225">
        <v>0</v>
      </c>
      <c r="R866" s="225">
        <v>0</v>
      </c>
      <c r="S866" s="225">
        <v>0</v>
      </c>
      <c r="T866" s="225">
        <v>0</v>
      </c>
      <c r="U866" s="225">
        <v>0</v>
      </c>
      <c r="V866" s="225">
        <v>0</v>
      </c>
      <c r="W866" s="225">
        <v>0</v>
      </c>
      <c r="X866" s="225">
        <v>0</v>
      </c>
      <c r="Y866" s="225">
        <v>0</v>
      </c>
      <c r="Z866" s="225">
        <v>0</v>
      </c>
      <c r="AA866" s="225">
        <v>0</v>
      </c>
      <c r="AB866" s="225">
        <v>0</v>
      </c>
      <c r="AC866" s="225">
        <v>0</v>
      </c>
      <c r="AD866" s="225">
        <v>0</v>
      </c>
      <c r="AE866" s="225">
        <v>0</v>
      </c>
      <c r="AF866" s="225">
        <v>0</v>
      </c>
      <c r="AG866" s="225">
        <v>0</v>
      </c>
      <c r="AH866" s="225">
        <v>0</v>
      </c>
      <c r="AI866" s="225">
        <v>0</v>
      </c>
      <c r="AJ866" s="225">
        <v>0</v>
      </c>
      <c r="AK866" s="225">
        <v>0</v>
      </c>
      <c r="AL866" s="225">
        <v>0</v>
      </c>
      <c r="AM866" s="225">
        <v>0</v>
      </c>
      <c r="AN866" s="225">
        <v>0</v>
      </c>
      <c r="AO866" s="225">
        <v>0</v>
      </c>
      <c r="AP866" s="225">
        <v>0</v>
      </c>
      <c r="AQ866" s="225">
        <v>0</v>
      </c>
      <c r="AR866" s="225">
        <v>0</v>
      </c>
      <c r="AS866" s="225">
        <v>0</v>
      </c>
      <c r="AT866" s="225">
        <v>0</v>
      </c>
      <c r="AU866" s="225">
        <v>0</v>
      </c>
      <c r="AV866" s="225">
        <v>0</v>
      </c>
      <c r="AW866" s="225">
        <v>0</v>
      </c>
      <c r="AX866" s="225">
        <v>0</v>
      </c>
      <c r="AY866" s="225">
        <v>0</v>
      </c>
      <c r="AZ866" s="225">
        <v>0</v>
      </c>
      <c r="BA866" s="225">
        <v>0</v>
      </c>
      <c r="BB866" s="225">
        <v>0</v>
      </c>
      <c r="BC866" s="225">
        <v>0</v>
      </c>
      <c r="BD866" s="225">
        <v>0</v>
      </c>
      <c r="BE866" s="225">
        <v>0</v>
      </c>
      <c r="BF866" s="225">
        <v>0</v>
      </c>
      <c r="BG866" s="225">
        <v>0</v>
      </c>
      <c r="BH866" s="225">
        <v>0</v>
      </c>
      <c r="BI866" s="225">
        <v>0</v>
      </c>
      <c r="BJ866" s="225">
        <v>0</v>
      </c>
      <c r="BK866" s="225">
        <v>0</v>
      </c>
      <c r="BL866" s="225">
        <v>0</v>
      </c>
      <c r="BM866" s="225">
        <v>0</v>
      </c>
      <c r="BN866" s="225">
        <v>0</v>
      </c>
    </row>
    <row r="867" spans="1:66">
      <c r="A867" s="247" t="s">
        <v>1106</v>
      </c>
      <c r="B867" s="225">
        <v>2365443.0565412398</v>
      </c>
      <c r="C867" s="225">
        <v>2768591.3877856401</v>
      </c>
      <c r="D867" s="225">
        <v>2690397.1158660599</v>
      </c>
      <c r="E867" s="225">
        <v>2800269.1784605798</v>
      </c>
      <c r="F867" s="225">
        <v>2297204.2050623801</v>
      </c>
      <c r="G867" s="225">
        <v>1748239.1736213099</v>
      </c>
      <c r="H867" s="225">
        <v>1446529.59070031</v>
      </c>
      <c r="I867" s="225">
        <v>1382114.05900505</v>
      </c>
      <c r="J867" s="225">
        <v>1373300.8340457899</v>
      </c>
      <c r="K867" s="225">
        <v>1805720.24460708</v>
      </c>
      <c r="L867" s="225">
        <v>2363278.01998187</v>
      </c>
      <c r="M867" s="225">
        <v>2095567.7539010199</v>
      </c>
      <c r="N867" s="225">
        <v>25136654.619578298</v>
      </c>
      <c r="O867" s="225">
        <v>1841151.39387552</v>
      </c>
      <c r="P867" s="225">
        <v>2043122.2410196699</v>
      </c>
      <c r="Q867" s="225">
        <v>1947145.0046958099</v>
      </c>
      <c r="R867" s="225">
        <v>1759182.9756590901</v>
      </c>
      <c r="S867" s="225">
        <v>1212646.7346386299</v>
      </c>
      <c r="T867" s="225">
        <v>677894.64250924299</v>
      </c>
      <c r="U867" s="225">
        <v>369580.62959224201</v>
      </c>
      <c r="V867" s="225">
        <v>418100.39442495001</v>
      </c>
      <c r="W867" s="225">
        <v>554992.35521081404</v>
      </c>
      <c r="X867" s="225">
        <v>1116817.27939175</v>
      </c>
      <c r="Y867" s="225">
        <v>1742783.06764895</v>
      </c>
      <c r="Z867" s="225">
        <v>1450063.2631715301</v>
      </c>
      <c r="AA867" s="225">
        <v>15133479.9818382</v>
      </c>
      <c r="AB867" s="225">
        <v>749807.14649382804</v>
      </c>
      <c r="AC867" s="225">
        <v>766309.41012346698</v>
      </c>
      <c r="AD867" s="225">
        <v>741864.39626454597</v>
      </c>
      <c r="AE867" s="225">
        <v>729444.52439687704</v>
      </c>
      <c r="AF867" s="225">
        <v>709242.87578173296</v>
      </c>
      <c r="AG867" s="225">
        <v>795601.20127090102</v>
      </c>
      <c r="AH867" s="225">
        <v>891763.637148279</v>
      </c>
      <c r="AI867" s="225">
        <v>894145.773058085</v>
      </c>
      <c r="AJ867" s="225">
        <v>890079.972798259</v>
      </c>
      <c r="AK867" s="225">
        <v>878527.61373755196</v>
      </c>
      <c r="AL867" s="225">
        <v>842022.94867743796</v>
      </c>
      <c r="AM867" s="225">
        <v>2058311.8558876701</v>
      </c>
      <c r="AN867" s="225">
        <v>10947121.355638601</v>
      </c>
      <c r="AO867" s="225">
        <v>755736.06461581704</v>
      </c>
      <c r="AP867" s="225">
        <v>771439.14056047297</v>
      </c>
      <c r="AQ867" s="225">
        <v>746764.57983218995</v>
      </c>
      <c r="AR867" s="225">
        <v>734268.83929384104</v>
      </c>
      <c r="AS867" s="225">
        <v>713839.83172963804</v>
      </c>
      <c r="AT867" s="225">
        <v>798472.02459322196</v>
      </c>
      <c r="AU867" s="225">
        <v>902316.62030811701</v>
      </c>
      <c r="AV867" s="225">
        <v>917017.243202443</v>
      </c>
      <c r="AW867" s="225">
        <v>885797.13138131995</v>
      </c>
      <c r="AX867" s="225">
        <v>848470.03991774004</v>
      </c>
      <c r="AY867" s="225">
        <v>814827.72636696696</v>
      </c>
      <c r="AZ867" s="225">
        <v>2179911.6275103302</v>
      </c>
      <c r="BA867" s="225">
        <v>11068860.8693121</v>
      </c>
      <c r="BB867" s="225">
        <v>765588.52572640695</v>
      </c>
      <c r="BC867" s="225">
        <v>781700.41556344705</v>
      </c>
      <c r="BD867" s="225">
        <v>756842.97275880503</v>
      </c>
      <c r="BE867" s="225">
        <v>744324.91863889096</v>
      </c>
      <c r="BF867" s="225">
        <v>723716.59381854802</v>
      </c>
      <c r="BG867" s="225">
        <v>759266.14246982895</v>
      </c>
      <c r="BH867" s="225">
        <v>822812.89781920298</v>
      </c>
      <c r="BI867" s="225">
        <v>850277.47078649595</v>
      </c>
      <c r="BJ867" s="225">
        <v>882899.29240738798</v>
      </c>
      <c r="BK867" s="225">
        <v>902241.60872889799</v>
      </c>
      <c r="BL867" s="225">
        <v>864313.13747369801</v>
      </c>
      <c r="BM867" s="225">
        <v>2330467.2408920801</v>
      </c>
      <c r="BN867" s="225">
        <v>11184451.2170837</v>
      </c>
    </row>
    <row r="868" spans="1:66">
      <c r="A868" s="247" t="s">
        <v>1107</v>
      </c>
      <c r="B868" s="225">
        <v>-7980931.5256251004</v>
      </c>
      <c r="C868" s="225">
        <v>-9289012.9855142105</v>
      </c>
      <c r="D868" s="225">
        <v>-9145242.1020989995</v>
      </c>
      <c r="E868" s="225">
        <v>-9536812.0685350597</v>
      </c>
      <c r="F868" s="225">
        <v>-7699463.0413727704</v>
      </c>
      <c r="G868" s="225">
        <v>-6157306.2472460698</v>
      </c>
      <c r="H868" s="225">
        <v>-5333661.5775003899</v>
      </c>
      <c r="I868" s="225">
        <v>-5206924.9328766102</v>
      </c>
      <c r="J868" s="225">
        <v>-5243119.2632284798</v>
      </c>
      <c r="K868" s="225">
        <v>-6588805.55758732</v>
      </c>
      <c r="L868" s="225">
        <v>-8311586.9084745701</v>
      </c>
      <c r="M868" s="225">
        <v>-7595999.1919669397</v>
      </c>
      <c r="N868" s="225">
        <v>-88088865.402026504</v>
      </c>
      <c r="O868" s="225">
        <v>-6851909.7745958799</v>
      </c>
      <c r="P868" s="225">
        <v>-6818919.0581803704</v>
      </c>
      <c r="Q868" s="225">
        <v>-6598648.7837999202</v>
      </c>
      <c r="R868" s="225">
        <v>-6106016.11655162</v>
      </c>
      <c r="S868" s="225">
        <v>-4556917.44064245</v>
      </c>
      <c r="T868" s="225">
        <v>-3040906.60484245</v>
      </c>
      <c r="U868" s="225">
        <v>-2192723.4241934302</v>
      </c>
      <c r="V868" s="225">
        <v>-2392245.7878509602</v>
      </c>
      <c r="W868" s="225">
        <v>-2854688.8350692601</v>
      </c>
      <c r="X868" s="225">
        <v>-4059793.65772929</v>
      </c>
      <c r="Y868" s="225">
        <v>-5945652.5212460998</v>
      </c>
      <c r="Z868" s="225">
        <v>-4499767.0634964397</v>
      </c>
      <c r="AA868" s="225">
        <v>-55918189.068198197</v>
      </c>
      <c r="AB868" s="225">
        <v>-2437458.1201274702</v>
      </c>
      <c r="AC868" s="225">
        <v>-2502406.3290776</v>
      </c>
      <c r="AD868" s="225">
        <v>-2444414.5517462501</v>
      </c>
      <c r="AE868" s="225">
        <v>-2422021.71821948</v>
      </c>
      <c r="AF868" s="225">
        <v>-2375926.1698364802</v>
      </c>
      <c r="AG868" s="225">
        <v>-2643382.9823005898</v>
      </c>
      <c r="AH868" s="225">
        <v>-2941075.3302243999</v>
      </c>
      <c r="AI868" s="225">
        <v>-2962493.2569690701</v>
      </c>
      <c r="AJ868" s="225">
        <v>-2965881.4286588598</v>
      </c>
      <c r="AK868" s="225">
        <v>-2946640.3464358798</v>
      </c>
      <c r="AL868" s="225">
        <v>-2851411.1046536001</v>
      </c>
      <c r="AM868" s="225">
        <v>-5952239.2309367601</v>
      </c>
      <c r="AN868" s="225">
        <v>-35445350.569186501</v>
      </c>
      <c r="AO868" s="225">
        <v>-2114484.7021127301</v>
      </c>
      <c r="AP868" s="225">
        <v>-2177481.68906159</v>
      </c>
      <c r="AQ868" s="225">
        <v>-2135604.65060593</v>
      </c>
      <c r="AR868" s="225">
        <v>-2129985.7448486001</v>
      </c>
      <c r="AS868" s="225">
        <v>-2101388.5914640399</v>
      </c>
      <c r="AT868" s="225">
        <v>-2382649.0750293201</v>
      </c>
      <c r="AU868" s="225">
        <v>-2720900.0929955598</v>
      </c>
      <c r="AV868" s="225">
        <v>-2796977.3846714501</v>
      </c>
      <c r="AW868" s="225">
        <v>-2738202.3024674202</v>
      </c>
      <c r="AX868" s="225">
        <v>-2661853.4633515798</v>
      </c>
      <c r="AY868" s="225">
        <v>-2596778.22093532</v>
      </c>
      <c r="AZ868" s="225">
        <v>-6652148.1224369304</v>
      </c>
      <c r="BA868" s="225">
        <v>-33208454.039980501</v>
      </c>
      <c r="BB868" s="225">
        <v>-2500879.73842294</v>
      </c>
      <c r="BC868" s="225">
        <v>-2583092.99705547</v>
      </c>
      <c r="BD868" s="225">
        <v>-2113560.83167776</v>
      </c>
      <c r="BE868" s="225">
        <v>-2092304.18754215</v>
      </c>
      <c r="BF868" s="225">
        <v>-2047411.65261199</v>
      </c>
      <c r="BG868" s="225">
        <v>-2168131.8665157799</v>
      </c>
      <c r="BH868" s="225">
        <v>-2371518.6015236699</v>
      </c>
      <c r="BI868" s="225">
        <v>-2468825.2222448001</v>
      </c>
      <c r="BJ868" s="225">
        <v>-2581527.1256933501</v>
      </c>
      <c r="BK868" s="225">
        <v>-2655320.4750856399</v>
      </c>
      <c r="BL868" s="225">
        <v>-2560629.2936530099</v>
      </c>
      <c r="BM868" s="225">
        <v>-6896502.7920802496</v>
      </c>
      <c r="BN868" s="225">
        <v>-33039704.784106798</v>
      </c>
    </row>
    <row r="869" spans="1:66">
      <c r="A869" s="245" t="s">
        <v>1108</v>
      </c>
    </row>
    <row r="870" spans="1:66">
      <c r="A870" s="245" t="s">
        <v>1109</v>
      </c>
      <c r="B870" s="225">
        <v>-129930336.390416</v>
      </c>
      <c r="C870" s="225">
        <v>-146850673.21764001</v>
      </c>
      <c r="D870" s="225">
        <v>-136860107.34122199</v>
      </c>
      <c r="E870" s="225">
        <v>-81424886.661848694</v>
      </c>
      <c r="F870" s="225">
        <v>-93052531.078615993</v>
      </c>
      <c r="G870" s="225">
        <v>-125917373.528303</v>
      </c>
      <c r="H870" s="225">
        <v>-114851404.839413</v>
      </c>
      <c r="I870" s="225">
        <v>-88117181.877015293</v>
      </c>
      <c r="J870" s="225">
        <v>-126808578.74628299</v>
      </c>
      <c r="K870" s="225">
        <v>-91832165.613029793</v>
      </c>
      <c r="L870" s="225">
        <v>-98757759.214776993</v>
      </c>
      <c r="M870" s="225">
        <v>-135891048.77461499</v>
      </c>
      <c r="N870" s="225">
        <v>-1370294047.28318</v>
      </c>
      <c r="O870" s="225">
        <v>-128305895.905064</v>
      </c>
      <c r="P870" s="225">
        <v>-133285074.737002</v>
      </c>
      <c r="Q870" s="225">
        <v>-107001198.869114</v>
      </c>
      <c r="R870" s="225">
        <v>-87928114.151241899</v>
      </c>
      <c r="S870" s="225">
        <v>-104603826.606806</v>
      </c>
      <c r="T870" s="225">
        <v>-124377439.669212</v>
      </c>
      <c r="U870" s="225">
        <v>-120564225.976937</v>
      </c>
      <c r="V870" s="225">
        <v>-107197432.891811</v>
      </c>
      <c r="W870" s="225">
        <v>-119054371.085611</v>
      </c>
      <c r="X870" s="225">
        <v>-110989464.487813</v>
      </c>
      <c r="Y870" s="225">
        <v>-106160475.17907099</v>
      </c>
      <c r="Z870" s="225">
        <v>-137856485.58765</v>
      </c>
      <c r="AA870" s="225">
        <v>-1387324005.14733</v>
      </c>
      <c r="AB870" s="225">
        <v>-123538400.87451901</v>
      </c>
      <c r="AC870" s="225">
        <v>-100957830.36471</v>
      </c>
      <c r="AD870" s="225">
        <v>-83363342.141136393</v>
      </c>
      <c r="AE870" s="225">
        <v>-78974807.205641896</v>
      </c>
      <c r="AF870" s="225">
        <v>-102495977.434416</v>
      </c>
      <c r="AG870" s="225">
        <v>-120793860.23580401</v>
      </c>
      <c r="AH870" s="225">
        <v>-131828956.076253</v>
      </c>
      <c r="AI870" s="225">
        <v>-134969347.69523001</v>
      </c>
      <c r="AJ870" s="225">
        <v>-115701547.47339199</v>
      </c>
      <c r="AK870" s="225">
        <v>-103073982.536008</v>
      </c>
      <c r="AL870" s="225">
        <v>-84874226.865906596</v>
      </c>
      <c r="AM870" s="225">
        <v>-118559211.758911</v>
      </c>
      <c r="AN870" s="225">
        <v>-1299131490.6619301</v>
      </c>
      <c r="AO870" s="225">
        <v>-126079111.07055099</v>
      </c>
      <c r="AP870" s="225">
        <v>-102622544.56898899</v>
      </c>
      <c r="AQ870" s="225">
        <v>-82937537.633294106</v>
      </c>
      <c r="AR870" s="225">
        <v>-79239747.451250806</v>
      </c>
      <c r="AS870" s="225">
        <v>-104147524.084261</v>
      </c>
      <c r="AT870" s="225">
        <v>-123697035.27977701</v>
      </c>
      <c r="AU870" s="225">
        <v>-135370883.744847</v>
      </c>
      <c r="AV870" s="225">
        <v>-141414027.32762501</v>
      </c>
      <c r="AW870" s="225">
        <v>-120854888.545525</v>
      </c>
      <c r="AX870" s="225">
        <v>-108966291.40549999</v>
      </c>
      <c r="AY870" s="225">
        <v>-89528134.960942194</v>
      </c>
      <c r="AZ870" s="225">
        <v>-121180768.74954499</v>
      </c>
      <c r="BA870" s="225">
        <v>-1336038494.8221099</v>
      </c>
      <c r="BB870" s="225">
        <v>-129686699.28716099</v>
      </c>
      <c r="BC870" s="225">
        <v>-106788364.19366699</v>
      </c>
      <c r="BD870" s="225">
        <v>-88100857.674615294</v>
      </c>
      <c r="BE870" s="225">
        <v>-84139662.808325604</v>
      </c>
      <c r="BF870" s="225">
        <v>-106467933.154897</v>
      </c>
      <c r="BG870" s="225">
        <v>-125337255.739627</v>
      </c>
      <c r="BH870" s="225">
        <v>-136145249.72003499</v>
      </c>
      <c r="BI870" s="225">
        <v>-143584122.503353</v>
      </c>
      <c r="BJ870" s="225">
        <v>-122168381.32836699</v>
      </c>
      <c r="BK870" s="225">
        <v>-109074958.476648</v>
      </c>
      <c r="BL870" s="225">
        <v>-83411517.398459405</v>
      </c>
      <c r="BM870" s="225">
        <v>-121496603.610955</v>
      </c>
      <c r="BN870" s="225">
        <v>-1356401605.8961101</v>
      </c>
    </row>
    <row r="871" spans="1:66">
      <c r="A871" s="245" t="s">
        <v>1110</v>
      </c>
    </row>
    <row r="872" spans="1:66" ht="10.8" thickBot="1">
      <c r="A872" s="246" t="s">
        <v>1111</v>
      </c>
    </row>
    <row r="873" spans="1:66">
      <c r="A873" s="245" t="s">
        <v>1112</v>
      </c>
    </row>
    <row r="874" spans="1:66">
      <c r="A874" s="245" t="s">
        <v>1113</v>
      </c>
      <c r="B874" s="225">
        <v>0</v>
      </c>
      <c r="C874" s="225">
        <v>0</v>
      </c>
      <c r="D874" s="225">
        <v>0</v>
      </c>
      <c r="E874" s="225">
        <v>0</v>
      </c>
      <c r="F874" s="225">
        <v>0</v>
      </c>
      <c r="G874" s="225">
        <v>0</v>
      </c>
      <c r="H874" s="225">
        <v>0</v>
      </c>
      <c r="I874" s="225">
        <v>0</v>
      </c>
      <c r="J874" s="225">
        <v>0</v>
      </c>
      <c r="K874" s="225">
        <v>0</v>
      </c>
      <c r="L874" s="225">
        <v>0</v>
      </c>
      <c r="M874" s="225">
        <v>0</v>
      </c>
      <c r="N874" s="225">
        <v>0</v>
      </c>
      <c r="O874" s="225">
        <v>0</v>
      </c>
      <c r="P874" s="225">
        <v>0</v>
      </c>
      <c r="Q874" s="225">
        <v>0</v>
      </c>
      <c r="R874" s="225">
        <v>0</v>
      </c>
      <c r="S874" s="225">
        <v>0</v>
      </c>
      <c r="T874" s="225">
        <v>0</v>
      </c>
      <c r="U874" s="225">
        <v>0</v>
      </c>
      <c r="V874" s="225">
        <v>0</v>
      </c>
      <c r="W874" s="225">
        <v>0</v>
      </c>
      <c r="X874" s="225">
        <v>0</v>
      </c>
      <c r="Y874" s="225">
        <v>0</v>
      </c>
      <c r="Z874" s="225">
        <v>0</v>
      </c>
      <c r="AA874" s="225">
        <v>0</v>
      </c>
      <c r="AB874" s="225">
        <v>0</v>
      </c>
      <c r="AC874" s="225">
        <v>0</v>
      </c>
      <c r="AD874" s="225">
        <v>0</v>
      </c>
      <c r="AE874" s="225">
        <v>0</v>
      </c>
      <c r="AF874" s="225">
        <v>0</v>
      </c>
      <c r="AG874" s="225">
        <v>0</v>
      </c>
      <c r="AH874" s="225">
        <v>0</v>
      </c>
      <c r="AI874" s="225">
        <v>0</v>
      </c>
      <c r="AJ874" s="225">
        <v>0</v>
      </c>
      <c r="AK874" s="225">
        <v>0</v>
      </c>
      <c r="AL874" s="225">
        <v>0</v>
      </c>
      <c r="AM874" s="225">
        <v>0</v>
      </c>
      <c r="AN874" s="225">
        <v>0</v>
      </c>
      <c r="AO874" s="225">
        <v>0</v>
      </c>
      <c r="AP874" s="225">
        <v>0</v>
      </c>
      <c r="AQ874" s="225">
        <v>0</v>
      </c>
      <c r="AR874" s="225">
        <v>0</v>
      </c>
      <c r="AS874" s="225">
        <v>0</v>
      </c>
      <c r="AT874" s="225">
        <v>0</v>
      </c>
      <c r="AU874" s="225">
        <v>0</v>
      </c>
      <c r="AV874" s="225">
        <v>0</v>
      </c>
      <c r="AW874" s="225">
        <v>0</v>
      </c>
      <c r="AX874" s="225">
        <v>0</v>
      </c>
      <c r="AY874" s="225">
        <v>0</v>
      </c>
      <c r="AZ874" s="225">
        <v>0</v>
      </c>
      <c r="BA874" s="225">
        <v>0</v>
      </c>
      <c r="BB874" s="225">
        <v>0</v>
      </c>
      <c r="BC874" s="225">
        <v>0</v>
      </c>
      <c r="BD874" s="225">
        <v>0</v>
      </c>
      <c r="BE874" s="225">
        <v>0</v>
      </c>
      <c r="BF874" s="225">
        <v>0</v>
      </c>
      <c r="BG874" s="225">
        <v>0</v>
      </c>
      <c r="BH874" s="225">
        <v>0</v>
      </c>
      <c r="BI874" s="225">
        <v>0</v>
      </c>
      <c r="BJ874" s="225">
        <v>0</v>
      </c>
      <c r="BK874" s="225">
        <v>0</v>
      </c>
      <c r="BL874" s="225">
        <v>0</v>
      </c>
      <c r="BM874" s="225">
        <v>0</v>
      </c>
      <c r="BN874" s="225">
        <v>0</v>
      </c>
    </row>
    <row r="875" spans="1:66">
      <c r="A875" s="245" t="s">
        <v>1114</v>
      </c>
      <c r="B875" s="225">
        <v>0</v>
      </c>
      <c r="C875" s="225">
        <v>0</v>
      </c>
      <c r="D875" s="225">
        <v>0</v>
      </c>
      <c r="E875" s="225">
        <v>0</v>
      </c>
      <c r="F875" s="225">
        <v>0</v>
      </c>
      <c r="G875" s="225">
        <v>0</v>
      </c>
      <c r="H875" s="225">
        <v>0</v>
      </c>
      <c r="I875" s="225">
        <v>0</v>
      </c>
      <c r="J875" s="225">
        <v>0</v>
      </c>
      <c r="K875" s="225">
        <v>0</v>
      </c>
      <c r="L875" s="225">
        <v>0</v>
      </c>
      <c r="M875" s="225">
        <v>0</v>
      </c>
      <c r="N875" s="225">
        <v>0</v>
      </c>
      <c r="O875" s="225">
        <v>0</v>
      </c>
      <c r="P875" s="225">
        <v>0</v>
      </c>
      <c r="Q875" s="225">
        <v>0</v>
      </c>
      <c r="R875" s="225">
        <v>0</v>
      </c>
      <c r="S875" s="225">
        <v>0</v>
      </c>
      <c r="T875" s="225">
        <v>0</v>
      </c>
      <c r="U875" s="225">
        <v>0</v>
      </c>
      <c r="V875" s="225">
        <v>0</v>
      </c>
      <c r="W875" s="225">
        <v>0</v>
      </c>
      <c r="X875" s="225">
        <v>0</v>
      </c>
      <c r="Y875" s="225">
        <v>0</v>
      </c>
      <c r="Z875" s="225">
        <v>0</v>
      </c>
      <c r="AA875" s="225">
        <v>0</v>
      </c>
      <c r="AB875" s="225">
        <v>0</v>
      </c>
      <c r="AC875" s="225">
        <v>0</v>
      </c>
      <c r="AD875" s="225">
        <v>0</v>
      </c>
      <c r="AE875" s="225">
        <v>0</v>
      </c>
      <c r="AF875" s="225">
        <v>0</v>
      </c>
      <c r="AG875" s="225">
        <v>0</v>
      </c>
      <c r="AH875" s="225">
        <v>0</v>
      </c>
      <c r="AI875" s="225">
        <v>0</v>
      </c>
      <c r="AJ875" s="225">
        <v>0</v>
      </c>
      <c r="AK875" s="225">
        <v>0</v>
      </c>
      <c r="AL875" s="225">
        <v>0</v>
      </c>
      <c r="AM875" s="225">
        <v>0</v>
      </c>
      <c r="AN875" s="225">
        <v>0</v>
      </c>
      <c r="AO875" s="225">
        <v>0</v>
      </c>
      <c r="AP875" s="225">
        <v>0</v>
      </c>
      <c r="AQ875" s="225">
        <v>0</v>
      </c>
      <c r="AR875" s="225">
        <v>0</v>
      </c>
      <c r="AS875" s="225">
        <v>0</v>
      </c>
      <c r="AT875" s="225">
        <v>0</v>
      </c>
      <c r="AU875" s="225">
        <v>0</v>
      </c>
      <c r="AV875" s="225">
        <v>0</v>
      </c>
      <c r="AW875" s="225">
        <v>0</v>
      </c>
      <c r="AX875" s="225">
        <v>0</v>
      </c>
      <c r="AY875" s="225">
        <v>0</v>
      </c>
      <c r="AZ875" s="225">
        <v>0</v>
      </c>
      <c r="BA875" s="225">
        <v>0</v>
      </c>
      <c r="BB875" s="225">
        <v>0</v>
      </c>
      <c r="BC875" s="225">
        <v>0</v>
      </c>
      <c r="BD875" s="225">
        <v>0</v>
      </c>
      <c r="BE875" s="225">
        <v>0</v>
      </c>
      <c r="BF875" s="225">
        <v>0</v>
      </c>
      <c r="BG875" s="225">
        <v>0</v>
      </c>
      <c r="BH875" s="225">
        <v>0</v>
      </c>
      <c r="BI875" s="225">
        <v>0</v>
      </c>
      <c r="BJ875" s="225">
        <v>0</v>
      </c>
      <c r="BK875" s="225">
        <v>0</v>
      </c>
      <c r="BL875" s="225">
        <v>0</v>
      </c>
      <c r="BM875" s="225">
        <v>0</v>
      </c>
      <c r="BN875" s="225">
        <v>0</v>
      </c>
    </row>
    <row r="876" spans="1:66">
      <c r="A876" s="245" t="s">
        <v>1115</v>
      </c>
      <c r="B876" s="225">
        <v>31904145.4804538</v>
      </c>
      <c r="C876" s="225">
        <v>31904145.4804538</v>
      </c>
      <c r="D876" s="225">
        <v>31904145.4804538</v>
      </c>
      <c r="E876" s="225">
        <v>31904145.4804538</v>
      </c>
      <c r="F876" s="225">
        <v>31904145.4804538</v>
      </c>
      <c r="G876" s="225">
        <v>33793207.980453797</v>
      </c>
      <c r="H876" s="225">
        <v>34279145.480453797</v>
      </c>
      <c r="I876" s="225">
        <v>34279145.480453797</v>
      </c>
      <c r="J876" s="225">
        <v>34279145.480453797</v>
      </c>
      <c r="K876" s="225">
        <v>34279145.480453797</v>
      </c>
      <c r="L876" s="225">
        <v>34279145.480453797</v>
      </c>
      <c r="M876" s="225">
        <v>34279145.480453797</v>
      </c>
      <c r="N876" s="225">
        <v>398988808.26544499</v>
      </c>
      <c r="O876" s="225">
        <v>33808312.147120401</v>
      </c>
      <c r="P876" s="225">
        <v>33808312.147120401</v>
      </c>
      <c r="Q876" s="225">
        <v>33808312.147120401</v>
      </c>
      <c r="R876" s="225">
        <v>32243867.702675998</v>
      </c>
      <c r="S876" s="225">
        <v>30874978.813787099</v>
      </c>
      <c r="T876" s="225">
        <v>30874978.813787099</v>
      </c>
      <c r="U876" s="225">
        <v>30874978.813787099</v>
      </c>
      <c r="V876" s="225">
        <v>33971254.066312298</v>
      </c>
      <c r="W876" s="225">
        <v>35041645.480453797</v>
      </c>
      <c r="X876" s="225">
        <v>35041645.480453797</v>
      </c>
      <c r="Y876" s="225">
        <v>35041645.480453797</v>
      </c>
      <c r="Z876" s="225">
        <v>35041645.480453797</v>
      </c>
      <c r="AA876" s="225">
        <v>400431576.57352602</v>
      </c>
      <c r="AB876" s="225">
        <v>34885395.480453797</v>
      </c>
      <c r="AC876" s="225">
        <v>34885395.480453797</v>
      </c>
      <c r="AD876" s="225">
        <v>34885395.480453797</v>
      </c>
      <c r="AE876" s="225">
        <v>34885395.480453797</v>
      </c>
      <c r="AF876" s="225">
        <v>34885395.480453797</v>
      </c>
      <c r="AG876" s="225">
        <v>37058777.572652303</v>
      </c>
      <c r="AH876" s="225">
        <v>37802062.147120401</v>
      </c>
      <c r="AI876" s="225">
        <v>37802062.147120401</v>
      </c>
      <c r="AJ876" s="225">
        <v>37802062.147120401</v>
      </c>
      <c r="AK876" s="225">
        <v>37802062.147120401</v>
      </c>
      <c r="AL876" s="225">
        <v>37802062.147120401</v>
      </c>
      <c r="AM876" s="225">
        <v>37802062.147120401</v>
      </c>
      <c r="AN876" s="225">
        <v>438298127.85764402</v>
      </c>
      <c r="AO876" s="225">
        <v>37781228.813787103</v>
      </c>
      <c r="AP876" s="225">
        <v>37781228.813787103</v>
      </c>
      <c r="AQ876" s="225">
        <v>37781228.813787103</v>
      </c>
      <c r="AR876" s="225">
        <v>37781228.813787103</v>
      </c>
      <c r="AS876" s="225">
        <v>37781228.813787103</v>
      </c>
      <c r="AT876" s="225">
        <v>39802209.716564901</v>
      </c>
      <c r="AU876" s="225">
        <v>40489562.147120401</v>
      </c>
      <c r="AV876" s="225">
        <v>40489562.147120401</v>
      </c>
      <c r="AW876" s="225">
        <v>40489562.147120401</v>
      </c>
      <c r="AX876" s="225">
        <v>40489562.147120401</v>
      </c>
      <c r="AY876" s="225">
        <v>40489562.147120401</v>
      </c>
      <c r="AZ876" s="225">
        <v>40489562.147120401</v>
      </c>
      <c r="BA876" s="225">
        <v>471645726.66822302</v>
      </c>
      <c r="BB876" s="225">
        <v>39633312.147120401</v>
      </c>
      <c r="BC876" s="225">
        <v>38766645.480453797</v>
      </c>
      <c r="BD876" s="225">
        <v>38766645.480453797</v>
      </c>
      <c r="BE876" s="225">
        <v>38766645.480453797</v>
      </c>
      <c r="BF876" s="225">
        <v>38766645.480453797</v>
      </c>
      <c r="BG876" s="225">
        <v>42718698.176532201</v>
      </c>
      <c r="BH876" s="225">
        <v>44079145.480453797</v>
      </c>
      <c r="BI876" s="225">
        <v>44079145.480453797</v>
      </c>
      <c r="BJ876" s="225">
        <v>44079145.480453797</v>
      </c>
      <c r="BK876" s="225">
        <v>44079145.480453797</v>
      </c>
      <c r="BL876" s="225">
        <v>44079145.480453797</v>
      </c>
      <c r="BM876" s="225">
        <v>44079145.480453797</v>
      </c>
      <c r="BN876" s="225">
        <v>501893465.12818998</v>
      </c>
    </row>
    <row r="877" spans="1:66">
      <c r="A877" s="245" t="s">
        <v>1116</v>
      </c>
      <c r="B877" s="225">
        <v>31904145.4804538</v>
      </c>
      <c r="C877" s="225">
        <v>31904145.4804538</v>
      </c>
      <c r="D877" s="225">
        <v>31904145.4804538</v>
      </c>
      <c r="E877" s="225">
        <v>31904145.4804538</v>
      </c>
      <c r="F877" s="225">
        <v>31904145.4804538</v>
      </c>
      <c r="G877" s="225">
        <v>33793207.980453797</v>
      </c>
      <c r="H877" s="225">
        <v>34279145.480453797</v>
      </c>
      <c r="I877" s="225">
        <v>34279145.480453797</v>
      </c>
      <c r="J877" s="225">
        <v>34279145.480453797</v>
      </c>
      <c r="K877" s="225">
        <v>34279145.480453797</v>
      </c>
      <c r="L877" s="225">
        <v>34279145.480453797</v>
      </c>
      <c r="M877" s="225">
        <v>34279145.480453797</v>
      </c>
      <c r="N877" s="225">
        <v>398988808.26544499</v>
      </c>
      <c r="O877" s="225">
        <v>33808312.147120401</v>
      </c>
      <c r="P877" s="225">
        <v>33808312.147120401</v>
      </c>
      <c r="Q877" s="225">
        <v>33808312.147120401</v>
      </c>
      <c r="R877" s="225">
        <v>32243867.702675998</v>
      </c>
      <c r="S877" s="225">
        <v>30874978.813787099</v>
      </c>
      <c r="T877" s="225">
        <v>30874978.813787099</v>
      </c>
      <c r="U877" s="225">
        <v>30874978.813787099</v>
      </c>
      <c r="V877" s="225">
        <v>33971254.066312298</v>
      </c>
      <c r="W877" s="225">
        <v>35041645.480453797</v>
      </c>
      <c r="X877" s="225">
        <v>35041645.480453797</v>
      </c>
      <c r="Y877" s="225">
        <v>35041645.480453797</v>
      </c>
      <c r="Z877" s="225">
        <v>35041645.480453797</v>
      </c>
      <c r="AA877" s="225">
        <v>400431576.57352602</v>
      </c>
      <c r="AB877" s="225">
        <v>34885395.480453797</v>
      </c>
      <c r="AC877" s="225">
        <v>34885395.480453797</v>
      </c>
      <c r="AD877" s="225">
        <v>34885395.480453797</v>
      </c>
      <c r="AE877" s="225">
        <v>34885395.480453797</v>
      </c>
      <c r="AF877" s="225">
        <v>34885395.480453797</v>
      </c>
      <c r="AG877" s="225">
        <v>37058777.572652303</v>
      </c>
      <c r="AH877" s="225">
        <v>37802062.147120401</v>
      </c>
      <c r="AI877" s="225">
        <v>37802062.147120401</v>
      </c>
      <c r="AJ877" s="225">
        <v>37802062.147120401</v>
      </c>
      <c r="AK877" s="225">
        <v>37802062.147120401</v>
      </c>
      <c r="AL877" s="225">
        <v>37802062.147120401</v>
      </c>
      <c r="AM877" s="225">
        <v>37802062.147120401</v>
      </c>
      <c r="AN877" s="225">
        <v>438298127.85764402</v>
      </c>
      <c r="AO877" s="225">
        <v>37781228.813787103</v>
      </c>
      <c r="AP877" s="225">
        <v>37781228.813787103</v>
      </c>
      <c r="AQ877" s="225">
        <v>37781228.813787103</v>
      </c>
      <c r="AR877" s="225">
        <v>37781228.813787103</v>
      </c>
      <c r="AS877" s="225">
        <v>37781228.813787103</v>
      </c>
      <c r="AT877" s="225">
        <v>39802209.716564901</v>
      </c>
      <c r="AU877" s="225">
        <v>40489562.147120401</v>
      </c>
      <c r="AV877" s="225">
        <v>40489562.147120401</v>
      </c>
      <c r="AW877" s="225">
        <v>40489562.147120401</v>
      </c>
      <c r="AX877" s="225">
        <v>40489562.147120401</v>
      </c>
      <c r="AY877" s="225">
        <v>40489562.147120401</v>
      </c>
      <c r="AZ877" s="225">
        <v>40489562.147120401</v>
      </c>
      <c r="BA877" s="225">
        <v>471645726.66822302</v>
      </c>
      <c r="BB877" s="225">
        <v>39633312.147120401</v>
      </c>
      <c r="BC877" s="225">
        <v>38766645.480453797</v>
      </c>
      <c r="BD877" s="225">
        <v>38766645.480453797</v>
      </c>
      <c r="BE877" s="225">
        <v>38766645.480453797</v>
      </c>
      <c r="BF877" s="225">
        <v>38766645.480453797</v>
      </c>
      <c r="BG877" s="225">
        <v>42718698.176532201</v>
      </c>
      <c r="BH877" s="225">
        <v>44079145.480453797</v>
      </c>
      <c r="BI877" s="225">
        <v>44079145.480453797</v>
      </c>
      <c r="BJ877" s="225">
        <v>44079145.480453797</v>
      </c>
      <c r="BK877" s="225">
        <v>44079145.480453797</v>
      </c>
      <c r="BL877" s="225">
        <v>44079145.480453797</v>
      </c>
      <c r="BM877" s="225">
        <v>44079145.480453797</v>
      </c>
      <c r="BN877" s="225">
        <v>501893465.12818998</v>
      </c>
    </row>
    <row r="878" spans="1:66">
      <c r="A878" s="245" t="s">
        <v>1117</v>
      </c>
    </row>
    <row r="879" spans="1:66">
      <c r="A879" s="245" t="s">
        <v>1118</v>
      </c>
      <c r="B879" s="225">
        <v>0</v>
      </c>
      <c r="C879" s="225">
        <v>0</v>
      </c>
      <c r="D879" s="225">
        <v>0</v>
      </c>
      <c r="E879" s="225">
        <v>0</v>
      </c>
      <c r="F879" s="225">
        <v>0</v>
      </c>
      <c r="G879" s="225">
        <v>0</v>
      </c>
      <c r="H879" s="225">
        <v>0</v>
      </c>
      <c r="I879" s="225">
        <v>0</v>
      </c>
      <c r="J879" s="225">
        <v>0</v>
      </c>
      <c r="K879" s="225">
        <v>0</v>
      </c>
      <c r="L879" s="225">
        <v>0</v>
      </c>
      <c r="M879" s="225">
        <v>0</v>
      </c>
      <c r="N879" s="225">
        <v>0</v>
      </c>
      <c r="O879" s="225">
        <v>0</v>
      </c>
      <c r="P879" s="225">
        <v>0</v>
      </c>
      <c r="Q879" s="225">
        <v>0</v>
      </c>
      <c r="R879" s="225">
        <v>0</v>
      </c>
      <c r="S879" s="225">
        <v>0</v>
      </c>
      <c r="T879" s="225">
        <v>0</v>
      </c>
      <c r="U879" s="225">
        <v>0</v>
      </c>
      <c r="V879" s="225">
        <v>0</v>
      </c>
      <c r="W879" s="225">
        <v>0</v>
      </c>
      <c r="X879" s="225">
        <v>0</v>
      </c>
      <c r="Y879" s="225">
        <v>0</v>
      </c>
      <c r="Z879" s="225">
        <v>0</v>
      </c>
      <c r="AA879" s="225">
        <v>0</v>
      </c>
      <c r="AB879" s="225">
        <v>0</v>
      </c>
      <c r="AC879" s="225">
        <v>0</v>
      </c>
      <c r="AD879" s="225">
        <v>0</v>
      </c>
      <c r="AE879" s="225">
        <v>0</v>
      </c>
      <c r="AF879" s="225">
        <v>0</v>
      </c>
      <c r="AG879" s="225">
        <v>0</v>
      </c>
      <c r="AH879" s="225">
        <v>0</v>
      </c>
      <c r="AI879" s="225">
        <v>0</v>
      </c>
      <c r="AJ879" s="225">
        <v>0</v>
      </c>
      <c r="AK879" s="225">
        <v>0</v>
      </c>
      <c r="AL879" s="225">
        <v>0</v>
      </c>
      <c r="AM879" s="225">
        <v>0</v>
      </c>
      <c r="AN879" s="225">
        <v>0</v>
      </c>
      <c r="AO879" s="225">
        <v>0</v>
      </c>
      <c r="AP879" s="225">
        <v>0</v>
      </c>
      <c r="AQ879" s="225">
        <v>0</v>
      </c>
      <c r="AR879" s="225">
        <v>0</v>
      </c>
      <c r="AS879" s="225">
        <v>0</v>
      </c>
      <c r="AT879" s="225">
        <v>0</v>
      </c>
      <c r="AU879" s="225">
        <v>0</v>
      </c>
      <c r="AV879" s="225">
        <v>0</v>
      </c>
      <c r="AW879" s="225">
        <v>0</v>
      </c>
      <c r="AX879" s="225">
        <v>0</v>
      </c>
      <c r="AY879" s="225">
        <v>0</v>
      </c>
      <c r="AZ879" s="225">
        <v>0</v>
      </c>
      <c r="BA879" s="225">
        <v>0</v>
      </c>
      <c r="BB879" s="225">
        <v>0</v>
      </c>
      <c r="BC879" s="225">
        <v>0</v>
      </c>
      <c r="BD879" s="225">
        <v>0</v>
      </c>
      <c r="BE879" s="225">
        <v>0</v>
      </c>
      <c r="BF879" s="225">
        <v>0</v>
      </c>
      <c r="BG879" s="225">
        <v>0</v>
      </c>
      <c r="BH879" s="225">
        <v>0</v>
      </c>
      <c r="BI879" s="225">
        <v>0</v>
      </c>
      <c r="BJ879" s="225">
        <v>0</v>
      </c>
      <c r="BK879" s="225">
        <v>0</v>
      </c>
      <c r="BL879" s="225">
        <v>0</v>
      </c>
      <c r="BM879" s="225">
        <v>0</v>
      </c>
      <c r="BN879" s="225">
        <v>0</v>
      </c>
    </row>
    <row r="880" spans="1:66">
      <c r="A880" s="245" t="s">
        <v>1119</v>
      </c>
      <c r="B880" s="225">
        <v>608141.606369204</v>
      </c>
      <c r="C880" s="225">
        <v>608141.606369204</v>
      </c>
      <c r="D880" s="225">
        <v>608141.606369204</v>
      </c>
      <c r="E880" s="225">
        <v>618789.75451735198</v>
      </c>
      <c r="F880" s="225">
        <v>618789.75451735198</v>
      </c>
      <c r="G880" s="225">
        <v>618789.75451735198</v>
      </c>
      <c r="H880" s="225">
        <v>618789.75451735198</v>
      </c>
      <c r="I880" s="225">
        <v>618789.75451735198</v>
      </c>
      <c r="J880" s="225">
        <v>618789.75451735198</v>
      </c>
      <c r="K880" s="225">
        <v>618789.75451735198</v>
      </c>
      <c r="L880" s="225">
        <v>618789.75451735198</v>
      </c>
      <c r="M880" s="225">
        <v>618789.75451735198</v>
      </c>
      <c r="N880" s="225">
        <v>7393532.6097637797</v>
      </c>
      <c r="O880" s="225">
        <v>618789.75451735198</v>
      </c>
      <c r="P880" s="225">
        <v>618789.75451735198</v>
      </c>
      <c r="Q880" s="225">
        <v>618789.75451735198</v>
      </c>
      <c r="R880" s="225">
        <v>629437.90266549995</v>
      </c>
      <c r="S880" s="225">
        <v>629437.90266549995</v>
      </c>
      <c r="T880" s="225">
        <v>629437.90266549995</v>
      </c>
      <c r="U880" s="225">
        <v>629437.90266549995</v>
      </c>
      <c r="V880" s="225">
        <v>629437.90266549995</v>
      </c>
      <c r="W880" s="225">
        <v>629437.90266549995</v>
      </c>
      <c r="X880" s="225">
        <v>629437.90266549995</v>
      </c>
      <c r="Y880" s="225">
        <v>629437.90266549995</v>
      </c>
      <c r="Z880" s="225">
        <v>629437.90266549995</v>
      </c>
      <c r="AA880" s="225">
        <v>7521310.3875415605</v>
      </c>
      <c r="AB880" s="225">
        <v>629437.90266549995</v>
      </c>
      <c r="AC880" s="225">
        <v>629437.90266549995</v>
      </c>
      <c r="AD880" s="225">
        <v>629437.90266549995</v>
      </c>
      <c r="AE880" s="225">
        <v>640086.05081364803</v>
      </c>
      <c r="AF880" s="225">
        <v>640086.05081364803</v>
      </c>
      <c r="AG880" s="225">
        <v>640086.05081364803</v>
      </c>
      <c r="AH880" s="225">
        <v>640086.05081364803</v>
      </c>
      <c r="AI880" s="225">
        <v>640086.05081364803</v>
      </c>
      <c r="AJ880" s="225">
        <v>640086.05081364803</v>
      </c>
      <c r="AK880" s="225">
        <v>640086.05081364803</v>
      </c>
      <c r="AL880" s="225">
        <v>640086.05081364803</v>
      </c>
      <c r="AM880" s="225">
        <v>640086.05081364803</v>
      </c>
      <c r="AN880" s="225">
        <v>7649088.1653193301</v>
      </c>
      <c r="AO880" s="225">
        <v>637621.86203796405</v>
      </c>
      <c r="AP880" s="225">
        <v>637621.86203796405</v>
      </c>
      <c r="AQ880" s="225">
        <v>637621.86203796405</v>
      </c>
      <c r="AR880" s="225">
        <v>648270.01018611202</v>
      </c>
      <c r="AS880" s="225">
        <v>648270.01018611202</v>
      </c>
      <c r="AT880" s="225">
        <v>648270.01018611202</v>
      </c>
      <c r="AU880" s="225">
        <v>648270.01018611202</v>
      </c>
      <c r="AV880" s="225">
        <v>648270.01018611202</v>
      </c>
      <c r="AW880" s="225">
        <v>648270.01018611202</v>
      </c>
      <c r="AX880" s="225">
        <v>648270.01018611202</v>
      </c>
      <c r="AY880" s="225">
        <v>648270.01018611202</v>
      </c>
      <c r="AZ880" s="225">
        <v>648270.01018611202</v>
      </c>
      <c r="BA880" s="225">
        <v>7747295.6777889002</v>
      </c>
      <c r="BB880" s="225">
        <v>613047.83192150702</v>
      </c>
      <c r="BC880" s="225">
        <v>586727.945323569</v>
      </c>
      <c r="BD880" s="225">
        <v>586727.945323569</v>
      </c>
      <c r="BE880" s="225">
        <v>597376.09347171697</v>
      </c>
      <c r="BF880" s="225">
        <v>597376.09347171697</v>
      </c>
      <c r="BG880" s="225">
        <v>597376.09347171697</v>
      </c>
      <c r="BH880" s="225">
        <v>550376.09347171697</v>
      </c>
      <c r="BI880" s="225">
        <v>550376.09347171697</v>
      </c>
      <c r="BJ880" s="225">
        <v>550376.09347171697</v>
      </c>
      <c r="BK880" s="225">
        <v>550376.09347171697</v>
      </c>
      <c r="BL880" s="225">
        <v>550376.09347171697</v>
      </c>
      <c r="BM880" s="225">
        <v>550376.09347171697</v>
      </c>
      <c r="BN880" s="225">
        <v>6880888.5638140999</v>
      </c>
    </row>
    <row r="881" spans="1:66">
      <c r="A881" s="245" t="s">
        <v>1120</v>
      </c>
      <c r="B881" s="225">
        <v>0</v>
      </c>
      <c r="C881" s="225">
        <v>0</v>
      </c>
      <c r="D881" s="225">
        <v>0</v>
      </c>
      <c r="E881" s="225">
        <v>0</v>
      </c>
      <c r="F881" s="225">
        <v>0</v>
      </c>
      <c r="G881" s="225">
        <v>0</v>
      </c>
      <c r="H881" s="225">
        <v>0</v>
      </c>
      <c r="I881" s="225">
        <v>0</v>
      </c>
      <c r="J881" s="225">
        <v>0</v>
      </c>
      <c r="K881" s="225">
        <v>0</v>
      </c>
      <c r="L881" s="225">
        <v>0</v>
      </c>
      <c r="M881" s="225">
        <v>0</v>
      </c>
      <c r="N881" s="225">
        <v>0</v>
      </c>
      <c r="O881" s="225">
        <v>0</v>
      </c>
      <c r="P881" s="225">
        <v>0</v>
      </c>
      <c r="Q881" s="225">
        <v>0</v>
      </c>
      <c r="R881" s="225">
        <v>0</v>
      </c>
      <c r="S881" s="225">
        <v>0</v>
      </c>
      <c r="T881" s="225">
        <v>0</v>
      </c>
      <c r="U881" s="225">
        <v>0</v>
      </c>
      <c r="V881" s="225">
        <v>0</v>
      </c>
      <c r="W881" s="225">
        <v>0</v>
      </c>
      <c r="X881" s="225">
        <v>0</v>
      </c>
      <c r="Y881" s="225">
        <v>0</v>
      </c>
      <c r="Z881" s="225">
        <v>0</v>
      </c>
      <c r="AA881" s="225">
        <v>0</v>
      </c>
      <c r="AB881" s="225">
        <v>0</v>
      </c>
      <c r="AC881" s="225">
        <v>0</v>
      </c>
      <c r="AD881" s="225">
        <v>0</v>
      </c>
      <c r="AE881" s="225">
        <v>0</v>
      </c>
      <c r="AF881" s="225">
        <v>0</v>
      </c>
      <c r="AG881" s="225">
        <v>0</v>
      </c>
      <c r="AH881" s="225">
        <v>0</v>
      </c>
      <c r="AI881" s="225">
        <v>0</v>
      </c>
      <c r="AJ881" s="225">
        <v>0</v>
      </c>
      <c r="AK881" s="225">
        <v>0</v>
      </c>
      <c r="AL881" s="225">
        <v>0</v>
      </c>
      <c r="AM881" s="225">
        <v>0</v>
      </c>
      <c r="AN881" s="225">
        <v>0</v>
      </c>
      <c r="AO881" s="225">
        <v>0</v>
      </c>
      <c r="AP881" s="225">
        <v>0</v>
      </c>
      <c r="AQ881" s="225">
        <v>0</v>
      </c>
      <c r="AR881" s="225">
        <v>0</v>
      </c>
      <c r="AS881" s="225">
        <v>0</v>
      </c>
      <c r="AT881" s="225">
        <v>0</v>
      </c>
      <c r="AU881" s="225">
        <v>0</v>
      </c>
      <c r="AV881" s="225">
        <v>0</v>
      </c>
      <c r="AW881" s="225">
        <v>0</v>
      </c>
      <c r="AX881" s="225">
        <v>0</v>
      </c>
      <c r="AY881" s="225">
        <v>0</v>
      </c>
      <c r="AZ881" s="225">
        <v>0</v>
      </c>
      <c r="BA881" s="225">
        <v>0</v>
      </c>
      <c r="BB881" s="225">
        <v>0</v>
      </c>
      <c r="BC881" s="225">
        <v>0</v>
      </c>
      <c r="BD881" s="225">
        <v>0</v>
      </c>
      <c r="BE881" s="225">
        <v>0</v>
      </c>
      <c r="BF881" s="225">
        <v>0</v>
      </c>
      <c r="BG881" s="225">
        <v>0</v>
      </c>
      <c r="BH881" s="225">
        <v>0</v>
      </c>
      <c r="BI881" s="225">
        <v>0</v>
      </c>
      <c r="BJ881" s="225">
        <v>0</v>
      </c>
      <c r="BK881" s="225">
        <v>0</v>
      </c>
      <c r="BL881" s="225">
        <v>0</v>
      </c>
      <c r="BM881" s="225">
        <v>0</v>
      </c>
      <c r="BN881" s="225">
        <v>0</v>
      </c>
    </row>
    <row r="882" spans="1:66">
      <c r="A882" s="245" t="s">
        <v>1121</v>
      </c>
      <c r="B882" s="225">
        <v>0</v>
      </c>
      <c r="C882" s="225">
        <v>0</v>
      </c>
      <c r="D882" s="225">
        <v>0</v>
      </c>
      <c r="E882" s="225">
        <v>0</v>
      </c>
      <c r="F882" s="225">
        <v>0</v>
      </c>
      <c r="G882" s="225">
        <v>0</v>
      </c>
      <c r="H882" s="225">
        <v>0</v>
      </c>
      <c r="I882" s="225">
        <v>0</v>
      </c>
      <c r="J882" s="225">
        <v>0</v>
      </c>
      <c r="K882" s="225">
        <v>0</v>
      </c>
      <c r="L882" s="225">
        <v>0</v>
      </c>
      <c r="M882" s="225">
        <v>0</v>
      </c>
      <c r="N882" s="225">
        <v>0</v>
      </c>
      <c r="O882" s="225">
        <v>0</v>
      </c>
      <c r="P882" s="225">
        <v>0</v>
      </c>
      <c r="Q882" s="225">
        <v>0</v>
      </c>
      <c r="R882" s="225">
        <v>0</v>
      </c>
      <c r="S882" s="225">
        <v>0</v>
      </c>
      <c r="T882" s="225">
        <v>0</v>
      </c>
      <c r="U882" s="225">
        <v>0</v>
      </c>
      <c r="V882" s="225">
        <v>0</v>
      </c>
      <c r="W882" s="225">
        <v>0</v>
      </c>
      <c r="X882" s="225">
        <v>0</v>
      </c>
      <c r="Y882" s="225">
        <v>0</v>
      </c>
      <c r="Z882" s="225">
        <v>0</v>
      </c>
      <c r="AA882" s="225">
        <v>0</v>
      </c>
      <c r="AB882" s="225">
        <v>0</v>
      </c>
      <c r="AC882" s="225">
        <v>0</v>
      </c>
      <c r="AD882" s="225">
        <v>0</v>
      </c>
      <c r="AE882" s="225">
        <v>0</v>
      </c>
      <c r="AF882" s="225">
        <v>0</v>
      </c>
      <c r="AG882" s="225">
        <v>0</v>
      </c>
      <c r="AH882" s="225">
        <v>0</v>
      </c>
      <c r="AI882" s="225">
        <v>0</v>
      </c>
      <c r="AJ882" s="225">
        <v>0</v>
      </c>
      <c r="AK882" s="225">
        <v>0</v>
      </c>
      <c r="AL882" s="225">
        <v>0</v>
      </c>
      <c r="AM882" s="225">
        <v>0</v>
      </c>
      <c r="AN882" s="225">
        <v>0</v>
      </c>
      <c r="AO882" s="225">
        <v>0</v>
      </c>
      <c r="AP882" s="225">
        <v>0</v>
      </c>
      <c r="AQ882" s="225">
        <v>0</v>
      </c>
      <c r="AR882" s="225">
        <v>0</v>
      </c>
      <c r="AS882" s="225">
        <v>0</v>
      </c>
      <c r="AT882" s="225">
        <v>0</v>
      </c>
      <c r="AU882" s="225">
        <v>0</v>
      </c>
      <c r="AV882" s="225">
        <v>0</v>
      </c>
      <c r="AW882" s="225">
        <v>0</v>
      </c>
      <c r="AX882" s="225">
        <v>0</v>
      </c>
      <c r="AY882" s="225">
        <v>0</v>
      </c>
      <c r="AZ882" s="225">
        <v>0</v>
      </c>
      <c r="BA882" s="225">
        <v>0</v>
      </c>
      <c r="BB882" s="225">
        <v>0</v>
      </c>
      <c r="BC882" s="225">
        <v>0</v>
      </c>
      <c r="BD882" s="225">
        <v>0</v>
      </c>
      <c r="BE882" s="225">
        <v>0</v>
      </c>
      <c r="BF882" s="225">
        <v>0</v>
      </c>
      <c r="BG882" s="225">
        <v>0</v>
      </c>
      <c r="BH882" s="225">
        <v>0</v>
      </c>
      <c r="BI882" s="225">
        <v>0</v>
      </c>
      <c r="BJ882" s="225">
        <v>0</v>
      </c>
      <c r="BK882" s="225">
        <v>0</v>
      </c>
      <c r="BL882" s="225">
        <v>0</v>
      </c>
      <c r="BM882" s="225">
        <v>0</v>
      </c>
      <c r="BN882" s="225">
        <v>0</v>
      </c>
    </row>
    <row r="883" spans="1:66">
      <c r="A883" s="245" t="s">
        <v>1122</v>
      </c>
      <c r="B883" s="225">
        <v>608141.606369204</v>
      </c>
      <c r="C883" s="225">
        <v>608141.606369204</v>
      </c>
      <c r="D883" s="225">
        <v>608141.606369204</v>
      </c>
      <c r="E883" s="225">
        <v>618789.75451735198</v>
      </c>
      <c r="F883" s="225">
        <v>618789.75451735198</v>
      </c>
      <c r="G883" s="225">
        <v>618789.75451735198</v>
      </c>
      <c r="H883" s="225">
        <v>618789.75451735198</v>
      </c>
      <c r="I883" s="225">
        <v>618789.75451735198</v>
      </c>
      <c r="J883" s="225">
        <v>618789.75451735198</v>
      </c>
      <c r="K883" s="225">
        <v>618789.75451735198</v>
      </c>
      <c r="L883" s="225">
        <v>618789.75451735198</v>
      </c>
      <c r="M883" s="225">
        <v>618789.75451735198</v>
      </c>
      <c r="N883" s="225">
        <v>7393532.6097637797</v>
      </c>
      <c r="O883" s="225">
        <v>618789.75451735198</v>
      </c>
      <c r="P883" s="225">
        <v>618789.75451735198</v>
      </c>
      <c r="Q883" s="225">
        <v>618789.75451735198</v>
      </c>
      <c r="R883" s="225">
        <v>629437.90266549995</v>
      </c>
      <c r="S883" s="225">
        <v>629437.90266549995</v>
      </c>
      <c r="T883" s="225">
        <v>629437.90266549995</v>
      </c>
      <c r="U883" s="225">
        <v>629437.90266549995</v>
      </c>
      <c r="V883" s="225">
        <v>629437.90266549995</v>
      </c>
      <c r="W883" s="225">
        <v>629437.90266549995</v>
      </c>
      <c r="X883" s="225">
        <v>629437.90266549995</v>
      </c>
      <c r="Y883" s="225">
        <v>629437.90266549995</v>
      </c>
      <c r="Z883" s="225">
        <v>629437.90266549995</v>
      </c>
      <c r="AA883" s="225">
        <v>7521310.3875415605</v>
      </c>
      <c r="AB883" s="225">
        <v>629437.90266549995</v>
      </c>
      <c r="AC883" s="225">
        <v>629437.90266549995</v>
      </c>
      <c r="AD883" s="225">
        <v>629437.90266549995</v>
      </c>
      <c r="AE883" s="225">
        <v>640086.05081364803</v>
      </c>
      <c r="AF883" s="225">
        <v>640086.05081364803</v>
      </c>
      <c r="AG883" s="225">
        <v>640086.05081364803</v>
      </c>
      <c r="AH883" s="225">
        <v>640086.05081364803</v>
      </c>
      <c r="AI883" s="225">
        <v>640086.05081364803</v>
      </c>
      <c r="AJ883" s="225">
        <v>640086.05081364803</v>
      </c>
      <c r="AK883" s="225">
        <v>640086.05081364803</v>
      </c>
      <c r="AL883" s="225">
        <v>640086.05081364803</v>
      </c>
      <c r="AM883" s="225">
        <v>640086.05081364803</v>
      </c>
      <c r="AN883" s="225">
        <v>7649088.1653193301</v>
      </c>
      <c r="AO883" s="225">
        <v>637621.86203796405</v>
      </c>
      <c r="AP883" s="225">
        <v>637621.86203796405</v>
      </c>
      <c r="AQ883" s="225">
        <v>637621.86203796405</v>
      </c>
      <c r="AR883" s="225">
        <v>648270.01018611202</v>
      </c>
      <c r="AS883" s="225">
        <v>648270.01018611202</v>
      </c>
      <c r="AT883" s="225">
        <v>648270.01018611202</v>
      </c>
      <c r="AU883" s="225">
        <v>648270.01018611202</v>
      </c>
      <c r="AV883" s="225">
        <v>648270.01018611202</v>
      </c>
      <c r="AW883" s="225">
        <v>648270.01018611202</v>
      </c>
      <c r="AX883" s="225">
        <v>648270.01018611202</v>
      </c>
      <c r="AY883" s="225">
        <v>648270.01018611202</v>
      </c>
      <c r="AZ883" s="225">
        <v>648270.01018611202</v>
      </c>
      <c r="BA883" s="225">
        <v>7747295.6777889002</v>
      </c>
      <c r="BB883" s="225">
        <v>613047.83192150702</v>
      </c>
      <c r="BC883" s="225">
        <v>586727.945323569</v>
      </c>
      <c r="BD883" s="225">
        <v>586727.945323569</v>
      </c>
      <c r="BE883" s="225">
        <v>597376.09347171697</v>
      </c>
      <c r="BF883" s="225">
        <v>597376.09347171697</v>
      </c>
      <c r="BG883" s="225">
        <v>597376.09347171697</v>
      </c>
      <c r="BH883" s="225">
        <v>550376.09347171697</v>
      </c>
      <c r="BI883" s="225">
        <v>550376.09347171697</v>
      </c>
      <c r="BJ883" s="225">
        <v>550376.09347171697</v>
      </c>
      <c r="BK883" s="225">
        <v>550376.09347171697</v>
      </c>
      <c r="BL883" s="225">
        <v>550376.09347171697</v>
      </c>
      <c r="BM883" s="225">
        <v>550376.09347171697</v>
      </c>
      <c r="BN883" s="225">
        <v>6880888.5638140999</v>
      </c>
    </row>
    <row r="884" spans="1:66">
      <c r="A884" s="245" t="s">
        <v>1123</v>
      </c>
    </row>
    <row r="885" spans="1:66">
      <c r="A885" s="245" t="s">
        <v>1124</v>
      </c>
      <c r="B885" s="225">
        <v>2457399.12723338</v>
      </c>
      <c r="C885" s="225">
        <v>2525510.30763719</v>
      </c>
      <c r="D885" s="225">
        <v>2631346.7111010598</v>
      </c>
      <c r="E885" s="225">
        <v>2940891.9435617598</v>
      </c>
      <c r="F885" s="225">
        <v>3133746.0886072302</v>
      </c>
      <c r="G885" s="225">
        <v>2113932.89825411</v>
      </c>
      <c r="H885" s="225">
        <v>793117.31560266297</v>
      </c>
      <c r="I885" s="225">
        <v>293984.92537554097</v>
      </c>
      <c r="J885" s="225">
        <v>0</v>
      </c>
      <c r="K885" s="225">
        <v>0</v>
      </c>
      <c r="L885" s="225">
        <v>0</v>
      </c>
      <c r="M885" s="225">
        <v>301096.853715726</v>
      </c>
      <c r="N885" s="225">
        <v>17191026.171088699</v>
      </c>
      <c r="O885" s="225">
        <v>515922.39292992401</v>
      </c>
      <c r="P885" s="225">
        <v>319162.37929319299</v>
      </c>
      <c r="Q885" s="225">
        <v>286976.64319878799</v>
      </c>
      <c r="R885" s="225">
        <v>1829544.43916231</v>
      </c>
      <c r="S885" s="225">
        <v>3299388.62986635</v>
      </c>
      <c r="T885" s="225">
        <v>3521614.5230474202</v>
      </c>
      <c r="U885" s="225">
        <v>3543807.2816610001</v>
      </c>
      <c r="V885" s="225">
        <v>1704786.43780899</v>
      </c>
      <c r="W885" s="225">
        <v>0</v>
      </c>
      <c r="X885" s="225">
        <v>0</v>
      </c>
      <c r="Y885" s="225">
        <v>0</v>
      </c>
      <c r="Z885" s="225">
        <v>10021.6790521929</v>
      </c>
      <c r="AA885" s="225">
        <v>15031224.406020099</v>
      </c>
      <c r="AB885" s="225">
        <v>58429.053182161799</v>
      </c>
      <c r="AC885" s="225">
        <v>87615.112243782103</v>
      </c>
      <c r="AD885" s="225">
        <v>293271.26318673202</v>
      </c>
      <c r="AE885" s="225">
        <v>624197.193009465</v>
      </c>
      <c r="AF885" s="225">
        <v>875409.95468359999</v>
      </c>
      <c r="AG885" s="225">
        <v>507255.87767094298</v>
      </c>
      <c r="AH885" s="225">
        <v>0</v>
      </c>
      <c r="AI885" s="225">
        <v>0</v>
      </c>
      <c r="AJ885" s="225">
        <v>0</v>
      </c>
      <c r="AK885" s="225">
        <v>0</v>
      </c>
      <c r="AL885" s="225">
        <v>0</v>
      </c>
      <c r="AM885" s="225">
        <v>178549.87441371</v>
      </c>
      <c r="AN885" s="225">
        <v>2624728.3283903901</v>
      </c>
      <c r="AO885" s="225">
        <v>437819.18632368202</v>
      </c>
      <c r="AP885" s="225">
        <v>486417.35295818199</v>
      </c>
      <c r="AQ885" s="225">
        <v>597330.53733921796</v>
      </c>
      <c r="AR885" s="225">
        <v>751798.52149452805</v>
      </c>
      <c r="AS885" s="225">
        <v>863657.28375142999</v>
      </c>
      <c r="AT885" s="225">
        <v>484788.179692737</v>
      </c>
      <c r="AU885" s="225">
        <v>0</v>
      </c>
      <c r="AV885" s="225">
        <v>0</v>
      </c>
      <c r="AW885" s="225">
        <v>0</v>
      </c>
      <c r="AX885" s="225">
        <v>0</v>
      </c>
      <c r="AY885" s="225">
        <v>0</v>
      </c>
      <c r="AZ885" s="225">
        <v>241220.345010057</v>
      </c>
      <c r="BA885" s="225">
        <v>3863031.4065698301</v>
      </c>
      <c r="BB885" s="225">
        <v>1426543.6067830999</v>
      </c>
      <c r="BC885" s="225">
        <v>2329386.7484178199</v>
      </c>
      <c r="BD885" s="225">
        <v>2441835.1352514299</v>
      </c>
      <c r="BE885" s="225">
        <v>2596494.8439984201</v>
      </c>
      <c r="BF885" s="225">
        <v>2697304.9743610602</v>
      </c>
      <c r="BG885" s="225">
        <v>1398581.77896929</v>
      </c>
      <c r="BH885" s="225">
        <v>0</v>
      </c>
      <c r="BI885" s="225">
        <v>0</v>
      </c>
      <c r="BJ885" s="225">
        <v>0</v>
      </c>
      <c r="BK885" s="225">
        <v>0</v>
      </c>
      <c r="BL885" s="225">
        <v>0</v>
      </c>
      <c r="BM885" s="225">
        <v>248979.07064973001</v>
      </c>
      <c r="BN885" s="225">
        <v>13139126.1584308</v>
      </c>
    </row>
    <row r="886" spans="1:66">
      <c r="A886" s="245" t="s">
        <v>1125</v>
      </c>
      <c r="B886" s="225">
        <v>2255.4102978563501</v>
      </c>
      <c r="C886" s="225">
        <v>6489.4694638629398</v>
      </c>
      <c r="D886" s="225">
        <v>4574.1480587495598</v>
      </c>
      <c r="E886" s="225">
        <v>2298.5840421497601</v>
      </c>
      <c r="F886" s="225">
        <v>5894.9315701236001</v>
      </c>
      <c r="G886" s="225">
        <v>8201.3947547886401</v>
      </c>
      <c r="H886" s="225">
        <v>10401.096657625099</v>
      </c>
      <c r="I886" s="225">
        <v>14338.052249325599</v>
      </c>
      <c r="J886" s="225">
        <v>16699.466500729101</v>
      </c>
      <c r="K886" s="225">
        <v>19069.752690459802</v>
      </c>
      <c r="L886" s="225">
        <v>23039.0194507245</v>
      </c>
      <c r="M886" s="225">
        <v>25011.613342534201</v>
      </c>
      <c r="N886" s="225">
        <v>138272.93907892899</v>
      </c>
      <c r="O886" s="225">
        <v>24584.7778143982</v>
      </c>
      <c r="P886" s="225">
        <v>28514.5339191987</v>
      </c>
      <c r="Q886" s="225">
        <v>31446.560061600499</v>
      </c>
      <c r="R886" s="225">
        <v>34061.375462779601</v>
      </c>
      <c r="S886" s="225">
        <v>37446.783301867501</v>
      </c>
      <c r="T886" s="225">
        <v>39637.879894775499</v>
      </c>
      <c r="U886" s="225">
        <v>41831.6628519242</v>
      </c>
      <c r="V886" s="225">
        <v>45566.083194627798</v>
      </c>
      <c r="W886" s="225">
        <v>47820.0494322659</v>
      </c>
      <c r="X886" s="225">
        <v>50081.6356646973</v>
      </c>
      <c r="Y886" s="225">
        <v>53848.6678180745</v>
      </c>
      <c r="Z886" s="225">
        <v>55735.923887354496</v>
      </c>
      <c r="AA886" s="225">
        <v>490575.93330356397</v>
      </c>
      <c r="AB886" s="225">
        <v>46241.396584904098</v>
      </c>
      <c r="AC886" s="225">
        <v>49278.495800286801</v>
      </c>
      <c r="AD886" s="225">
        <v>51690.9373709262</v>
      </c>
      <c r="AE886" s="225">
        <v>53843.654649800599</v>
      </c>
      <c r="AF886" s="225">
        <v>56639.181859727898</v>
      </c>
      <c r="AG886" s="225">
        <v>58489.510684545698</v>
      </c>
      <c r="AH886" s="225">
        <v>60341.070350027403</v>
      </c>
      <c r="AI886" s="225">
        <v>63416.958554446697</v>
      </c>
      <c r="AJ886" s="225">
        <v>65275.170562726496</v>
      </c>
      <c r="AK886" s="225">
        <v>67138.422052826994</v>
      </c>
      <c r="AL886" s="225">
        <v>70236.5319766865</v>
      </c>
      <c r="AM886" s="225">
        <v>71789.889346565004</v>
      </c>
      <c r="AN886" s="225">
        <v>714381.21979346999</v>
      </c>
      <c r="AO886" s="225">
        <v>72213.545118841706</v>
      </c>
      <c r="AP886" s="225">
        <v>75273.238252225405</v>
      </c>
      <c r="AQ886" s="225">
        <v>77703.520853199399</v>
      </c>
      <c r="AR886" s="225">
        <v>79872.384392955602</v>
      </c>
      <c r="AS886" s="225">
        <v>82688.605185210006</v>
      </c>
      <c r="AT886" s="225">
        <v>84553.582860270995</v>
      </c>
      <c r="AU886" s="225">
        <v>86419.811530459105</v>
      </c>
      <c r="AV886" s="225">
        <v>89517.951356530597</v>
      </c>
      <c r="AW886" s="225">
        <v>91390.785354242602</v>
      </c>
      <c r="AX886" s="225">
        <v>93268.620243804296</v>
      </c>
      <c r="AY886" s="225">
        <v>96388.776862167797</v>
      </c>
      <c r="AZ886" s="225">
        <v>97954.625557248</v>
      </c>
      <c r="BA886" s="225">
        <v>1027245.44756715</v>
      </c>
      <c r="BB886" s="225">
        <v>99520.670136694302</v>
      </c>
      <c r="BC886" s="225">
        <v>102653.279491754</v>
      </c>
      <c r="BD886" s="225">
        <v>105142.811461994</v>
      </c>
      <c r="BE886" s="225">
        <v>107364.995618972</v>
      </c>
      <c r="BF886" s="225">
        <v>110248.540961871</v>
      </c>
      <c r="BG886" s="225">
        <v>112159.263286021</v>
      </c>
      <c r="BH886" s="225">
        <v>114071.35875389499</v>
      </c>
      <c r="BI886" s="225">
        <v>117243.33448710501</v>
      </c>
      <c r="BJ886" s="225">
        <v>119162.214021544</v>
      </c>
      <c r="BK886" s="225">
        <v>121086.217399866</v>
      </c>
      <c r="BL886" s="225">
        <v>124280.653316376</v>
      </c>
      <c r="BM886" s="225">
        <v>125885.49189781801</v>
      </c>
      <c r="BN886" s="225">
        <v>1358818.83083391</v>
      </c>
    </row>
    <row r="887" spans="1:66">
      <c r="A887" s="245" t="s">
        <v>1126</v>
      </c>
      <c r="B887" s="225">
        <v>2459654.5375312399</v>
      </c>
      <c r="C887" s="225">
        <v>2531999.7771010599</v>
      </c>
      <c r="D887" s="225">
        <v>2635920.85915981</v>
      </c>
      <c r="E887" s="225">
        <v>2943190.5276039098</v>
      </c>
      <c r="F887" s="225">
        <v>3139641.0201773499</v>
      </c>
      <c r="G887" s="225">
        <v>2122134.2930088998</v>
      </c>
      <c r="H887" s="225">
        <v>803518.41226028802</v>
      </c>
      <c r="I887" s="225">
        <v>308322.97762486601</v>
      </c>
      <c r="J887" s="225">
        <v>16699.466500729101</v>
      </c>
      <c r="K887" s="225">
        <v>19069.752690459802</v>
      </c>
      <c r="L887" s="225">
        <v>23039.0194507245</v>
      </c>
      <c r="M887" s="225">
        <v>326108.46705826098</v>
      </c>
      <c r="N887" s="225">
        <v>17329299.1101676</v>
      </c>
      <c r="O887" s="225">
        <v>540507.17074432201</v>
      </c>
      <c r="P887" s="225">
        <v>347676.91321239102</v>
      </c>
      <c r="Q887" s="225">
        <v>318423.20326038898</v>
      </c>
      <c r="R887" s="225">
        <v>1863605.81462509</v>
      </c>
      <c r="S887" s="225">
        <v>3336835.4131682198</v>
      </c>
      <c r="T887" s="225">
        <v>3561252.4029421899</v>
      </c>
      <c r="U887" s="225">
        <v>3585638.9445129298</v>
      </c>
      <c r="V887" s="225">
        <v>1750352.52100361</v>
      </c>
      <c r="W887" s="225">
        <v>47820.0494322659</v>
      </c>
      <c r="X887" s="225">
        <v>50081.6356646973</v>
      </c>
      <c r="Y887" s="225">
        <v>53848.6678180745</v>
      </c>
      <c r="Z887" s="225">
        <v>65757.602939547403</v>
      </c>
      <c r="AA887" s="225">
        <v>15521800.339323699</v>
      </c>
      <c r="AB887" s="225">
        <v>104670.44976706601</v>
      </c>
      <c r="AC887" s="225">
        <v>136893.608044069</v>
      </c>
      <c r="AD887" s="225">
        <v>344962.20055765798</v>
      </c>
      <c r="AE887" s="225">
        <v>678040.84765926597</v>
      </c>
      <c r="AF887" s="225">
        <v>932049.13654332794</v>
      </c>
      <c r="AG887" s="225">
        <v>565745.38835548901</v>
      </c>
      <c r="AH887" s="225">
        <v>60341.070350027403</v>
      </c>
      <c r="AI887" s="225">
        <v>63416.958554446697</v>
      </c>
      <c r="AJ887" s="225">
        <v>65275.170562726496</v>
      </c>
      <c r="AK887" s="225">
        <v>67138.422052826994</v>
      </c>
      <c r="AL887" s="225">
        <v>70236.5319766865</v>
      </c>
      <c r="AM887" s="225">
        <v>250339.763760275</v>
      </c>
      <c r="AN887" s="225">
        <v>3339109.5481838598</v>
      </c>
      <c r="AO887" s="225">
        <v>510032.731442524</v>
      </c>
      <c r="AP887" s="225">
        <v>561690.59121040802</v>
      </c>
      <c r="AQ887" s="225">
        <v>675034.05819241703</v>
      </c>
      <c r="AR887" s="225">
        <v>831670.90588748304</v>
      </c>
      <c r="AS887" s="225">
        <v>946345.88893664</v>
      </c>
      <c r="AT887" s="225">
        <v>569341.76255300804</v>
      </c>
      <c r="AU887" s="225">
        <v>86419.811530459105</v>
      </c>
      <c r="AV887" s="225">
        <v>89517.951356530597</v>
      </c>
      <c r="AW887" s="225">
        <v>91390.785354242602</v>
      </c>
      <c r="AX887" s="225">
        <v>93268.620243804296</v>
      </c>
      <c r="AY887" s="225">
        <v>96388.776862167797</v>
      </c>
      <c r="AZ887" s="225">
        <v>339174.97056730499</v>
      </c>
      <c r="BA887" s="225">
        <v>4890276.8541369904</v>
      </c>
      <c r="BB887" s="225">
        <v>1526064.2769198001</v>
      </c>
      <c r="BC887" s="225">
        <v>2432040.0279095699</v>
      </c>
      <c r="BD887" s="225">
        <v>2546977.9467134201</v>
      </c>
      <c r="BE887" s="225">
        <v>2703859.8396174</v>
      </c>
      <c r="BF887" s="225">
        <v>2807553.5153229302</v>
      </c>
      <c r="BG887" s="225">
        <v>1510741.0422553101</v>
      </c>
      <c r="BH887" s="225">
        <v>114071.35875389499</v>
      </c>
      <c r="BI887" s="225">
        <v>117243.33448710501</v>
      </c>
      <c r="BJ887" s="225">
        <v>119162.214021544</v>
      </c>
      <c r="BK887" s="225">
        <v>121086.217399866</v>
      </c>
      <c r="BL887" s="225">
        <v>124280.653316376</v>
      </c>
      <c r="BM887" s="225">
        <v>374864.56254754902</v>
      </c>
      <c r="BN887" s="225">
        <v>14497944.989264701</v>
      </c>
    </row>
    <row r="888" spans="1:66">
      <c r="A888" s="245" t="s">
        <v>1127</v>
      </c>
    </row>
    <row r="889" spans="1:66">
      <c r="A889" s="245" t="s">
        <v>1128</v>
      </c>
      <c r="B889" s="225">
        <v>0</v>
      </c>
      <c r="C889" s="225">
        <v>0</v>
      </c>
      <c r="D889" s="225">
        <v>0</v>
      </c>
      <c r="E889" s="225">
        <v>0</v>
      </c>
      <c r="F889" s="225">
        <v>0</v>
      </c>
      <c r="G889" s="225">
        <v>0</v>
      </c>
      <c r="H889" s="225">
        <v>0</v>
      </c>
      <c r="I889" s="225">
        <v>0</v>
      </c>
      <c r="J889" s="225">
        <v>0</v>
      </c>
      <c r="K889" s="225">
        <v>0</v>
      </c>
      <c r="L889" s="225">
        <v>0</v>
      </c>
      <c r="M889" s="225">
        <v>0</v>
      </c>
      <c r="N889" s="225">
        <v>0</v>
      </c>
      <c r="O889" s="225">
        <v>0</v>
      </c>
      <c r="P889" s="225">
        <v>0</v>
      </c>
      <c r="Q889" s="225">
        <v>0</v>
      </c>
      <c r="R889" s="225">
        <v>0</v>
      </c>
      <c r="S889" s="225">
        <v>0</v>
      </c>
      <c r="T889" s="225">
        <v>0</v>
      </c>
      <c r="U889" s="225">
        <v>0</v>
      </c>
      <c r="V889" s="225">
        <v>0</v>
      </c>
      <c r="W889" s="225">
        <v>0</v>
      </c>
      <c r="X889" s="225">
        <v>0</v>
      </c>
      <c r="Y889" s="225">
        <v>0</v>
      </c>
      <c r="Z889" s="225">
        <v>0</v>
      </c>
      <c r="AA889" s="225">
        <v>0</v>
      </c>
      <c r="AB889" s="225">
        <v>0</v>
      </c>
      <c r="AC889" s="225">
        <v>0</v>
      </c>
      <c r="AD889" s="225">
        <v>0</v>
      </c>
      <c r="AE889" s="225">
        <v>0</v>
      </c>
      <c r="AF889" s="225">
        <v>0</v>
      </c>
      <c r="AG889" s="225">
        <v>0</v>
      </c>
      <c r="AH889" s="225">
        <v>0</v>
      </c>
      <c r="AI889" s="225">
        <v>0</v>
      </c>
      <c r="AJ889" s="225">
        <v>0</v>
      </c>
      <c r="AK889" s="225">
        <v>0</v>
      </c>
      <c r="AL889" s="225">
        <v>0</v>
      </c>
      <c r="AM889" s="225">
        <v>0</v>
      </c>
      <c r="AN889" s="225">
        <v>0</v>
      </c>
      <c r="AO889" s="225">
        <v>0</v>
      </c>
      <c r="AP889" s="225">
        <v>0</v>
      </c>
      <c r="AQ889" s="225">
        <v>0</v>
      </c>
      <c r="AR889" s="225">
        <v>0</v>
      </c>
      <c r="AS889" s="225">
        <v>0</v>
      </c>
      <c r="AT889" s="225">
        <v>0</v>
      </c>
      <c r="AU889" s="225">
        <v>0</v>
      </c>
      <c r="AV889" s="225">
        <v>0</v>
      </c>
      <c r="AW889" s="225">
        <v>0</v>
      </c>
      <c r="AX889" s="225">
        <v>0</v>
      </c>
      <c r="AY889" s="225">
        <v>0</v>
      </c>
      <c r="AZ889" s="225">
        <v>0</v>
      </c>
      <c r="BA889" s="225">
        <v>0</v>
      </c>
      <c r="BB889" s="225">
        <v>0</v>
      </c>
      <c r="BC889" s="225">
        <v>0</v>
      </c>
      <c r="BD889" s="225">
        <v>0</v>
      </c>
      <c r="BE889" s="225">
        <v>0</v>
      </c>
      <c r="BF889" s="225">
        <v>0</v>
      </c>
      <c r="BG889" s="225">
        <v>0</v>
      </c>
      <c r="BH889" s="225">
        <v>0</v>
      </c>
      <c r="BI889" s="225">
        <v>0</v>
      </c>
      <c r="BJ889" s="225">
        <v>0</v>
      </c>
      <c r="BK889" s="225">
        <v>0</v>
      </c>
      <c r="BL889" s="225">
        <v>0</v>
      </c>
      <c r="BM889" s="225">
        <v>0</v>
      </c>
      <c r="BN889" s="225">
        <v>0</v>
      </c>
    </row>
    <row r="890" spans="1:66">
      <c r="A890" s="245" t="s">
        <v>1129</v>
      </c>
      <c r="B890" s="225">
        <v>2880</v>
      </c>
      <c r="C890" s="225">
        <v>2880</v>
      </c>
      <c r="D890" s="225">
        <v>2880</v>
      </c>
      <c r="E890" s="225">
        <v>2880</v>
      </c>
      <c r="F890" s="225">
        <v>2880</v>
      </c>
      <c r="G890" s="225">
        <v>2880</v>
      </c>
      <c r="H890" s="225">
        <v>2880</v>
      </c>
      <c r="I890" s="225">
        <v>2880</v>
      </c>
      <c r="J890" s="225">
        <v>2880</v>
      </c>
      <c r="K890" s="225">
        <v>2880</v>
      </c>
      <c r="L890" s="225">
        <v>2880</v>
      </c>
      <c r="M890" s="225">
        <v>2880</v>
      </c>
      <c r="N890" s="225">
        <v>34559.999999999898</v>
      </c>
      <c r="O890" s="225">
        <v>2880.0833333333298</v>
      </c>
      <c r="P890" s="225">
        <v>2880.0833333333298</v>
      </c>
      <c r="Q890" s="225">
        <v>2880.0833333333298</v>
      </c>
      <c r="R890" s="225">
        <v>2880.0833333333298</v>
      </c>
      <c r="S890" s="225">
        <v>2880.0833333333298</v>
      </c>
      <c r="T890" s="225">
        <v>2880.0833333333298</v>
      </c>
      <c r="U890" s="225">
        <v>2880.0833333333298</v>
      </c>
      <c r="V890" s="225">
        <v>2880.0833333333298</v>
      </c>
      <c r="W890" s="225">
        <v>2880.0833333333298</v>
      </c>
      <c r="X890" s="225">
        <v>2880.0833333333298</v>
      </c>
      <c r="Y890" s="225">
        <v>2880.0833333333298</v>
      </c>
      <c r="Z890" s="225">
        <v>2880.0833333333298</v>
      </c>
      <c r="AA890" s="225">
        <v>34560.999999999898</v>
      </c>
      <c r="AB890" s="225">
        <v>2880.0833333333298</v>
      </c>
      <c r="AC890" s="225">
        <v>2880.0833333333298</v>
      </c>
      <c r="AD890" s="225">
        <v>2880.0833333333298</v>
      </c>
      <c r="AE890" s="225">
        <v>2880.0833333333298</v>
      </c>
      <c r="AF890" s="225">
        <v>2880.0833333333298</v>
      </c>
      <c r="AG890" s="225">
        <v>2880.0833333333298</v>
      </c>
      <c r="AH890" s="225">
        <v>2880.0833333333298</v>
      </c>
      <c r="AI890" s="225">
        <v>2880.0833333333298</v>
      </c>
      <c r="AJ890" s="225">
        <v>2880.0833333333298</v>
      </c>
      <c r="AK890" s="225">
        <v>2880.0833333333298</v>
      </c>
      <c r="AL890" s="225">
        <v>2880.0833333333298</v>
      </c>
      <c r="AM890" s="225">
        <v>2880.0833333333298</v>
      </c>
      <c r="AN890" s="225">
        <v>34560.999999999898</v>
      </c>
      <c r="AO890" s="225">
        <v>2880.0833333333298</v>
      </c>
      <c r="AP890" s="225">
        <v>2880.0833333333298</v>
      </c>
      <c r="AQ890" s="225">
        <v>2880.0833333333298</v>
      </c>
      <c r="AR890" s="225">
        <v>2880.0833333333298</v>
      </c>
      <c r="AS890" s="225">
        <v>2880.0833333333298</v>
      </c>
      <c r="AT890" s="225">
        <v>2880.0833333333298</v>
      </c>
      <c r="AU890" s="225">
        <v>2880.0833333333298</v>
      </c>
      <c r="AV890" s="225">
        <v>2880.0833333333298</v>
      </c>
      <c r="AW890" s="225">
        <v>2880.0833333333298</v>
      </c>
      <c r="AX890" s="225">
        <v>2880.0833333333298</v>
      </c>
      <c r="AY890" s="225">
        <v>2880.0833333333298</v>
      </c>
      <c r="AZ890" s="225">
        <v>2880.0833333333298</v>
      </c>
      <c r="BA890" s="225">
        <v>34560.999999999898</v>
      </c>
      <c r="BB890" s="225">
        <v>2880.0833333333298</v>
      </c>
      <c r="BC890" s="225">
        <v>2880.0833333333298</v>
      </c>
      <c r="BD890" s="225">
        <v>2880.0833333333298</v>
      </c>
      <c r="BE890" s="225">
        <v>2880.0833333333298</v>
      </c>
      <c r="BF890" s="225">
        <v>2880.0833333333298</v>
      </c>
      <c r="BG890" s="225">
        <v>2880.0833333333298</v>
      </c>
      <c r="BH890" s="225">
        <v>2880.0833333333298</v>
      </c>
      <c r="BI890" s="225">
        <v>2880.0833333333298</v>
      </c>
      <c r="BJ890" s="225">
        <v>2880.0833333333298</v>
      </c>
      <c r="BK890" s="225">
        <v>2880.0833333333298</v>
      </c>
      <c r="BL890" s="225">
        <v>2880.0833333333298</v>
      </c>
      <c r="BM890" s="225">
        <v>2880.0833333333298</v>
      </c>
      <c r="BN890" s="225">
        <v>34560.999999999898</v>
      </c>
    </row>
    <row r="891" spans="1:66">
      <c r="A891" s="245" t="s">
        <v>1130</v>
      </c>
      <c r="B891" s="225">
        <v>0</v>
      </c>
      <c r="C891" s="225">
        <v>0</v>
      </c>
      <c r="D891" s="225">
        <v>0</v>
      </c>
      <c r="E891" s="225">
        <v>0</v>
      </c>
      <c r="F891" s="225">
        <v>0</v>
      </c>
      <c r="G891" s="225">
        <v>0</v>
      </c>
      <c r="H891" s="225">
        <v>0</v>
      </c>
      <c r="I891" s="225">
        <v>0</v>
      </c>
      <c r="J891" s="225">
        <v>0</v>
      </c>
      <c r="K891" s="225">
        <v>0</v>
      </c>
      <c r="L891" s="225">
        <v>0</v>
      </c>
      <c r="M891" s="225">
        <v>0</v>
      </c>
      <c r="N891" s="225">
        <v>0</v>
      </c>
      <c r="O891" s="225">
        <v>0</v>
      </c>
      <c r="P891" s="225">
        <v>0</v>
      </c>
      <c r="Q891" s="225">
        <v>0</v>
      </c>
      <c r="R891" s="225">
        <v>0</v>
      </c>
      <c r="S891" s="225">
        <v>0</v>
      </c>
      <c r="T891" s="225">
        <v>0</v>
      </c>
      <c r="U891" s="225">
        <v>0</v>
      </c>
      <c r="V891" s="225">
        <v>0</v>
      </c>
      <c r="W891" s="225">
        <v>0</v>
      </c>
      <c r="X891" s="225">
        <v>0</v>
      </c>
      <c r="Y891" s="225">
        <v>0</v>
      </c>
      <c r="Z891" s="225">
        <v>0</v>
      </c>
      <c r="AA891" s="225">
        <v>0</v>
      </c>
      <c r="AB891" s="225">
        <v>0</v>
      </c>
      <c r="AC891" s="225">
        <v>0</v>
      </c>
      <c r="AD891" s="225">
        <v>0</v>
      </c>
      <c r="AE891" s="225">
        <v>0</v>
      </c>
      <c r="AF891" s="225">
        <v>0</v>
      </c>
      <c r="AG891" s="225">
        <v>0</v>
      </c>
      <c r="AH891" s="225">
        <v>0</v>
      </c>
      <c r="AI891" s="225">
        <v>0</v>
      </c>
      <c r="AJ891" s="225">
        <v>0</v>
      </c>
      <c r="AK891" s="225">
        <v>0</v>
      </c>
      <c r="AL891" s="225">
        <v>0</v>
      </c>
      <c r="AM891" s="225">
        <v>0</v>
      </c>
      <c r="AN891" s="225">
        <v>0</v>
      </c>
      <c r="AO891" s="225">
        <v>0</v>
      </c>
      <c r="AP891" s="225">
        <v>0</v>
      </c>
      <c r="AQ891" s="225">
        <v>0</v>
      </c>
      <c r="AR891" s="225">
        <v>0</v>
      </c>
      <c r="AS891" s="225">
        <v>0</v>
      </c>
      <c r="AT891" s="225">
        <v>0</v>
      </c>
      <c r="AU891" s="225">
        <v>0</v>
      </c>
      <c r="AV891" s="225">
        <v>0</v>
      </c>
      <c r="AW891" s="225">
        <v>0</v>
      </c>
      <c r="AX891" s="225">
        <v>0</v>
      </c>
      <c r="AY891" s="225">
        <v>0</v>
      </c>
      <c r="AZ891" s="225">
        <v>0</v>
      </c>
      <c r="BA891" s="225">
        <v>0</v>
      </c>
      <c r="BB891" s="225">
        <v>0</v>
      </c>
      <c r="BC891" s="225">
        <v>0</v>
      </c>
      <c r="BD891" s="225">
        <v>0</v>
      </c>
      <c r="BE891" s="225">
        <v>0</v>
      </c>
      <c r="BF891" s="225">
        <v>0</v>
      </c>
      <c r="BG891" s="225">
        <v>0</v>
      </c>
      <c r="BH891" s="225">
        <v>0</v>
      </c>
      <c r="BI891" s="225">
        <v>0</v>
      </c>
      <c r="BJ891" s="225">
        <v>0</v>
      </c>
      <c r="BK891" s="225">
        <v>0</v>
      </c>
      <c r="BL891" s="225">
        <v>0</v>
      </c>
      <c r="BM891" s="225">
        <v>0</v>
      </c>
      <c r="BN891" s="225">
        <v>0</v>
      </c>
    </row>
    <row r="892" spans="1:66">
      <c r="A892" s="245" t="s">
        <v>1131</v>
      </c>
      <c r="B892" s="225">
        <v>0</v>
      </c>
      <c r="C892" s="225">
        <v>0</v>
      </c>
      <c r="D892" s="225">
        <v>0</v>
      </c>
      <c r="E892" s="225">
        <v>0</v>
      </c>
      <c r="F892" s="225">
        <v>0</v>
      </c>
      <c r="G892" s="225">
        <v>0</v>
      </c>
      <c r="H892" s="225">
        <v>0</v>
      </c>
      <c r="I892" s="225">
        <v>0</v>
      </c>
      <c r="J892" s="225">
        <v>0</v>
      </c>
      <c r="K892" s="225">
        <v>0</v>
      </c>
      <c r="L892" s="225">
        <v>0</v>
      </c>
      <c r="M892" s="225">
        <v>0</v>
      </c>
      <c r="N892" s="225">
        <v>0</v>
      </c>
      <c r="O892" s="225">
        <v>0</v>
      </c>
      <c r="P892" s="225">
        <v>0</v>
      </c>
      <c r="Q892" s="225">
        <v>0</v>
      </c>
      <c r="R892" s="225">
        <v>0</v>
      </c>
      <c r="S892" s="225">
        <v>0</v>
      </c>
      <c r="T892" s="225">
        <v>0</v>
      </c>
      <c r="U892" s="225">
        <v>0</v>
      </c>
      <c r="V892" s="225">
        <v>0</v>
      </c>
      <c r="W892" s="225">
        <v>0</v>
      </c>
      <c r="X892" s="225">
        <v>0</v>
      </c>
      <c r="Y892" s="225">
        <v>0</v>
      </c>
      <c r="Z892" s="225">
        <v>0</v>
      </c>
      <c r="AA892" s="225">
        <v>0</v>
      </c>
      <c r="AB892" s="225">
        <v>0</v>
      </c>
      <c r="AC892" s="225">
        <v>0</v>
      </c>
      <c r="AD892" s="225">
        <v>0</v>
      </c>
      <c r="AE892" s="225">
        <v>0</v>
      </c>
      <c r="AF892" s="225">
        <v>0</v>
      </c>
      <c r="AG892" s="225">
        <v>0</v>
      </c>
      <c r="AH892" s="225">
        <v>0</v>
      </c>
      <c r="AI892" s="225">
        <v>0</v>
      </c>
      <c r="AJ892" s="225">
        <v>0</v>
      </c>
      <c r="AK892" s="225">
        <v>0</v>
      </c>
      <c r="AL892" s="225">
        <v>0</v>
      </c>
      <c r="AM892" s="225">
        <v>0</v>
      </c>
      <c r="AN892" s="225">
        <v>0</v>
      </c>
      <c r="AO892" s="225">
        <v>0</v>
      </c>
      <c r="AP892" s="225">
        <v>0</v>
      </c>
      <c r="AQ892" s="225">
        <v>0</v>
      </c>
      <c r="AR892" s="225">
        <v>0</v>
      </c>
      <c r="AS892" s="225">
        <v>0</v>
      </c>
      <c r="AT892" s="225">
        <v>0</v>
      </c>
      <c r="AU892" s="225">
        <v>0</v>
      </c>
      <c r="AV892" s="225">
        <v>0</v>
      </c>
      <c r="AW892" s="225">
        <v>0</v>
      </c>
      <c r="AX892" s="225">
        <v>0</v>
      </c>
      <c r="AY892" s="225">
        <v>0</v>
      </c>
      <c r="AZ892" s="225">
        <v>0</v>
      </c>
      <c r="BA892" s="225">
        <v>0</v>
      </c>
      <c r="BB892" s="225">
        <v>0</v>
      </c>
      <c r="BC892" s="225">
        <v>0</v>
      </c>
      <c r="BD892" s="225">
        <v>0</v>
      </c>
      <c r="BE892" s="225">
        <v>0</v>
      </c>
      <c r="BF892" s="225">
        <v>0</v>
      </c>
      <c r="BG892" s="225">
        <v>0</v>
      </c>
      <c r="BH892" s="225">
        <v>0</v>
      </c>
      <c r="BI892" s="225">
        <v>0</v>
      </c>
      <c r="BJ892" s="225">
        <v>0</v>
      </c>
      <c r="BK892" s="225">
        <v>0</v>
      </c>
      <c r="BL892" s="225">
        <v>0</v>
      </c>
      <c r="BM892" s="225">
        <v>0</v>
      </c>
      <c r="BN892" s="225">
        <v>0</v>
      </c>
    </row>
    <row r="893" spans="1:66">
      <c r="A893" s="245" t="s">
        <v>1132</v>
      </c>
      <c r="B893" s="225">
        <v>0</v>
      </c>
      <c r="C893" s="225">
        <v>0</v>
      </c>
      <c r="D893" s="225">
        <v>0</v>
      </c>
      <c r="E893" s="225">
        <v>0</v>
      </c>
      <c r="F893" s="225">
        <v>0</v>
      </c>
      <c r="G893" s="225">
        <v>0</v>
      </c>
      <c r="H893" s="225">
        <v>0</v>
      </c>
      <c r="I893" s="225">
        <v>0</v>
      </c>
      <c r="J893" s="225">
        <v>0</v>
      </c>
      <c r="K893" s="225">
        <v>0</v>
      </c>
      <c r="L893" s="225">
        <v>0</v>
      </c>
      <c r="M893" s="225">
        <v>0</v>
      </c>
      <c r="N893" s="225">
        <v>0</v>
      </c>
      <c r="O893" s="225">
        <v>0</v>
      </c>
      <c r="P893" s="225">
        <v>0</v>
      </c>
      <c r="Q893" s="225">
        <v>0</v>
      </c>
      <c r="R893" s="225">
        <v>0</v>
      </c>
      <c r="S893" s="225">
        <v>0</v>
      </c>
      <c r="T893" s="225">
        <v>0</v>
      </c>
      <c r="U893" s="225">
        <v>0</v>
      </c>
      <c r="V893" s="225">
        <v>0</v>
      </c>
      <c r="W893" s="225">
        <v>0</v>
      </c>
      <c r="X893" s="225">
        <v>0</v>
      </c>
      <c r="Y893" s="225">
        <v>0</v>
      </c>
      <c r="Z893" s="225">
        <v>0</v>
      </c>
      <c r="AA893" s="225">
        <v>0</v>
      </c>
      <c r="AB893" s="225">
        <v>0</v>
      </c>
      <c r="AC893" s="225">
        <v>0</v>
      </c>
      <c r="AD893" s="225">
        <v>0</v>
      </c>
      <c r="AE893" s="225">
        <v>0</v>
      </c>
      <c r="AF893" s="225">
        <v>0</v>
      </c>
      <c r="AG893" s="225">
        <v>0</v>
      </c>
      <c r="AH893" s="225">
        <v>0</v>
      </c>
      <c r="AI893" s="225">
        <v>0</v>
      </c>
      <c r="AJ893" s="225">
        <v>0</v>
      </c>
      <c r="AK893" s="225">
        <v>0</v>
      </c>
      <c r="AL893" s="225">
        <v>0</v>
      </c>
      <c r="AM893" s="225">
        <v>0</v>
      </c>
      <c r="AN893" s="225">
        <v>0</v>
      </c>
      <c r="AO893" s="225">
        <v>0</v>
      </c>
      <c r="AP893" s="225">
        <v>0</v>
      </c>
      <c r="AQ893" s="225">
        <v>0</v>
      </c>
      <c r="AR893" s="225">
        <v>0</v>
      </c>
      <c r="AS893" s="225">
        <v>0</v>
      </c>
      <c r="AT893" s="225">
        <v>0</v>
      </c>
      <c r="AU893" s="225">
        <v>0</v>
      </c>
      <c r="AV893" s="225">
        <v>0</v>
      </c>
      <c r="AW893" s="225">
        <v>0</v>
      </c>
      <c r="AX893" s="225">
        <v>0</v>
      </c>
      <c r="AY893" s="225">
        <v>0</v>
      </c>
      <c r="AZ893" s="225">
        <v>0</v>
      </c>
      <c r="BA893" s="225">
        <v>0</v>
      </c>
      <c r="BB893" s="225">
        <v>0</v>
      </c>
      <c r="BC893" s="225">
        <v>0</v>
      </c>
      <c r="BD893" s="225">
        <v>0</v>
      </c>
      <c r="BE893" s="225">
        <v>0</v>
      </c>
      <c r="BF893" s="225">
        <v>0</v>
      </c>
      <c r="BG893" s="225">
        <v>0</v>
      </c>
      <c r="BH893" s="225">
        <v>0</v>
      </c>
      <c r="BI893" s="225">
        <v>0</v>
      </c>
      <c r="BJ893" s="225">
        <v>0</v>
      </c>
      <c r="BK893" s="225">
        <v>0</v>
      </c>
      <c r="BL893" s="225">
        <v>0</v>
      </c>
      <c r="BM893" s="225">
        <v>0</v>
      </c>
      <c r="BN893" s="225">
        <v>0</v>
      </c>
    </row>
    <row r="894" spans="1:66">
      <c r="A894" s="245" t="s">
        <v>1133</v>
      </c>
      <c r="B894" s="225">
        <v>228234.71022770999</v>
      </c>
      <c r="C894" s="225">
        <v>215276.19439836399</v>
      </c>
      <c r="D894" s="225">
        <v>242769.22756140699</v>
      </c>
      <c r="E894" s="225">
        <v>274468.60753770103</v>
      </c>
      <c r="F894" s="225">
        <v>277287.95066895097</v>
      </c>
      <c r="G894" s="225">
        <v>277384.532039574</v>
      </c>
      <c r="H894" s="225">
        <v>275660.40379957901</v>
      </c>
      <c r="I894" s="225">
        <v>277151.76823909202</v>
      </c>
      <c r="J894" s="225">
        <v>300658.37148255098</v>
      </c>
      <c r="K894" s="225">
        <v>321382.61310188501</v>
      </c>
      <c r="L894" s="225">
        <v>316600.046769106</v>
      </c>
      <c r="M894" s="225">
        <v>312793.82944838301</v>
      </c>
      <c r="N894" s="225">
        <v>3319668.2552743</v>
      </c>
      <c r="O894" s="225">
        <v>277104.14294530201</v>
      </c>
      <c r="P894" s="225">
        <v>270159.29685873701</v>
      </c>
      <c r="Q894" s="225">
        <v>297283.35063128202</v>
      </c>
      <c r="R894" s="225">
        <v>327603.608163186</v>
      </c>
      <c r="S894" s="225">
        <v>326956.39319673198</v>
      </c>
      <c r="T894" s="225">
        <v>326277.40319690801</v>
      </c>
      <c r="U894" s="225">
        <v>323155.15842539299</v>
      </c>
      <c r="V894" s="225">
        <v>317893.551302568</v>
      </c>
      <c r="W894" s="225">
        <v>311367.40148902102</v>
      </c>
      <c r="X894" s="225">
        <v>307578.50454853597</v>
      </c>
      <c r="Y894" s="225">
        <v>307711.53121452202</v>
      </c>
      <c r="Z894" s="225">
        <v>310779.188200659</v>
      </c>
      <c r="AA894" s="225">
        <v>3703869.53017285</v>
      </c>
      <c r="AB894" s="225">
        <v>248995.97521080999</v>
      </c>
      <c r="AC894" s="225">
        <v>243504.31189106201</v>
      </c>
      <c r="AD894" s="225">
        <v>266722.17610251502</v>
      </c>
      <c r="AE894" s="225">
        <v>293499.41482042399</v>
      </c>
      <c r="AF894" s="225">
        <v>295053.76864535798</v>
      </c>
      <c r="AG894" s="225">
        <v>296436.47909601498</v>
      </c>
      <c r="AH894" s="225">
        <v>295480.58711370302</v>
      </c>
      <c r="AI894" s="225">
        <v>292235.870566661</v>
      </c>
      <c r="AJ894" s="225">
        <v>289515.78236217803</v>
      </c>
      <c r="AK894" s="225">
        <v>289378.985549481</v>
      </c>
      <c r="AL894" s="225">
        <v>291382.04364417499</v>
      </c>
      <c r="AM894" s="225">
        <v>302842.41483585897</v>
      </c>
      <c r="AN894" s="225">
        <v>3405047.80983824</v>
      </c>
      <c r="AO894" s="225">
        <v>304912.06120051403</v>
      </c>
      <c r="AP894" s="225">
        <v>297906.98765802901</v>
      </c>
      <c r="AQ894" s="225">
        <v>319143.81487834698</v>
      </c>
      <c r="AR894" s="225">
        <v>343132.961115251</v>
      </c>
      <c r="AS894" s="225">
        <v>341599.63960200897</v>
      </c>
      <c r="AT894" s="225">
        <v>340013.05921100703</v>
      </c>
      <c r="AU894" s="225">
        <v>336646.13326009799</v>
      </c>
      <c r="AV894" s="225">
        <v>331334.64374221902</v>
      </c>
      <c r="AW894" s="225">
        <v>326378.12169004098</v>
      </c>
      <c r="AX894" s="225">
        <v>323337.41220084601</v>
      </c>
      <c r="AY894" s="225">
        <v>321885.57347901899</v>
      </c>
      <c r="AZ894" s="225">
        <v>331559.05964939803</v>
      </c>
      <c r="BA894" s="225">
        <v>3917849.4676867798</v>
      </c>
      <c r="BB894" s="225">
        <v>338144.46452408301</v>
      </c>
      <c r="BC894" s="225">
        <v>330855.73044925201</v>
      </c>
      <c r="BD894" s="225">
        <v>351933.501374277</v>
      </c>
      <c r="BE894" s="225">
        <v>375715.67567807197</v>
      </c>
      <c r="BF894" s="225">
        <v>373880.59728515201</v>
      </c>
      <c r="BG894" s="225">
        <v>372006.52894821903</v>
      </c>
      <c r="BH894" s="225">
        <v>368386.41943884298</v>
      </c>
      <c r="BI894" s="225">
        <v>362824.851395901</v>
      </c>
      <c r="BJ894" s="225">
        <v>357676.10292850999</v>
      </c>
      <c r="BK894" s="225">
        <v>354428.37255848502</v>
      </c>
      <c r="BL894" s="225">
        <v>352681.21670950099</v>
      </c>
      <c r="BM894" s="225">
        <v>362380.86153300101</v>
      </c>
      <c r="BN894" s="225">
        <v>4300914.3228233</v>
      </c>
    </row>
    <row r="895" spans="1:66">
      <c r="A895" s="245" t="s">
        <v>1134</v>
      </c>
      <c r="B895" s="225">
        <v>11196</v>
      </c>
      <c r="C895" s="225">
        <v>11196</v>
      </c>
      <c r="D895" s="225">
        <v>317196</v>
      </c>
      <c r="E895" s="225">
        <v>11196</v>
      </c>
      <c r="F895" s="225">
        <v>11196</v>
      </c>
      <c r="G895" s="225">
        <v>317196</v>
      </c>
      <c r="H895" s="225">
        <v>11196</v>
      </c>
      <c r="I895" s="225">
        <v>11196</v>
      </c>
      <c r="J895" s="225">
        <v>317196</v>
      </c>
      <c r="K895" s="225">
        <v>11196</v>
      </c>
      <c r="L895" s="225">
        <v>11196</v>
      </c>
      <c r="M895" s="225">
        <v>317196</v>
      </c>
      <c r="N895" s="225">
        <v>1358352</v>
      </c>
      <c r="O895" s="225">
        <v>11196</v>
      </c>
      <c r="P895" s="225">
        <v>11196</v>
      </c>
      <c r="Q895" s="225">
        <v>317196</v>
      </c>
      <c r="R895" s="225">
        <v>11196</v>
      </c>
      <c r="S895" s="225">
        <v>11196</v>
      </c>
      <c r="T895" s="225">
        <v>317196</v>
      </c>
      <c r="U895" s="225">
        <v>11196</v>
      </c>
      <c r="V895" s="225">
        <v>11196</v>
      </c>
      <c r="W895" s="225">
        <v>317196</v>
      </c>
      <c r="X895" s="225">
        <v>11196</v>
      </c>
      <c r="Y895" s="225">
        <v>11196</v>
      </c>
      <c r="Z895" s="225">
        <v>317196</v>
      </c>
      <c r="AA895" s="225">
        <v>1358352</v>
      </c>
      <c r="AB895" s="225">
        <v>11196</v>
      </c>
      <c r="AC895" s="225">
        <v>11196</v>
      </c>
      <c r="AD895" s="225">
        <v>317196</v>
      </c>
      <c r="AE895" s="225">
        <v>11196</v>
      </c>
      <c r="AF895" s="225">
        <v>11196</v>
      </c>
      <c r="AG895" s="225">
        <v>317196</v>
      </c>
      <c r="AH895" s="225">
        <v>11196</v>
      </c>
      <c r="AI895" s="225">
        <v>11196</v>
      </c>
      <c r="AJ895" s="225">
        <v>317196</v>
      </c>
      <c r="AK895" s="225">
        <v>11196</v>
      </c>
      <c r="AL895" s="225">
        <v>11196</v>
      </c>
      <c r="AM895" s="225">
        <v>317196</v>
      </c>
      <c r="AN895" s="225">
        <v>1358352</v>
      </c>
      <c r="AO895" s="225">
        <v>11196</v>
      </c>
      <c r="AP895" s="225">
        <v>11196</v>
      </c>
      <c r="AQ895" s="225">
        <v>317196</v>
      </c>
      <c r="AR895" s="225">
        <v>11196</v>
      </c>
      <c r="AS895" s="225">
        <v>11196</v>
      </c>
      <c r="AT895" s="225">
        <v>317196</v>
      </c>
      <c r="AU895" s="225">
        <v>11196</v>
      </c>
      <c r="AV895" s="225">
        <v>11196</v>
      </c>
      <c r="AW895" s="225">
        <v>317196</v>
      </c>
      <c r="AX895" s="225">
        <v>11196</v>
      </c>
      <c r="AY895" s="225">
        <v>11196</v>
      </c>
      <c r="AZ895" s="225">
        <v>317196</v>
      </c>
      <c r="BA895" s="225">
        <v>1358352</v>
      </c>
      <c r="BB895" s="225">
        <v>11196</v>
      </c>
      <c r="BC895" s="225">
        <v>11196</v>
      </c>
      <c r="BD895" s="225">
        <v>317196</v>
      </c>
      <c r="BE895" s="225">
        <v>11196</v>
      </c>
      <c r="BF895" s="225">
        <v>11196</v>
      </c>
      <c r="BG895" s="225">
        <v>317196</v>
      </c>
      <c r="BH895" s="225">
        <v>11196</v>
      </c>
      <c r="BI895" s="225">
        <v>11196</v>
      </c>
      <c r="BJ895" s="225">
        <v>317196</v>
      </c>
      <c r="BK895" s="225">
        <v>11196</v>
      </c>
      <c r="BL895" s="225">
        <v>11196</v>
      </c>
      <c r="BM895" s="225">
        <v>317196</v>
      </c>
      <c r="BN895" s="225">
        <v>1358352</v>
      </c>
    </row>
    <row r="896" spans="1:66">
      <c r="A896" s="245" t="s">
        <v>1135</v>
      </c>
      <c r="B896" s="225">
        <v>0</v>
      </c>
      <c r="C896" s="225">
        <v>0</v>
      </c>
      <c r="D896" s="225">
        <v>0</v>
      </c>
      <c r="E896" s="225">
        <v>0</v>
      </c>
      <c r="F896" s="225">
        <v>0</v>
      </c>
      <c r="G896" s="225">
        <v>0</v>
      </c>
      <c r="H896" s="225">
        <v>0</v>
      </c>
      <c r="I896" s="225">
        <v>0</v>
      </c>
      <c r="J896" s="225">
        <v>0</v>
      </c>
      <c r="K896" s="225">
        <v>0</v>
      </c>
      <c r="L896" s="225">
        <v>0</v>
      </c>
      <c r="M896" s="225">
        <v>0</v>
      </c>
      <c r="N896" s="225">
        <v>0</v>
      </c>
      <c r="O896" s="225">
        <v>0</v>
      </c>
      <c r="P896" s="225">
        <v>0</v>
      </c>
      <c r="Q896" s="225">
        <v>0</v>
      </c>
      <c r="R896" s="225">
        <v>0</v>
      </c>
      <c r="S896" s="225">
        <v>0</v>
      </c>
      <c r="T896" s="225">
        <v>0</v>
      </c>
      <c r="U896" s="225">
        <v>0</v>
      </c>
      <c r="V896" s="225">
        <v>0</v>
      </c>
      <c r="W896" s="225">
        <v>0</v>
      </c>
      <c r="X896" s="225">
        <v>0</v>
      </c>
      <c r="Y896" s="225">
        <v>0</v>
      </c>
      <c r="Z896" s="225">
        <v>0</v>
      </c>
      <c r="AA896" s="225">
        <v>0</v>
      </c>
      <c r="AB896" s="225">
        <v>0</v>
      </c>
      <c r="AC896" s="225">
        <v>0</v>
      </c>
      <c r="AD896" s="225">
        <v>0</v>
      </c>
      <c r="AE896" s="225">
        <v>0</v>
      </c>
      <c r="AF896" s="225">
        <v>0</v>
      </c>
      <c r="AG896" s="225">
        <v>0</v>
      </c>
      <c r="AH896" s="225">
        <v>0</v>
      </c>
      <c r="AI896" s="225">
        <v>0</v>
      </c>
      <c r="AJ896" s="225">
        <v>0</v>
      </c>
      <c r="AK896" s="225">
        <v>0</v>
      </c>
      <c r="AL896" s="225">
        <v>0</v>
      </c>
      <c r="AM896" s="225">
        <v>0</v>
      </c>
      <c r="AN896" s="225">
        <v>0</v>
      </c>
      <c r="AO896" s="225">
        <v>0</v>
      </c>
      <c r="AP896" s="225">
        <v>0</v>
      </c>
      <c r="AQ896" s="225">
        <v>0</v>
      </c>
      <c r="AR896" s="225">
        <v>0</v>
      </c>
      <c r="AS896" s="225">
        <v>0</v>
      </c>
      <c r="AT896" s="225">
        <v>0</v>
      </c>
      <c r="AU896" s="225">
        <v>0</v>
      </c>
      <c r="AV896" s="225">
        <v>0</v>
      </c>
      <c r="AW896" s="225">
        <v>0</v>
      </c>
      <c r="AX896" s="225">
        <v>0</v>
      </c>
      <c r="AY896" s="225">
        <v>0</v>
      </c>
      <c r="AZ896" s="225">
        <v>0</v>
      </c>
      <c r="BA896" s="225">
        <v>0</v>
      </c>
      <c r="BB896" s="225">
        <v>0</v>
      </c>
      <c r="BC896" s="225">
        <v>0</v>
      </c>
      <c r="BD896" s="225">
        <v>0</v>
      </c>
      <c r="BE896" s="225">
        <v>0</v>
      </c>
      <c r="BF896" s="225">
        <v>0</v>
      </c>
      <c r="BG896" s="225">
        <v>0</v>
      </c>
      <c r="BH896" s="225">
        <v>0</v>
      </c>
      <c r="BI896" s="225">
        <v>0</v>
      </c>
      <c r="BJ896" s="225">
        <v>0</v>
      </c>
      <c r="BK896" s="225">
        <v>0</v>
      </c>
      <c r="BL896" s="225">
        <v>0</v>
      </c>
      <c r="BM896" s="225">
        <v>0</v>
      </c>
      <c r="BN896" s="225">
        <v>0</v>
      </c>
    </row>
    <row r="897" spans="1:66">
      <c r="A897" s="245" t="s">
        <v>1136</v>
      </c>
      <c r="B897" s="225">
        <v>0</v>
      </c>
      <c r="C897" s="225">
        <v>0</v>
      </c>
      <c r="D897" s="225">
        <v>0</v>
      </c>
      <c r="E897" s="225">
        <v>0</v>
      </c>
      <c r="F897" s="225">
        <v>0</v>
      </c>
      <c r="G897" s="225">
        <v>0</v>
      </c>
      <c r="H897" s="225">
        <v>0</v>
      </c>
      <c r="I897" s="225">
        <v>0</v>
      </c>
      <c r="J897" s="225">
        <v>0</v>
      </c>
      <c r="K897" s="225">
        <v>0</v>
      </c>
      <c r="L897" s="225">
        <v>0</v>
      </c>
      <c r="M897" s="225">
        <v>0</v>
      </c>
      <c r="N897" s="225">
        <v>0</v>
      </c>
      <c r="O897" s="225">
        <v>-35382.87055</v>
      </c>
      <c r="P897" s="225">
        <v>-35382.87055</v>
      </c>
      <c r="Q897" s="225">
        <v>-35382.87055</v>
      </c>
      <c r="R897" s="225">
        <v>-35382.87055</v>
      </c>
      <c r="S897" s="225">
        <v>-35382.87055</v>
      </c>
      <c r="T897" s="225">
        <v>-35382.87055</v>
      </c>
      <c r="U897" s="225">
        <v>-35382.87055</v>
      </c>
      <c r="V897" s="225">
        <v>-35382.87055</v>
      </c>
      <c r="W897" s="225">
        <v>-35382.87055</v>
      </c>
      <c r="X897" s="225">
        <v>-35382.87055</v>
      </c>
      <c r="Y897" s="225">
        <v>-35382.87055</v>
      </c>
      <c r="Z897" s="225">
        <v>-35382.87055</v>
      </c>
      <c r="AA897" s="225">
        <v>-424594.44660000002</v>
      </c>
      <c r="AB897" s="225">
        <v>0</v>
      </c>
      <c r="AC897" s="225">
        <v>0</v>
      </c>
      <c r="AD897" s="225">
        <v>0</v>
      </c>
      <c r="AE897" s="225">
        <v>0</v>
      </c>
      <c r="AF897" s="225">
        <v>0</v>
      </c>
      <c r="AG897" s="225">
        <v>0</v>
      </c>
      <c r="AH897" s="225">
        <v>0</v>
      </c>
      <c r="AI897" s="225">
        <v>0</v>
      </c>
      <c r="AJ897" s="225">
        <v>0</v>
      </c>
      <c r="AK897" s="225">
        <v>0</v>
      </c>
      <c r="AL897" s="225">
        <v>0</v>
      </c>
      <c r="AM897" s="225">
        <v>0</v>
      </c>
      <c r="AN897" s="225">
        <v>0</v>
      </c>
      <c r="AO897" s="225">
        <v>0</v>
      </c>
      <c r="AP897" s="225">
        <v>0</v>
      </c>
      <c r="AQ897" s="225">
        <v>0</v>
      </c>
      <c r="AR897" s="225">
        <v>0</v>
      </c>
      <c r="AS897" s="225">
        <v>0</v>
      </c>
      <c r="AT897" s="225">
        <v>0</v>
      </c>
      <c r="AU897" s="225">
        <v>0</v>
      </c>
      <c r="AV897" s="225">
        <v>0</v>
      </c>
      <c r="AW897" s="225">
        <v>0</v>
      </c>
      <c r="AX897" s="225">
        <v>0</v>
      </c>
      <c r="AY897" s="225">
        <v>0</v>
      </c>
      <c r="AZ897" s="225">
        <v>0</v>
      </c>
      <c r="BA897" s="225">
        <v>0</v>
      </c>
      <c r="BB897" s="225">
        <v>0</v>
      </c>
      <c r="BC897" s="225">
        <v>0</v>
      </c>
      <c r="BD897" s="225">
        <v>0</v>
      </c>
      <c r="BE897" s="225">
        <v>0</v>
      </c>
      <c r="BF897" s="225">
        <v>0</v>
      </c>
      <c r="BG897" s="225">
        <v>0</v>
      </c>
      <c r="BH897" s="225">
        <v>0</v>
      </c>
      <c r="BI897" s="225">
        <v>0</v>
      </c>
      <c r="BJ897" s="225">
        <v>0</v>
      </c>
      <c r="BK897" s="225">
        <v>0</v>
      </c>
      <c r="BL897" s="225">
        <v>0</v>
      </c>
      <c r="BM897" s="225">
        <v>0</v>
      </c>
      <c r="BN897" s="225">
        <v>0</v>
      </c>
    </row>
    <row r="898" spans="1:66">
      <c r="A898" s="245" t="s">
        <v>1137</v>
      </c>
      <c r="B898" s="225">
        <v>0</v>
      </c>
      <c r="C898" s="225">
        <v>0</v>
      </c>
      <c r="D898" s="225">
        <v>0</v>
      </c>
      <c r="E898" s="225">
        <v>0</v>
      </c>
      <c r="F898" s="225">
        <v>0</v>
      </c>
      <c r="G898" s="225">
        <v>0</v>
      </c>
      <c r="H898" s="225">
        <v>0</v>
      </c>
      <c r="I898" s="225">
        <v>0</v>
      </c>
      <c r="J898" s="225">
        <v>0</v>
      </c>
      <c r="K898" s="225">
        <v>0</v>
      </c>
      <c r="L898" s="225">
        <v>0</v>
      </c>
      <c r="M898" s="225">
        <v>0</v>
      </c>
      <c r="N898" s="225">
        <v>0</v>
      </c>
      <c r="O898" s="225">
        <v>0</v>
      </c>
      <c r="P898" s="225">
        <v>0</v>
      </c>
      <c r="Q898" s="225">
        <v>0</v>
      </c>
      <c r="R898" s="225">
        <v>0</v>
      </c>
      <c r="S898" s="225">
        <v>0</v>
      </c>
      <c r="T898" s="225">
        <v>0</v>
      </c>
      <c r="U898" s="225">
        <v>0</v>
      </c>
      <c r="V898" s="225">
        <v>0</v>
      </c>
      <c r="W898" s="225">
        <v>0</v>
      </c>
      <c r="X898" s="225">
        <v>0</v>
      </c>
      <c r="Y898" s="225">
        <v>0</v>
      </c>
      <c r="Z898" s="225">
        <v>0</v>
      </c>
      <c r="AA898" s="225">
        <v>0</v>
      </c>
      <c r="AB898" s="225">
        <v>0</v>
      </c>
      <c r="AC898" s="225">
        <v>0</v>
      </c>
      <c r="AD898" s="225">
        <v>0</v>
      </c>
      <c r="AE898" s="225">
        <v>0</v>
      </c>
      <c r="AF898" s="225">
        <v>0</v>
      </c>
      <c r="AG898" s="225">
        <v>0</v>
      </c>
      <c r="AH898" s="225">
        <v>0</v>
      </c>
      <c r="AI898" s="225">
        <v>0</v>
      </c>
      <c r="AJ898" s="225">
        <v>0</v>
      </c>
      <c r="AK898" s="225">
        <v>0</v>
      </c>
      <c r="AL898" s="225">
        <v>0</v>
      </c>
      <c r="AM898" s="225">
        <v>0</v>
      </c>
      <c r="AN898" s="225">
        <v>0</v>
      </c>
      <c r="AO898" s="225">
        <v>0</v>
      </c>
      <c r="AP898" s="225">
        <v>0</v>
      </c>
      <c r="AQ898" s="225">
        <v>0</v>
      </c>
      <c r="AR898" s="225">
        <v>0</v>
      </c>
      <c r="AS898" s="225">
        <v>0</v>
      </c>
      <c r="AT898" s="225">
        <v>0</v>
      </c>
      <c r="AU898" s="225">
        <v>0</v>
      </c>
      <c r="AV898" s="225">
        <v>0</v>
      </c>
      <c r="AW898" s="225">
        <v>0</v>
      </c>
      <c r="AX898" s="225">
        <v>0</v>
      </c>
      <c r="AY898" s="225">
        <v>0</v>
      </c>
      <c r="AZ898" s="225">
        <v>0</v>
      </c>
      <c r="BA898" s="225">
        <v>0</v>
      </c>
      <c r="BB898" s="225">
        <v>0</v>
      </c>
      <c r="BC898" s="225">
        <v>0</v>
      </c>
      <c r="BD898" s="225">
        <v>0</v>
      </c>
      <c r="BE898" s="225">
        <v>0</v>
      </c>
      <c r="BF898" s="225">
        <v>0</v>
      </c>
      <c r="BG898" s="225">
        <v>0</v>
      </c>
      <c r="BH898" s="225">
        <v>0</v>
      </c>
      <c r="BI898" s="225">
        <v>0</v>
      </c>
      <c r="BJ898" s="225">
        <v>0</v>
      </c>
      <c r="BK898" s="225">
        <v>0</v>
      </c>
      <c r="BL898" s="225">
        <v>0</v>
      </c>
      <c r="BM898" s="225">
        <v>0</v>
      </c>
      <c r="BN898" s="225">
        <v>0</v>
      </c>
    </row>
    <row r="899" spans="1:66">
      <c r="A899" s="245" t="s">
        <v>1138</v>
      </c>
      <c r="B899" s="225">
        <v>377339.69208649802</v>
      </c>
      <c r="C899" s="225">
        <v>377339.69208649802</v>
      </c>
      <c r="D899" s="225">
        <v>377339.69208649802</v>
      </c>
      <c r="E899" s="225">
        <v>377339.69208649802</v>
      </c>
      <c r="F899" s="225">
        <v>377339.69208649802</v>
      </c>
      <c r="G899" s="225">
        <v>377339.69208649802</v>
      </c>
      <c r="H899" s="225">
        <v>377339.69208649802</v>
      </c>
      <c r="I899" s="225">
        <v>377339.69208649802</v>
      </c>
      <c r="J899" s="225">
        <v>377339.69208649802</v>
      </c>
      <c r="K899" s="225">
        <v>377339.69208649802</v>
      </c>
      <c r="L899" s="225">
        <v>377339.69208649802</v>
      </c>
      <c r="M899" s="225">
        <v>377339.69208649802</v>
      </c>
      <c r="N899" s="225">
        <v>4528076.30503798</v>
      </c>
      <c r="O899" s="225">
        <v>377339.69208649802</v>
      </c>
      <c r="P899" s="225">
        <v>377339.69208649802</v>
      </c>
      <c r="Q899" s="225">
        <v>377339.69208649802</v>
      </c>
      <c r="R899" s="225">
        <v>377339.69208649802</v>
      </c>
      <c r="S899" s="225">
        <v>377339.69208649802</v>
      </c>
      <c r="T899" s="225">
        <v>377339.69208649802</v>
      </c>
      <c r="U899" s="225">
        <v>377339.69208649802</v>
      </c>
      <c r="V899" s="225">
        <v>377339.69208649802</v>
      </c>
      <c r="W899" s="225">
        <v>377339.69208649802</v>
      </c>
      <c r="X899" s="225">
        <v>377339.69208649802</v>
      </c>
      <c r="Y899" s="225">
        <v>377339.69208649802</v>
      </c>
      <c r="Z899" s="225">
        <v>377339.69208649802</v>
      </c>
      <c r="AA899" s="225">
        <v>4528076.30503798</v>
      </c>
      <c r="AB899" s="225">
        <v>377339.69208649802</v>
      </c>
      <c r="AC899" s="225">
        <v>377339.69208649802</v>
      </c>
      <c r="AD899" s="225">
        <v>377339.69208649802</v>
      </c>
      <c r="AE899" s="225">
        <v>377339.69208649802</v>
      </c>
      <c r="AF899" s="225">
        <v>377339.69208649802</v>
      </c>
      <c r="AG899" s="225">
        <v>377339.69208649802</v>
      </c>
      <c r="AH899" s="225">
        <v>377339.69208649802</v>
      </c>
      <c r="AI899" s="225">
        <v>377339.69208649802</v>
      </c>
      <c r="AJ899" s="225">
        <v>377339.69208649802</v>
      </c>
      <c r="AK899" s="225">
        <v>377339.69208649802</v>
      </c>
      <c r="AL899" s="225">
        <v>377339.69208649802</v>
      </c>
      <c r="AM899" s="225">
        <v>377339.69208649802</v>
      </c>
      <c r="AN899" s="225">
        <v>4528076.30503798</v>
      </c>
      <c r="AO899" s="225">
        <v>377339.69208649802</v>
      </c>
      <c r="AP899" s="225">
        <v>377339.69208649802</v>
      </c>
      <c r="AQ899" s="225">
        <v>377339.69208649802</v>
      </c>
      <c r="AR899" s="225">
        <v>377339.69208649802</v>
      </c>
      <c r="AS899" s="225">
        <v>377339.69208649802</v>
      </c>
      <c r="AT899" s="225">
        <v>377339.69208649802</v>
      </c>
      <c r="AU899" s="225">
        <v>377339.69208649802</v>
      </c>
      <c r="AV899" s="225">
        <v>377339.69208649802</v>
      </c>
      <c r="AW899" s="225">
        <v>377339.69208649802</v>
      </c>
      <c r="AX899" s="225">
        <v>377339.69208649802</v>
      </c>
      <c r="AY899" s="225">
        <v>377339.69208649802</v>
      </c>
      <c r="AZ899" s="225">
        <v>377339.69208649802</v>
      </c>
      <c r="BA899" s="225">
        <v>4528076.30503798</v>
      </c>
      <c r="BB899" s="225">
        <v>377339.69208649802</v>
      </c>
      <c r="BC899" s="225">
        <v>377339.69208649802</v>
      </c>
      <c r="BD899" s="225">
        <v>377339.69208649802</v>
      </c>
      <c r="BE899" s="225">
        <v>377339.69208649802</v>
      </c>
      <c r="BF899" s="225">
        <v>377339.69208649802</v>
      </c>
      <c r="BG899" s="225">
        <v>377339.69208649802</v>
      </c>
      <c r="BH899" s="225">
        <v>377339.69208649802</v>
      </c>
      <c r="BI899" s="225">
        <v>377339.69208649802</v>
      </c>
      <c r="BJ899" s="225">
        <v>377339.69208649802</v>
      </c>
      <c r="BK899" s="225">
        <v>377339.69208649802</v>
      </c>
      <c r="BL899" s="225">
        <v>377339.69208649802</v>
      </c>
      <c r="BM899" s="225">
        <v>377339.69208649802</v>
      </c>
      <c r="BN899" s="225">
        <v>4528076.30503798</v>
      </c>
    </row>
    <row r="900" spans="1:66">
      <c r="A900" s="245" t="s">
        <v>1139</v>
      </c>
      <c r="B900" s="225">
        <v>0</v>
      </c>
      <c r="C900" s="225">
        <v>0</v>
      </c>
      <c r="D900" s="225">
        <v>0</v>
      </c>
      <c r="E900" s="225">
        <v>0</v>
      </c>
      <c r="F900" s="225">
        <v>0</v>
      </c>
      <c r="G900" s="225">
        <v>0</v>
      </c>
      <c r="H900" s="225">
        <v>0</v>
      </c>
      <c r="I900" s="225">
        <v>0</v>
      </c>
      <c r="J900" s="225">
        <v>0</v>
      </c>
      <c r="K900" s="225">
        <v>0</v>
      </c>
      <c r="L900" s="225">
        <v>0</v>
      </c>
      <c r="M900" s="225">
        <v>0</v>
      </c>
      <c r="N900" s="225">
        <v>0</v>
      </c>
      <c r="O900" s="225">
        <v>0</v>
      </c>
      <c r="P900" s="225">
        <v>0</v>
      </c>
      <c r="Q900" s="225">
        <v>0</v>
      </c>
      <c r="R900" s="225">
        <v>0</v>
      </c>
      <c r="S900" s="225">
        <v>0</v>
      </c>
      <c r="T900" s="225">
        <v>0</v>
      </c>
      <c r="U900" s="225">
        <v>0</v>
      </c>
      <c r="V900" s="225">
        <v>0</v>
      </c>
      <c r="W900" s="225">
        <v>0</v>
      </c>
      <c r="X900" s="225">
        <v>0</v>
      </c>
      <c r="Y900" s="225">
        <v>0</v>
      </c>
      <c r="Z900" s="225">
        <v>0</v>
      </c>
      <c r="AA900" s="225">
        <v>0</v>
      </c>
      <c r="AB900" s="225">
        <v>0</v>
      </c>
      <c r="AC900" s="225">
        <v>0</v>
      </c>
      <c r="AD900" s="225">
        <v>0</v>
      </c>
      <c r="AE900" s="225">
        <v>0</v>
      </c>
      <c r="AF900" s="225">
        <v>0</v>
      </c>
      <c r="AG900" s="225">
        <v>0</v>
      </c>
      <c r="AH900" s="225">
        <v>0</v>
      </c>
      <c r="AI900" s="225">
        <v>0</v>
      </c>
      <c r="AJ900" s="225">
        <v>0</v>
      </c>
      <c r="AK900" s="225">
        <v>0</v>
      </c>
      <c r="AL900" s="225">
        <v>0</v>
      </c>
      <c r="AM900" s="225">
        <v>0</v>
      </c>
      <c r="AN900" s="225">
        <v>0</v>
      </c>
      <c r="AO900" s="225">
        <v>0</v>
      </c>
      <c r="AP900" s="225">
        <v>0</v>
      </c>
      <c r="AQ900" s="225">
        <v>0</v>
      </c>
      <c r="AR900" s="225">
        <v>0</v>
      </c>
      <c r="AS900" s="225">
        <v>0</v>
      </c>
      <c r="AT900" s="225">
        <v>0</v>
      </c>
      <c r="AU900" s="225">
        <v>0</v>
      </c>
      <c r="AV900" s="225">
        <v>0</v>
      </c>
      <c r="AW900" s="225">
        <v>0</v>
      </c>
      <c r="AX900" s="225">
        <v>0</v>
      </c>
      <c r="AY900" s="225">
        <v>0</v>
      </c>
      <c r="AZ900" s="225">
        <v>0</v>
      </c>
      <c r="BA900" s="225">
        <v>0</v>
      </c>
      <c r="BB900" s="225">
        <v>0</v>
      </c>
      <c r="BC900" s="225">
        <v>0</v>
      </c>
      <c r="BD900" s="225">
        <v>0</v>
      </c>
      <c r="BE900" s="225">
        <v>0</v>
      </c>
      <c r="BF900" s="225">
        <v>0</v>
      </c>
      <c r="BG900" s="225">
        <v>0</v>
      </c>
      <c r="BH900" s="225">
        <v>0</v>
      </c>
      <c r="BI900" s="225">
        <v>0</v>
      </c>
      <c r="BJ900" s="225">
        <v>0</v>
      </c>
      <c r="BK900" s="225">
        <v>0</v>
      </c>
      <c r="BL900" s="225">
        <v>0</v>
      </c>
      <c r="BM900" s="225">
        <v>0</v>
      </c>
      <c r="BN900" s="225">
        <v>0</v>
      </c>
    </row>
    <row r="901" spans="1:66">
      <c r="A901" s="245" t="s">
        <v>1140</v>
      </c>
      <c r="B901" s="225">
        <v>619650.40231420798</v>
      </c>
      <c r="C901" s="225">
        <v>606691.88648486196</v>
      </c>
      <c r="D901" s="225">
        <v>940184.91964790598</v>
      </c>
      <c r="E901" s="225">
        <v>665884.29962419905</v>
      </c>
      <c r="F901" s="225">
        <v>668703.64275544905</v>
      </c>
      <c r="G901" s="225">
        <v>974800.22412607202</v>
      </c>
      <c r="H901" s="225">
        <v>667076.09588607703</v>
      </c>
      <c r="I901" s="225">
        <v>668567.46032559103</v>
      </c>
      <c r="J901" s="225">
        <v>998074.063569049</v>
      </c>
      <c r="K901" s="225">
        <v>712798.30518838402</v>
      </c>
      <c r="L901" s="225">
        <v>708015.73885560397</v>
      </c>
      <c r="M901" s="225">
        <v>1010209.52153488</v>
      </c>
      <c r="N901" s="225">
        <v>9240656.5603122897</v>
      </c>
      <c r="O901" s="225">
        <v>633137.04781513405</v>
      </c>
      <c r="P901" s="225">
        <v>626192.20172856899</v>
      </c>
      <c r="Q901" s="225">
        <v>959316.25550111395</v>
      </c>
      <c r="R901" s="225">
        <v>683636.51303301798</v>
      </c>
      <c r="S901" s="225">
        <v>682989.29806656297</v>
      </c>
      <c r="T901" s="225">
        <v>988310.30806674005</v>
      </c>
      <c r="U901" s="225">
        <v>679188.06329522503</v>
      </c>
      <c r="V901" s="225">
        <v>673926.45617240004</v>
      </c>
      <c r="W901" s="225">
        <v>973400.30635885196</v>
      </c>
      <c r="X901" s="225">
        <v>663611.40941836801</v>
      </c>
      <c r="Y901" s="225">
        <v>663744.43608435302</v>
      </c>
      <c r="Z901" s="225">
        <v>972812.09307049098</v>
      </c>
      <c r="AA901" s="225">
        <v>9200264.3886108305</v>
      </c>
      <c r="AB901" s="225">
        <v>640411.75063064205</v>
      </c>
      <c r="AC901" s="225">
        <v>634920.087310893</v>
      </c>
      <c r="AD901" s="225">
        <v>964137.95152234705</v>
      </c>
      <c r="AE901" s="225">
        <v>684915.19024025602</v>
      </c>
      <c r="AF901" s="225">
        <v>686469.54406518897</v>
      </c>
      <c r="AG901" s="225">
        <v>993852.25451584696</v>
      </c>
      <c r="AH901" s="225">
        <v>686896.36253353499</v>
      </c>
      <c r="AI901" s="225">
        <v>683651.64598649298</v>
      </c>
      <c r="AJ901" s="225">
        <v>986931.55778200994</v>
      </c>
      <c r="AK901" s="225">
        <v>680794.76096931298</v>
      </c>
      <c r="AL901" s="225">
        <v>682797.81906400702</v>
      </c>
      <c r="AM901" s="225">
        <v>1000258.19025569</v>
      </c>
      <c r="AN901" s="225">
        <v>9326037.11487622</v>
      </c>
      <c r="AO901" s="225">
        <v>696327.83662034594</v>
      </c>
      <c r="AP901" s="225">
        <v>689322.76307786</v>
      </c>
      <c r="AQ901" s="225">
        <v>1016559.59029817</v>
      </c>
      <c r="AR901" s="225">
        <v>734548.73653508304</v>
      </c>
      <c r="AS901" s="225">
        <v>733015.41502184095</v>
      </c>
      <c r="AT901" s="225">
        <v>1037428.83463083</v>
      </c>
      <c r="AU901" s="225">
        <v>728061.90867993003</v>
      </c>
      <c r="AV901" s="225">
        <v>722750.41916205105</v>
      </c>
      <c r="AW901" s="225">
        <v>1023793.89710987</v>
      </c>
      <c r="AX901" s="225">
        <v>714753.18762067799</v>
      </c>
      <c r="AY901" s="225">
        <v>713301.34889885096</v>
      </c>
      <c r="AZ901" s="225">
        <v>1028974.8350692299</v>
      </c>
      <c r="BA901" s="225">
        <v>9838838.7727247607</v>
      </c>
      <c r="BB901" s="225">
        <v>729560.23994391505</v>
      </c>
      <c r="BC901" s="225">
        <v>722271.50586908299</v>
      </c>
      <c r="BD901" s="225">
        <v>1049349.2767940999</v>
      </c>
      <c r="BE901" s="225">
        <v>767131.45109790296</v>
      </c>
      <c r="BF901" s="225">
        <v>765296.37270498299</v>
      </c>
      <c r="BG901" s="225">
        <v>1069422.3043680501</v>
      </c>
      <c r="BH901" s="225">
        <v>759802.19485867501</v>
      </c>
      <c r="BI901" s="225">
        <v>754240.62681573303</v>
      </c>
      <c r="BJ901" s="225">
        <v>1055091.87834834</v>
      </c>
      <c r="BK901" s="225">
        <v>745844.14797831699</v>
      </c>
      <c r="BL901" s="225">
        <v>744096.99212933297</v>
      </c>
      <c r="BM901" s="225">
        <v>1059796.63695283</v>
      </c>
      <c r="BN901" s="225">
        <v>10221903.6278612</v>
      </c>
    </row>
    <row r="902" spans="1:66">
      <c r="A902" s="245" t="s">
        <v>1141</v>
      </c>
      <c r="B902" s="225">
        <v>35591592.0266684</v>
      </c>
      <c r="C902" s="225">
        <v>35650978.750408903</v>
      </c>
      <c r="D902" s="225">
        <v>36088392.865630701</v>
      </c>
      <c r="E902" s="225">
        <v>36132010.062199198</v>
      </c>
      <c r="F902" s="225">
        <v>36331279.897903897</v>
      </c>
      <c r="G902" s="225">
        <v>37508932.2521061</v>
      </c>
      <c r="H902" s="225">
        <v>36368529.743117496</v>
      </c>
      <c r="I902" s="225">
        <v>35874825.672921598</v>
      </c>
      <c r="J902" s="225">
        <v>35912708.765040897</v>
      </c>
      <c r="K902" s="225">
        <v>35629803.292850003</v>
      </c>
      <c r="L902" s="225">
        <v>35628989.993277401</v>
      </c>
      <c r="M902" s="225">
        <v>36234253.223564297</v>
      </c>
      <c r="N902" s="225">
        <v>432952296.54568899</v>
      </c>
      <c r="O902" s="225">
        <v>35600746.120197199</v>
      </c>
      <c r="P902" s="225">
        <v>35400971.016578697</v>
      </c>
      <c r="Q902" s="225">
        <v>35704841.360399298</v>
      </c>
      <c r="R902" s="225">
        <v>35420547.932999603</v>
      </c>
      <c r="S902" s="225">
        <v>35524241.427687399</v>
      </c>
      <c r="T902" s="225">
        <v>36053979.427461497</v>
      </c>
      <c r="U902" s="225">
        <v>35769243.724260703</v>
      </c>
      <c r="V902" s="225">
        <v>37024970.946153902</v>
      </c>
      <c r="W902" s="225">
        <v>36692303.738910399</v>
      </c>
      <c r="X902" s="225">
        <v>36384776.428202301</v>
      </c>
      <c r="Y902" s="225">
        <v>36388676.4870217</v>
      </c>
      <c r="Z902" s="225">
        <v>36709653.079129301</v>
      </c>
      <c r="AA902" s="225">
        <v>432674951.68900198</v>
      </c>
      <c r="AB902" s="225">
        <v>36259915.583517</v>
      </c>
      <c r="AC902" s="225">
        <v>36286647.078474201</v>
      </c>
      <c r="AD902" s="225">
        <v>36823933.535199299</v>
      </c>
      <c r="AE902" s="225">
        <v>36888437.569166899</v>
      </c>
      <c r="AF902" s="225">
        <v>37144000.211875901</v>
      </c>
      <c r="AG902" s="225">
        <v>39258461.266337298</v>
      </c>
      <c r="AH902" s="225">
        <v>39189385.6308176</v>
      </c>
      <c r="AI902" s="225">
        <v>39189216.802474998</v>
      </c>
      <c r="AJ902" s="225">
        <v>39494354.9262788</v>
      </c>
      <c r="AK902" s="225">
        <v>39190081.380956203</v>
      </c>
      <c r="AL902" s="225">
        <v>39195182.548974797</v>
      </c>
      <c r="AM902" s="225">
        <v>39692746.151950002</v>
      </c>
      <c r="AN902" s="225">
        <v>458612362.686023</v>
      </c>
      <c r="AO902" s="225">
        <v>39625211.243887901</v>
      </c>
      <c r="AP902" s="225">
        <v>39669864.030113302</v>
      </c>
      <c r="AQ902" s="225">
        <v>40110444.324315697</v>
      </c>
      <c r="AR902" s="225">
        <v>39995718.466395803</v>
      </c>
      <c r="AS902" s="225">
        <v>40108860.127931699</v>
      </c>
      <c r="AT902" s="225">
        <v>42057250.323934801</v>
      </c>
      <c r="AU902" s="225">
        <v>41952313.877516903</v>
      </c>
      <c r="AV902" s="225">
        <v>41950100.527825102</v>
      </c>
      <c r="AW902" s="225">
        <v>42253016.839770697</v>
      </c>
      <c r="AX902" s="225">
        <v>41945853.965171002</v>
      </c>
      <c r="AY902" s="225">
        <v>41947522.283067599</v>
      </c>
      <c r="AZ902" s="225">
        <v>42505981.962943099</v>
      </c>
      <c r="BA902" s="225">
        <v>494122137.97287399</v>
      </c>
      <c r="BB902" s="225">
        <v>42501984.495905697</v>
      </c>
      <c r="BC902" s="225">
        <v>42507684.959555998</v>
      </c>
      <c r="BD902" s="225">
        <v>42949700.649284899</v>
      </c>
      <c r="BE902" s="225">
        <v>42835012.864640802</v>
      </c>
      <c r="BF902" s="225">
        <v>42936871.461953402</v>
      </c>
      <c r="BG902" s="225">
        <v>45896237.616627298</v>
      </c>
      <c r="BH902" s="225">
        <v>45503395.1275381</v>
      </c>
      <c r="BI902" s="225">
        <v>45501005.535228297</v>
      </c>
      <c r="BJ902" s="225">
        <v>45803775.666295402</v>
      </c>
      <c r="BK902" s="225">
        <v>45496451.939303704</v>
      </c>
      <c r="BL902" s="225">
        <v>45497899.2193712</v>
      </c>
      <c r="BM902" s="225">
        <v>46064182.773425899</v>
      </c>
      <c r="BN902" s="225">
        <v>533494202.30913103</v>
      </c>
    </row>
    <row r="903" spans="1:66">
      <c r="A903" s="245" t="s">
        <v>1142</v>
      </c>
    </row>
    <row r="904" spans="1:66">
      <c r="A904" s="245" t="s">
        <v>1143</v>
      </c>
      <c r="B904" s="225">
        <v>0</v>
      </c>
      <c r="C904" s="225">
        <v>0</v>
      </c>
      <c r="D904" s="225">
        <v>0</v>
      </c>
      <c r="E904" s="225">
        <v>0</v>
      </c>
      <c r="F904" s="225">
        <v>0</v>
      </c>
      <c r="G904" s="225">
        <v>0</v>
      </c>
      <c r="H904" s="225">
        <v>0</v>
      </c>
      <c r="I904" s="225">
        <v>0</v>
      </c>
      <c r="J904" s="225">
        <v>0</v>
      </c>
      <c r="K904" s="225">
        <v>0</v>
      </c>
      <c r="L904" s="225">
        <v>0</v>
      </c>
      <c r="M904" s="225">
        <v>0</v>
      </c>
      <c r="N904" s="225">
        <v>0</v>
      </c>
      <c r="O904" s="225">
        <v>0</v>
      </c>
      <c r="P904" s="225">
        <v>0</v>
      </c>
      <c r="Q904" s="225">
        <v>0</v>
      </c>
      <c r="R904" s="225">
        <v>0</v>
      </c>
      <c r="S904" s="225">
        <v>0</v>
      </c>
      <c r="T904" s="225">
        <v>0</v>
      </c>
      <c r="U904" s="225">
        <v>0</v>
      </c>
      <c r="V904" s="225">
        <v>0</v>
      </c>
      <c r="W904" s="225">
        <v>0</v>
      </c>
      <c r="X904" s="225">
        <v>0</v>
      </c>
      <c r="Y904" s="225">
        <v>0</v>
      </c>
      <c r="Z904" s="225">
        <v>0</v>
      </c>
      <c r="AA904" s="225">
        <v>0</v>
      </c>
      <c r="AB904" s="225">
        <v>0</v>
      </c>
      <c r="AC904" s="225">
        <v>0</v>
      </c>
      <c r="AD904" s="225">
        <v>0</v>
      </c>
      <c r="AE904" s="225">
        <v>0</v>
      </c>
      <c r="AF904" s="225">
        <v>0</v>
      </c>
      <c r="AG904" s="225">
        <v>0</v>
      </c>
      <c r="AH904" s="225">
        <v>0</v>
      </c>
      <c r="AI904" s="225">
        <v>0</v>
      </c>
      <c r="AJ904" s="225">
        <v>0</v>
      </c>
      <c r="AK904" s="225">
        <v>0</v>
      </c>
      <c r="AL904" s="225">
        <v>0</v>
      </c>
      <c r="AM904" s="225">
        <v>0</v>
      </c>
      <c r="AN904" s="225">
        <v>0</v>
      </c>
      <c r="AO904" s="225">
        <v>0</v>
      </c>
      <c r="AP904" s="225">
        <v>0</v>
      </c>
      <c r="AQ904" s="225">
        <v>0</v>
      </c>
      <c r="AR904" s="225">
        <v>0</v>
      </c>
      <c r="AS904" s="225">
        <v>0</v>
      </c>
      <c r="AT904" s="225">
        <v>0</v>
      </c>
      <c r="AU904" s="225">
        <v>0</v>
      </c>
      <c r="AV904" s="225">
        <v>0</v>
      </c>
      <c r="AW904" s="225">
        <v>0</v>
      </c>
      <c r="AX904" s="225">
        <v>0</v>
      </c>
      <c r="AY904" s="225">
        <v>0</v>
      </c>
      <c r="AZ904" s="225">
        <v>0</v>
      </c>
      <c r="BA904" s="225">
        <v>0</v>
      </c>
      <c r="BB904" s="225">
        <v>0</v>
      </c>
      <c r="BC904" s="225">
        <v>0</v>
      </c>
      <c r="BD904" s="225">
        <v>0</v>
      </c>
      <c r="BE904" s="225">
        <v>0</v>
      </c>
      <c r="BF904" s="225">
        <v>0</v>
      </c>
      <c r="BG904" s="225">
        <v>0</v>
      </c>
      <c r="BH904" s="225">
        <v>0</v>
      </c>
      <c r="BI904" s="225">
        <v>0</v>
      </c>
      <c r="BJ904" s="225">
        <v>0</v>
      </c>
      <c r="BK904" s="225">
        <v>0</v>
      </c>
      <c r="BL904" s="225">
        <v>0</v>
      </c>
      <c r="BM904" s="225">
        <v>0</v>
      </c>
      <c r="BN904" s="225">
        <v>0</v>
      </c>
    </row>
    <row r="905" spans="1:66">
      <c r="A905" s="245" t="s">
        <v>1144</v>
      </c>
      <c r="B905" s="225">
        <v>-469075.49381196802</v>
      </c>
      <c r="C905" s="225">
        <v>-514533.18557887501</v>
      </c>
      <c r="D905" s="225">
        <v>-546684.14014808601</v>
      </c>
      <c r="E905" s="225">
        <v>-571537.42212952406</v>
      </c>
      <c r="F905" s="225">
        <v>-434018.48589882901</v>
      </c>
      <c r="G905" s="225">
        <v>-461650.855758561</v>
      </c>
      <c r="H905" s="225">
        <v>-485421.43484528299</v>
      </c>
      <c r="I905" s="225">
        <v>-508300.62828345899</v>
      </c>
      <c r="J905" s="225">
        <v>-530751.76839785499</v>
      </c>
      <c r="K905" s="225">
        <v>-556818.50764614297</v>
      </c>
      <c r="L905" s="225">
        <v>-585975.158550789</v>
      </c>
      <c r="M905" s="225">
        <v>-612168.84344826604</v>
      </c>
      <c r="N905" s="225">
        <v>-6276935.9244976398</v>
      </c>
      <c r="O905" s="225">
        <v>-629646.84760394902</v>
      </c>
      <c r="P905" s="225">
        <v>-386002.92051833402</v>
      </c>
      <c r="Q905" s="225">
        <v>-409161.31784538599</v>
      </c>
      <c r="R905" s="225">
        <v>-431669.12717703503</v>
      </c>
      <c r="S905" s="225">
        <v>-453970.72370911698</v>
      </c>
      <c r="T905" s="225">
        <v>-475548.87893423298</v>
      </c>
      <c r="U905" s="225">
        <v>-497348.59376690502</v>
      </c>
      <c r="V905" s="225">
        <v>-517766.12873328797</v>
      </c>
      <c r="W905" s="225">
        <v>-539082.07158123597</v>
      </c>
      <c r="X905" s="225">
        <v>-367469.142248191</v>
      </c>
      <c r="Y905" s="225">
        <v>-382530.85720435699</v>
      </c>
      <c r="Z905" s="225">
        <v>-161548.96074721299</v>
      </c>
      <c r="AA905" s="225">
        <v>-5251745.5700692497</v>
      </c>
      <c r="AB905" s="225">
        <v>-165747.99787365401</v>
      </c>
      <c r="AC905" s="225">
        <v>-171676.72019238601</v>
      </c>
      <c r="AD905" s="225">
        <v>-176681.904824992</v>
      </c>
      <c r="AE905" s="225">
        <v>-181732.04937467899</v>
      </c>
      <c r="AF905" s="225">
        <v>-186459.19055793001</v>
      </c>
      <c r="AG905" s="225">
        <v>-191039.59711827699</v>
      </c>
      <c r="AH905" s="225">
        <v>-196115.94614693301</v>
      </c>
      <c r="AI905" s="225">
        <v>-201153.25668833099</v>
      </c>
      <c r="AJ905" s="225">
        <v>-206532.43743080701</v>
      </c>
      <c r="AK905" s="225">
        <v>-211667.60756329601</v>
      </c>
      <c r="AL905" s="225">
        <v>-215837.38486479199</v>
      </c>
      <c r="AM905" s="225">
        <v>-33643.239406726301</v>
      </c>
      <c r="AN905" s="225">
        <v>-2138287.33204281</v>
      </c>
      <c r="AO905" s="225">
        <v>-34123.487734871</v>
      </c>
      <c r="AP905" s="225">
        <v>-40505.060553925403</v>
      </c>
      <c r="AQ905" s="225">
        <v>-52269.287573822803</v>
      </c>
      <c r="AR905" s="225">
        <v>-64127.903262057</v>
      </c>
      <c r="AS905" s="225">
        <v>-76081.928462397307</v>
      </c>
      <c r="AT905" s="225">
        <v>-88132.397223583102</v>
      </c>
      <c r="AU905" s="225">
        <v>-100280.356992029</v>
      </c>
      <c r="AV905" s="225">
        <v>-112526.868807579</v>
      </c>
      <c r="AW905" s="225">
        <v>-124873.00750235999</v>
      </c>
      <c r="AX905" s="225">
        <v>-137319.86190318799</v>
      </c>
      <c r="AY905" s="225">
        <v>-149868.53503674999</v>
      </c>
      <c r="AZ905" s="225">
        <v>-162520.14433868899</v>
      </c>
      <c r="BA905" s="225">
        <v>-1142628.8393912499</v>
      </c>
      <c r="BB905" s="225">
        <v>-172296.31591302899</v>
      </c>
      <c r="BC905" s="225">
        <v>-185313.97451285401</v>
      </c>
      <c r="BD905" s="225">
        <v>-32358.934880170302</v>
      </c>
      <c r="BE905" s="225">
        <v>-38282.608624829998</v>
      </c>
      <c r="BF905" s="225">
        <v>-44253.834543143799</v>
      </c>
      <c r="BG905" s="225">
        <v>-50273.127764053403</v>
      </c>
      <c r="BH905" s="225">
        <v>-56341.010090416399</v>
      </c>
      <c r="BI905" s="225">
        <v>-62458.010096514503</v>
      </c>
      <c r="BJ905" s="225">
        <v>-68624.663227103694</v>
      </c>
      <c r="BK905" s="225">
        <v>-74841.511898255107</v>
      </c>
      <c r="BL905" s="225">
        <v>-81109.1055995426</v>
      </c>
      <c r="BM905" s="225">
        <v>-87428.000998212199</v>
      </c>
      <c r="BN905" s="225">
        <v>-953581.09814812604</v>
      </c>
    </row>
    <row r="906" spans="1:66">
      <c r="A906" s="245" t="s">
        <v>1145</v>
      </c>
      <c r="B906" s="225">
        <v>-469075.49381196802</v>
      </c>
      <c r="C906" s="225">
        <v>-514533.18557887501</v>
      </c>
      <c r="D906" s="225">
        <v>-546684.14014808601</v>
      </c>
      <c r="E906" s="225">
        <v>-571537.42212952406</v>
      </c>
      <c r="F906" s="225">
        <v>-434018.48589882901</v>
      </c>
      <c r="G906" s="225">
        <v>-461650.855758561</v>
      </c>
      <c r="H906" s="225">
        <v>-485421.43484528299</v>
      </c>
      <c r="I906" s="225">
        <v>-508300.62828345899</v>
      </c>
      <c r="J906" s="225">
        <v>-530751.76839785499</v>
      </c>
      <c r="K906" s="225">
        <v>-556818.50764614297</v>
      </c>
      <c r="L906" s="225">
        <v>-585975.158550789</v>
      </c>
      <c r="M906" s="225">
        <v>-612168.84344826604</v>
      </c>
      <c r="N906" s="225">
        <v>-6276935.9244976398</v>
      </c>
      <c r="O906" s="225">
        <v>-629646.84760394902</v>
      </c>
      <c r="P906" s="225">
        <v>-386002.92051833402</v>
      </c>
      <c r="Q906" s="225">
        <v>-409161.31784538599</v>
      </c>
      <c r="R906" s="225">
        <v>-431669.12717703503</v>
      </c>
      <c r="S906" s="225">
        <v>-453970.72370911698</v>
      </c>
      <c r="T906" s="225">
        <v>-475548.87893423298</v>
      </c>
      <c r="U906" s="225">
        <v>-497348.59376690502</v>
      </c>
      <c r="V906" s="225">
        <v>-517766.12873328797</v>
      </c>
      <c r="W906" s="225">
        <v>-539082.07158123597</v>
      </c>
      <c r="X906" s="225">
        <v>-367469.142248191</v>
      </c>
      <c r="Y906" s="225">
        <v>-382530.85720435699</v>
      </c>
      <c r="Z906" s="225">
        <v>-161548.96074721299</v>
      </c>
      <c r="AA906" s="225">
        <v>-5251745.5700692497</v>
      </c>
      <c r="AB906" s="225">
        <v>-165747.99787365401</v>
      </c>
      <c r="AC906" s="225">
        <v>-171676.72019238601</v>
      </c>
      <c r="AD906" s="225">
        <v>-176681.904824992</v>
      </c>
      <c r="AE906" s="225">
        <v>-181732.04937467899</v>
      </c>
      <c r="AF906" s="225">
        <v>-186459.19055793001</v>
      </c>
      <c r="AG906" s="225">
        <v>-191039.59711827699</v>
      </c>
      <c r="AH906" s="225">
        <v>-196115.94614693301</v>
      </c>
      <c r="AI906" s="225">
        <v>-201153.25668833099</v>
      </c>
      <c r="AJ906" s="225">
        <v>-206532.43743080701</v>
      </c>
      <c r="AK906" s="225">
        <v>-211667.60756329601</v>
      </c>
      <c r="AL906" s="225">
        <v>-215837.38486479199</v>
      </c>
      <c r="AM906" s="225">
        <v>-33643.239406726301</v>
      </c>
      <c r="AN906" s="225">
        <v>-2138287.33204281</v>
      </c>
      <c r="AO906" s="225">
        <v>-34123.487734871</v>
      </c>
      <c r="AP906" s="225">
        <v>-40505.060553925403</v>
      </c>
      <c r="AQ906" s="225">
        <v>-52269.287573822803</v>
      </c>
      <c r="AR906" s="225">
        <v>-64127.903262057</v>
      </c>
      <c r="AS906" s="225">
        <v>-76081.928462397307</v>
      </c>
      <c r="AT906" s="225">
        <v>-88132.397223583102</v>
      </c>
      <c r="AU906" s="225">
        <v>-100280.356992029</v>
      </c>
      <c r="AV906" s="225">
        <v>-112526.868807579</v>
      </c>
      <c r="AW906" s="225">
        <v>-124873.00750235999</v>
      </c>
      <c r="AX906" s="225">
        <v>-137319.86190318799</v>
      </c>
      <c r="AY906" s="225">
        <v>-149868.53503674999</v>
      </c>
      <c r="AZ906" s="225">
        <v>-162520.14433868899</v>
      </c>
      <c r="BA906" s="225">
        <v>-1142628.8393912499</v>
      </c>
      <c r="BB906" s="225">
        <v>-172296.31591302899</v>
      </c>
      <c r="BC906" s="225">
        <v>-185313.97451285401</v>
      </c>
      <c r="BD906" s="225">
        <v>-32358.934880170302</v>
      </c>
      <c r="BE906" s="225">
        <v>-38282.608624829998</v>
      </c>
      <c r="BF906" s="225">
        <v>-44253.834543143799</v>
      </c>
      <c r="BG906" s="225">
        <v>-50273.127764053403</v>
      </c>
      <c r="BH906" s="225">
        <v>-56341.010090416399</v>
      </c>
      <c r="BI906" s="225">
        <v>-62458.010096514503</v>
      </c>
      <c r="BJ906" s="225">
        <v>-68624.663227103694</v>
      </c>
      <c r="BK906" s="225">
        <v>-74841.511898255107</v>
      </c>
      <c r="BL906" s="225">
        <v>-81109.1055995426</v>
      </c>
      <c r="BM906" s="225">
        <v>-87428.000998212199</v>
      </c>
      <c r="BN906" s="225">
        <v>-953581.09814812604</v>
      </c>
    </row>
    <row r="907" spans="1:66">
      <c r="A907" s="245" t="s">
        <v>1146</v>
      </c>
      <c r="B907" s="225">
        <v>35122516.532856502</v>
      </c>
      <c r="C907" s="225">
        <v>35136445.564829998</v>
      </c>
      <c r="D907" s="225">
        <v>35541708.725482598</v>
      </c>
      <c r="E907" s="225">
        <v>35560472.640069701</v>
      </c>
      <c r="F907" s="225">
        <v>35897261.412005097</v>
      </c>
      <c r="G907" s="225">
        <v>37047281.3963475</v>
      </c>
      <c r="H907" s="225">
        <v>35883108.308272198</v>
      </c>
      <c r="I907" s="225">
        <v>35366525.044638097</v>
      </c>
      <c r="J907" s="225">
        <v>35381956.996642999</v>
      </c>
      <c r="K907" s="225">
        <v>35072984.7852038</v>
      </c>
      <c r="L907" s="225">
        <v>35043014.834726602</v>
      </c>
      <c r="M907" s="225">
        <v>35622084.380116001</v>
      </c>
      <c r="N907" s="225">
        <v>426675360.62119102</v>
      </c>
      <c r="O907" s="225">
        <v>34971099.272593297</v>
      </c>
      <c r="P907" s="225">
        <v>35014968.096060403</v>
      </c>
      <c r="Q907" s="225">
        <v>35295680.042553902</v>
      </c>
      <c r="R907" s="225">
        <v>34988878.805822603</v>
      </c>
      <c r="S907" s="225">
        <v>35070270.7039783</v>
      </c>
      <c r="T907" s="225">
        <v>35578430.5485273</v>
      </c>
      <c r="U907" s="225">
        <v>35271895.130493797</v>
      </c>
      <c r="V907" s="225">
        <v>36507204.817420602</v>
      </c>
      <c r="W907" s="225">
        <v>36153221.667329103</v>
      </c>
      <c r="X907" s="225">
        <v>36017307.285954103</v>
      </c>
      <c r="Y907" s="225">
        <v>36006145.6298173</v>
      </c>
      <c r="Z907" s="225">
        <v>36548104.118382096</v>
      </c>
      <c r="AA907" s="225">
        <v>427423206.11893302</v>
      </c>
      <c r="AB907" s="225">
        <v>36094167.585643299</v>
      </c>
      <c r="AC907" s="225">
        <v>36114970.358281799</v>
      </c>
      <c r="AD907" s="225">
        <v>36647251.630374297</v>
      </c>
      <c r="AE907" s="225">
        <v>36706705.519792199</v>
      </c>
      <c r="AF907" s="225">
        <v>36957541.021318004</v>
      </c>
      <c r="AG907" s="225">
        <v>39067421.669219002</v>
      </c>
      <c r="AH907" s="225">
        <v>38993269.684670702</v>
      </c>
      <c r="AI907" s="225">
        <v>38988063.545786701</v>
      </c>
      <c r="AJ907" s="225">
        <v>39287822.488848001</v>
      </c>
      <c r="AK907" s="225">
        <v>38978413.773392901</v>
      </c>
      <c r="AL907" s="225">
        <v>38979345.164109997</v>
      </c>
      <c r="AM907" s="225">
        <v>39659102.912543297</v>
      </c>
      <c r="AN907" s="225">
        <v>456474075.35398</v>
      </c>
      <c r="AO907" s="225">
        <v>39591087.756153099</v>
      </c>
      <c r="AP907" s="225">
        <v>39629358.969559401</v>
      </c>
      <c r="AQ907" s="225">
        <v>40058175.036741801</v>
      </c>
      <c r="AR907" s="225">
        <v>39931590.563133702</v>
      </c>
      <c r="AS907" s="225">
        <v>40032778.199469298</v>
      </c>
      <c r="AT907" s="225">
        <v>41969117.926711202</v>
      </c>
      <c r="AU907" s="225">
        <v>41852033.520524897</v>
      </c>
      <c r="AV907" s="225">
        <v>41837573.659017503</v>
      </c>
      <c r="AW907" s="225">
        <v>42128143.832268298</v>
      </c>
      <c r="AX907" s="225">
        <v>41808534.103267796</v>
      </c>
      <c r="AY907" s="225">
        <v>41797653.748030797</v>
      </c>
      <c r="AZ907" s="225">
        <v>42343461.818604402</v>
      </c>
      <c r="BA907" s="225">
        <v>492979509.13348198</v>
      </c>
      <c r="BB907" s="225">
        <v>42329688.179992601</v>
      </c>
      <c r="BC907" s="225">
        <v>42322370.985043101</v>
      </c>
      <c r="BD907" s="225">
        <v>42917341.714404702</v>
      </c>
      <c r="BE907" s="225">
        <v>42796730.256016001</v>
      </c>
      <c r="BF907" s="225">
        <v>42892617.6274103</v>
      </c>
      <c r="BG907" s="225">
        <v>45845964.4888632</v>
      </c>
      <c r="BH907" s="225">
        <v>45447054.1174476</v>
      </c>
      <c r="BI907" s="225">
        <v>45438547.525131799</v>
      </c>
      <c r="BJ907" s="225">
        <v>45735151.003068298</v>
      </c>
      <c r="BK907" s="225">
        <v>45421610.427405402</v>
      </c>
      <c r="BL907" s="225">
        <v>45416790.113771699</v>
      </c>
      <c r="BM907" s="225">
        <v>45976754.772427604</v>
      </c>
      <c r="BN907" s="225">
        <v>532540621.21098202</v>
      </c>
    </row>
    <row r="908" spans="1:66">
      <c r="A908" s="245" t="s">
        <v>1147</v>
      </c>
    </row>
    <row r="909" spans="1:66">
      <c r="A909" s="245" t="s">
        <v>1148</v>
      </c>
      <c r="B909" s="225">
        <v>-94807819.857559904</v>
      </c>
      <c r="C909" s="225">
        <v>-111714227.65281001</v>
      </c>
      <c r="D909" s="225">
        <v>-101318398.61574</v>
      </c>
      <c r="E909" s="225">
        <v>-45864414.021778896</v>
      </c>
      <c r="F909" s="225">
        <v>-57155269.6666108</v>
      </c>
      <c r="G909" s="225">
        <v>-88870092.131955802</v>
      </c>
      <c r="H909" s="225">
        <v>-78968296.531141505</v>
      </c>
      <c r="I909" s="225">
        <v>-52750656.832377099</v>
      </c>
      <c r="J909" s="225">
        <v>-91426621.749640703</v>
      </c>
      <c r="K909" s="225">
        <v>-56759180.827825896</v>
      </c>
      <c r="L909" s="225">
        <v>-63714744.380050302</v>
      </c>
      <c r="M909" s="225">
        <v>-100268964.39449801</v>
      </c>
      <c r="N909" s="225">
        <v>-943618686.661991</v>
      </c>
      <c r="O909" s="225">
        <v>-93334796.632471099</v>
      </c>
      <c r="P909" s="225">
        <v>-98270106.640942007</v>
      </c>
      <c r="Q909" s="225">
        <v>-71705518.826560095</v>
      </c>
      <c r="R909" s="225">
        <v>-52939235.345419303</v>
      </c>
      <c r="S909" s="225">
        <v>-69533555.902828395</v>
      </c>
      <c r="T909" s="225">
        <v>-88799009.120685294</v>
      </c>
      <c r="U909" s="225">
        <v>-85292330.846443504</v>
      </c>
      <c r="V909" s="225">
        <v>-70690228.074390903</v>
      </c>
      <c r="W909" s="225">
        <v>-82901149.418282703</v>
      </c>
      <c r="X909" s="225">
        <v>-74972157.201859206</v>
      </c>
      <c r="Y909" s="225">
        <v>-70154329.549254298</v>
      </c>
      <c r="Z909" s="225">
        <v>-101308381.46926799</v>
      </c>
      <c r="AA909" s="225">
        <v>-959900799.02840602</v>
      </c>
      <c r="AB909" s="225">
        <v>-87444233.288876295</v>
      </c>
      <c r="AC909" s="225">
        <v>-64842860.006428704</v>
      </c>
      <c r="AD909" s="225">
        <v>-46716090.510762103</v>
      </c>
      <c r="AE909" s="225">
        <v>-42268101.6858496</v>
      </c>
      <c r="AF909" s="225">
        <v>-65538436.4130987</v>
      </c>
      <c r="AG909" s="225">
        <v>-81726438.5665856</v>
      </c>
      <c r="AH909" s="225">
        <v>-92835686.391582698</v>
      </c>
      <c r="AI909" s="225">
        <v>-95981284.149443999</v>
      </c>
      <c r="AJ909" s="225">
        <v>-76413724.984544203</v>
      </c>
      <c r="AK909" s="225">
        <v>-64095568.762615502</v>
      </c>
      <c r="AL909" s="225">
        <v>-45894881.701796599</v>
      </c>
      <c r="AM909" s="225">
        <v>-78900108.846367702</v>
      </c>
      <c r="AN909" s="225">
        <v>-842657415.30795205</v>
      </c>
      <c r="AO909" s="225">
        <v>-86488023.314398199</v>
      </c>
      <c r="AP909" s="225">
        <v>-62993185.599429898</v>
      </c>
      <c r="AQ909" s="225">
        <v>-42879362.596552297</v>
      </c>
      <c r="AR909" s="225">
        <v>-39308156.888117</v>
      </c>
      <c r="AS909" s="225">
        <v>-64114745.884791702</v>
      </c>
      <c r="AT909" s="225">
        <v>-81727917.353066206</v>
      </c>
      <c r="AU909" s="225">
        <v>-93518850.224322602</v>
      </c>
      <c r="AV909" s="225">
        <v>-99576453.668607399</v>
      </c>
      <c r="AW909" s="225">
        <v>-78726744.713256702</v>
      </c>
      <c r="AX909" s="225">
        <v>-67157757.302232698</v>
      </c>
      <c r="AY909" s="225">
        <v>-47730481.2129113</v>
      </c>
      <c r="AZ909" s="225">
        <v>-78837306.930941299</v>
      </c>
      <c r="BA909" s="225">
        <v>-843058985.688627</v>
      </c>
      <c r="BB909" s="225">
        <v>-87357011.107168704</v>
      </c>
      <c r="BC909" s="225">
        <v>-64465993.208624199</v>
      </c>
      <c r="BD909" s="225">
        <v>-45183515.960210599</v>
      </c>
      <c r="BE909" s="225">
        <v>-41342932.552309602</v>
      </c>
      <c r="BF909" s="225">
        <v>-63575315.527487099</v>
      </c>
      <c r="BG909" s="225">
        <v>-79491291.2507644</v>
      </c>
      <c r="BH909" s="225">
        <v>-90698195.602587298</v>
      </c>
      <c r="BI909" s="225">
        <v>-98145574.978221193</v>
      </c>
      <c r="BJ909" s="225">
        <v>-76433230.325298995</v>
      </c>
      <c r="BK909" s="225">
        <v>-63653348.049242698</v>
      </c>
      <c r="BL909" s="225">
        <v>-37994727.284687698</v>
      </c>
      <c r="BM909" s="225">
        <v>-75519848.838527605</v>
      </c>
      <c r="BN909" s="225">
        <v>-823860984.68513</v>
      </c>
    </row>
    <row r="910" spans="1:66" ht="10.8" thickBot="1">
      <c r="A910" s="248" t="s">
        <v>1149</v>
      </c>
    </row>
    <row r="911" spans="1:66">
      <c r="A911" s="245" t="s">
        <v>1150</v>
      </c>
      <c r="B911" s="225">
        <v>0</v>
      </c>
      <c r="C911" s="225">
        <v>0</v>
      </c>
      <c r="D911" s="225">
        <v>0</v>
      </c>
      <c r="E911" s="225">
        <v>0</v>
      </c>
      <c r="F911" s="225">
        <v>0</v>
      </c>
      <c r="G911" s="225">
        <v>0</v>
      </c>
      <c r="H911" s="225">
        <v>0</v>
      </c>
      <c r="I911" s="225">
        <v>0</v>
      </c>
      <c r="J911" s="225">
        <v>0</v>
      </c>
      <c r="K911" s="225">
        <v>0</v>
      </c>
      <c r="L911" s="225">
        <v>0</v>
      </c>
      <c r="M911" s="225">
        <v>0</v>
      </c>
      <c r="N911" s="225">
        <v>0</v>
      </c>
      <c r="O911" s="225">
        <v>0</v>
      </c>
      <c r="P911" s="225">
        <v>0</v>
      </c>
      <c r="Q911" s="225">
        <v>0</v>
      </c>
      <c r="R911" s="225">
        <v>0</v>
      </c>
      <c r="S911" s="225">
        <v>0</v>
      </c>
      <c r="T911" s="225">
        <v>0</v>
      </c>
      <c r="U911" s="225">
        <v>0</v>
      </c>
      <c r="V911" s="225">
        <v>0</v>
      </c>
      <c r="W911" s="225">
        <v>0</v>
      </c>
      <c r="X911" s="225">
        <v>0</v>
      </c>
      <c r="Y911" s="225">
        <v>0</v>
      </c>
      <c r="Z911" s="225">
        <v>0</v>
      </c>
      <c r="AA911" s="225">
        <v>0</v>
      </c>
      <c r="AB911" s="225">
        <v>0</v>
      </c>
      <c r="AC911" s="225">
        <v>0</v>
      </c>
      <c r="AD911" s="225">
        <v>0</v>
      </c>
      <c r="AE911" s="225">
        <v>0</v>
      </c>
      <c r="AF911" s="225">
        <v>0</v>
      </c>
      <c r="AG911" s="225">
        <v>0</v>
      </c>
      <c r="AH911" s="225">
        <v>0</v>
      </c>
      <c r="AI911" s="225">
        <v>0</v>
      </c>
      <c r="AJ911" s="225">
        <v>0</v>
      </c>
      <c r="AK911" s="225">
        <v>0</v>
      </c>
      <c r="AL911" s="225">
        <v>0</v>
      </c>
      <c r="AM911" s="225">
        <v>0</v>
      </c>
      <c r="AN911" s="225">
        <v>0</v>
      </c>
      <c r="AO911" s="225">
        <v>0</v>
      </c>
      <c r="AP911" s="225">
        <v>0</v>
      </c>
      <c r="AQ911" s="225">
        <v>0</v>
      </c>
      <c r="AR911" s="225">
        <v>0</v>
      </c>
      <c r="AS911" s="225">
        <v>0</v>
      </c>
      <c r="AT911" s="225">
        <v>0</v>
      </c>
      <c r="AU911" s="225">
        <v>0</v>
      </c>
      <c r="AV911" s="225">
        <v>0</v>
      </c>
      <c r="AW911" s="225">
        <v>0</v>
      </c>
      <c r="AX911" s="225">
        <v>0</v>
      </c>
      <c r="AY911" s="225">
        <v>0</v>
      </c>
      <c r="AZ911" s="225">
        <v>0</v>
      </c>
      <c r="BA911" s="225">
        <v>0</v>
      </c>
      <c r="BB911" s="225">
        <v>0</v>
      </c>
      <c r="BC911" s="225">
        <v>0</v>
      </c>
      <c r="BD911" s="225">
        <v>0</v>
      </c>
      <c r="BE911" s="225">
        <v>0</v>
      </c>
      <c r="BF911" s="225">
        <v>0</v>
      </c>
      <c r="BG911" s="225">
        <v>0</v>
      </c>
      <c r="BH911" s="225">
        <v>0</v>
      </c>
      <c r="BI911" s="225">
        <v>0</v>
      </c>
      <c r="BJ911" s="225">
        <v>0</v>
      </c>
      <c r="BK911" s="225">
        <v>0</v>
      </c>
      <c r="BL911" s="225">
        <v>0</v>
      </c>
      <c r="BM911" s="225">
        <v>0</v>
      </c>
      <c r="BN911" s="225">
        <v>0</v>
      </c>
    </row>
    <row r="912" spans="1:66">
      <c r="A912" s="245" t="s">
        <v>1151</v>
      </c>
      <c r="B912" s="225">
        <v>0</v>
      </c>
      <c r="C912" s="225">
        <v>0</v>
      </c>
      <c r="D912" s="225">
        <v>0</v>
      </c>
      <c r="E912" s="225">
        <v>0</v>
      </c>
      <c r="F912" s="225">
        <v>0</v>
      </c>
      <c r="G912" s="225">
        <v>0</v>
      </c>
      <c r="H912" s="225">
        <v>0</v>
      </c>
      <c r="I912" s="225">
        <v>0</v>
      </c>
      <c r="J912" s="225">
        <v>0</v>
      </c>
      <c r="K912" s="225">
        <v>0</v>
      </c>
      <c r="L912" s="225">
        <v>0</v>
      </c>
      <c r="M912" s="225">
        <v>0</v>
      </c>
      <c r="N912" s="225">
        <v>0</v>
      </c>
      <c r="O912" s="225">
        <v>0</v>
      </c>
      <c r="P912" s="225">
        <v>0</v>
      </c>
      <c r="Q912" s="225">
        <v>0</v>
      </c>
      <c r="R912" s="225">
        <v>0</v>
      </c>
      <c r="S912" s="225">
        <v>0</v>
      </c>
      <c r="T912" s="225">
        <v>0</v>
      </c>
      <c r="U912" s="225">
        <v>0</v>
      </c>
      <c r="V912" s="225">
        <v>0</v>
      </c>
      <c r="W912" s="225">
        <v>0</v>
      </c>
      <c r="X912" s="225">
        <v>0</v>
      </c>
      <c r="Y912" s="225">
        <v>0</v>
      </c>
      <c r="Z912" s="225">
        <v>0</v>
      </c>
      <c r="AA912" s="225">
        <v>0</v>
      </c>
      <c r="AB912" s="225">
        <v>0</v>
      </c>
      <c r="AC912" s="225">
        <v>0</v>
      </c>
      <c r="AD912" s="225">
        <v>0</v>
      </c>
      <c r="AE912" s="225">
        <v>0</v>
      </c>
      <c r="AF912" s="225">
        <v>0</v>
      </c>
      <c r="AG912" s="225">
        <v>0</v>
      </c>
      <c r="AH912" s="225">
        <v>0</v>
      </c>
      <c r="AI912" s="225">
        <v>0</v>
      </c>
      <c r="AJ912" s="225">
        <v>0</v>
      </c>
      <c r="AK912" s="225">
        <v>0</v>
      </c>
      <c r="AL912" s="225">
        <v>0</v>
      </c>
      <c r="AM912" s="225">
        <v>0</v>
      </c>
      <c r="AN912" s="225">
        <v>0</v>
      </c>
      <c r="AO912" s="225">
        <v>0</v>
      </c>
      <c r="AP912" s="225">
        <v>0</v>
      </c>
      <c r="AQ912" s="225">
        <v>0</v>
      </c>
      <c r="AR912" s="225">
        <v>0</v>
      </c>
      <c r="AS912" s="225">
        <v>0</v>
      </c>
      <c r="AT912" s="225">
        <v>0</v>
      </c>
      <c r="AU912" s="225">
        <v>0</v>
      </c>
      <c r="AV912" s="225">
        <v>0</v>
      </c>
      <c r="AW912" s="225">
        <v>0</v>
      </c>
      <c r="AX912" s="225">
        <v>0</v>
      </c>
      <c r="AY912" s="225">
        <v>0</v>
      </c>
      <c r="AZ912" s="225">
        <v>0</v>
      </c>
      <c r="BA912" s="225">
        <v>0</v>
      </c>
      <c r="BB912" s="225">
        <v>0</v>
      </c>
      <c r="BC912" s="225">
        <v>0</v>
      </c>
      <c r="BD912" s="225">
        <v>0</v>
      </c>
      <c r="BE912" s="225">
        <v>0</v>
      </c>
      <c r="BF912" s="225">
        <v>0</v>
      </c>
      <c r="BG912" s="225">
        <v>0</v>
      </c>
      <c r="BH912" s="225">
        <v>0</v>
      </c>
      <c r="BI912" s="225">
        <v>0</v>
      </c>
      <c r="BJ912" s="225">
        <v>0</v>
      </c>
      <c r="BK912" s="225">
        <v>0</v>
      </c>
      <c r="BL912" s="225">
        <v>0</v>
      </c>
      <c r="BM912" s="225">
        <v>0</v>
      </c>
      <c r="BN912" s="225">
        <v>0</v>
      </c>
    </row>
    <row r="913" spans="1:66">
      <c r="A913" s="245" t="s">
        <v>1152</v>
      </c>
      <c r="B913" s="225">
        <v>0</v>
      </c>
      <c r="C913" s="225">
        <v>0</v>
      </c>
      <c r="D913" s="225">
        <v>0</v>
      </c>
      <c r="E913" s="225">
        <v>0</v>
      </c>
      <c r="F913" s="225">
        <v>0</v>
      </c>
      <c r="G913" s="225">
        <v>0</v>
      </c>
      <c r="H913" s="225">
        <v>0</v>
      </c>
      <c r="I913" s="225">
        <v>0</v>
      </c>
      <c r="J913" s="225">
        <v>0</v>
      </c>
      <c r="K913" s="225">
        <v>0</v>
      </c>
      <c r="L913" s="225">
        <v>0</v>
      </c>
      <c r="M913" s="225">
        <v>0</v>
      </c>
      <c r="N913" s="225">
        <v>0</v>
      </c>
      <c r="O913" s="225">
        <v>0</v>
      </c>
      <c r="P913" s="225">
        <v>0</v>
      </c>
      <c r="Q913" s="225">
        <v>0</v>
      </c>
      <c r="R913" s="225">
        <v>0</v>
      </c>
      <c r="S913" s="225">
        <v>0</v>
      </c>
      <c r="T913" s="225">
        <v>0</v>
      </c>
      <c r="U913" s="225">
        <v>0</v>
      </c>
      <c r="V913" s="225">
        <v>0</v>
      </c>
      <c r="W913" s="225">
        <v>0</v>
      </c>
      <c r="X913" s="225">
        <v>0</v>
      </c>
      <c r="Y913" s="225">
        <v>0</v>
      </c>
      <c r="Z913" s="225">
        <v>0</v>
      </c>
      <c r="AA913" s="225">
        <v>0</v>
      </c>
      <c r="AB913" s="225">
        <v>0</v>
      </c>
      <c r="AC913" s="225">
        <v>0</v>
      </c>
      <c r="AD913" s="225">
        <v>0</v>
      </c>
      <c r="AE913" s="225">
        <v>0</v>
      </c>
      <c r="AF913" s="225">
        <v>0</v>
      </c>
      <c r="AG913" s="225">
        <v>0</v>
      </c>
      <c r="AH913" s="225">
        <v>0</v>
      </c>
      <c r="AI913" s="225">
        <v>0</v>
      </c>
      <c r="AJ913" s="225">
        <v>0</v>
      </c>
      <c r="AK913" s="225">
        <v>0</v>
      </c>
      <c r="AL913" s="225">
        <v>0</v>
      </c>
      <c r="AM913" s="225">
        <v>0</v>
      </c>
      <c r="AN913" s="225">
        <v>0</v>
      </c>
      <c r="AO913" s="225">
        <v>0</v>
      </c>
      <c r="AP913" s="225">
        <v>0</v>
      </c>
      <c r="AQ913" s="225">
        <v>0</v>
      </c>
      <c r="AR913" s="225">
        <v>0</v>
      </c>
      <c r="AS913" s="225">
        <v>0</v>
      </c>
      <c r="AT913" s="225">
        <v>0</v>
      </c>
      <c r="AU913" s="225">
        <v>0</v>
      </c>
      <c r="AV913" s="225">
        <v>0</v>
      </c>
      <c r="AW913" s="225">
        <v>0</v>
      </c>
      <c r="AX913" s="225">
        <v>0</v>
      </c>
      <c r="AY913" s="225">
        <v>0</v>
      </c>
      <c r="AZ913" s="225">
        <v>0</v>
      </c>
      <c r="BA913" s="225">
        <v>0</v>
      </c>
      <c r="BB913" s="225">
        <v>0</v>
      </c>
      <c r="BC913" s="225">
        <v>0</v>
      </c>
      <c r="BD913" s="225">
        <v>0</v>
      </c>
      <c r="BE913" s="225">
        <v>0</v>
      </c>
      <c r="BF913" s="225">
        <v>0</v>
      </c>
      <c r="BG913" s="225">
        <v>0</v>
      </c>
      <c r="BH913" s="225">
        <v>0</v>
      </c>
      <c r="BI913" s="225">
        <v>0</v>
      </c>
      <c r="BJ913" s="225">
        <v>0</v>
      </c>
      <c r="BK913" s="225">
        <v>0</v>
      </c>
      <c r="BL913" s="225">
        <v>0</v>
      </c>
      <c r="BM913" s="225">
        <v>0</v>
      </c>
      <c r="BN913" s="225">
        <v>0</v>
      </c>
    </row>
    <row r="914" spans="1:66">
      <c r="A914" s="245" t="s">
        <v>1153</v>
      </c>
      <c r="B914" s="225">
        <v>0</v>
      </c>
      <c r="C914" s="225">
        <v>0</v>
      </c>
      <c r="D914" s="225">
        <v>0</v>
      </c>
      <c r="E914" s="225">
        <v>0</v>
      </c>
      <c r="F914" s="225">
        <v>0</v>
      </c>
      <c r="G914" s="225">
        <v>0</v>
      </c>
      <c r="H914" s="225">
        <v>0</v>
      </c>
      <c r="I914" s="225">
        <v>0</v>
      </c>
      <c r="J914" s="225">
        <v>0</v>
      </c>
      <c r="K914" s="225">
        <v>0</v>
      </c>
      <c r="L914" s="225">
        <v>0</v>
      </c>
      <c r="M914" s="225">
        <v>0</v>
      </c>
      <c r="N914" s="225">
        <v>0</v>
      </c>
      <c r="O914" s="225">
        <v>0</v>
      </c>
      <c r="P914" s="225">
        <v>0</v>
      </c>
      <c r="Q914" s="225">
        <v>0</v>
      </c>
      <c r="R914" s="225">
        <v>0</v>
      </c>
      <c r="S914" s="225">
        <v>0</v>
      </c>
      <c r="T914" s="225">
        <v>0</v>
      </c>
      <c r="U914" s="225">
        <v>0</v>
      </c>
      <c r="V914" s="225">
        <v>0</v>
      </c>
      <c r="W914" s="225">
        <v>0</v>
      </c>
      <c r="X914" s="225">
        <v>0</v>
      </c>
      <c r="Y914" s="225">
        <v>0</v>
      </c>
      <c r="Z914" s="225">
        <v>0</v>
      </c>
      <c r="AA914" s="225">
        <v>0</v>
      </c>
      <c r="AB914" s="225">
        <v>0</v>
      </c>
      <c r="AC914" s="225">
        <v>0</v>
      </c>
      <c r="AD914" s="225">
        <v>0</v>
      </c>
      <c r="AE914" s="225">
        <v>0</v>
      </c>
      <c r="AF914" s="225">
        <v>0</v>
      </c>
      <c r="AG914" s="225">
        <v>0</v>
      </c>
      <c r="AH914" s="225">
        <v>0</v>
      </c>
      <c r="AI914" s="225">
        <v>0</v>
      </c>
      <c r="AJ914" s="225">
        <v>0</v>
      </c>
      <c r="AK914" s="225">
        <v>0</v>
      </c>
      <c r="AL914" s="225">
        <v>0</v>
      </c>
      <c r="AM914" s="225">
        <v>0</v>
      </c>
      <c r="AN914" s="225">
        <v>0</v>
      </c>
      <c r="AO914" s="225">
        <v>0</v>
      </c>
      <c r="AP914" s="225">
        <v>0</v>
      </c>
      <c r="AQ914" s="225">
        <v>0</v>
      </c>
      <c r="AR914" s="225">
        <v>0</v>
      </c>
      <c r="AS914" s="225">
        <v>0</v>
      </c>
      <c r="AT914" s="225">
        <v>0</v>
      </c>
      <c r="AU914" s="225">
        <v>0</v>
      </c>
      <c r="AV914" s="225">
        <v>0</v>
      </c>
      <c r="AW914" s="225">
        <v>0</v>
      </c>
      <c r="AX914" s="225">
        <v>0</v>
      </c>
      <c r="AY914" s="225">
        <v>0</v>
      </c>
      <c r="AZ914" s="225">
        <v>0</v>
      </c>
      <c r="BA914" s="225">
        <v>0</v>
      </c>
      <c r="BB914" s="225">
        <v>0</v>
      </c>
      <c r="BC914" s="225">
        <v>0</v>
      </c>
      <c r="BD914" s="225">
        <v>0</v>
      </c>
      <c r="BE914" s="225">
        <v>0</v>
      </c>
      <c r="BF914" s="225">
        <v>0</v>
      </c>
      <c r="BG914" s="225">
        <v>0</v>
      </c>
      <c r="BH914" s="225">
        <v>0</v>
      </c>
      <c r="BI914" s="225">
        <v>0</v>
      </c>
      <c r="BJ914" s="225">
        <v>0</v>
      </c>
      <c r="BK914" s="225">
        <v>0</v>
      </c>
      <c r="BL914" s="225">
        <v>0</v>
      </c>
      <c r="BM914" s="225">
        <v>0</v>
      </c>
      <c r="BN914" s="225">
        <v>0</v>
      </c>
    </row>
    <row r="915" spans="1:66">
      <c r="A915" s="245" t="s">
        <v>1154</v>
      </c>
      <c r="B915" s="225">
        <v>0</v>
      </c>
      <c r="C915" s="225">
        <v>0</v>
      </c>
      <c r="D915" s="225">
        <v>0</v>
      </c>
      <c r="E915" s="225">
        <v>0</v>
      </c>
      <c r="F915" s="225">
        <v>0</v>
      </c>
      <c r="G915" s="225">
        <v>0</v>
      </c>
      <c r="H915" s="225">
        <v>0</v>
      </c>
      <c r="I915" s="225">
        <v>0</v>
      </c>
      <c r="J915" s="225">
        <v>0</v>
      </c>
      <c r="K915" s="225">
        <v>0</v>
      </c>
      <c r="L915" s="225">
        <v>0</v>
      </c>
      <c r="M915" s="225">
        <v>0</v>
      </c>
      <c r="N915" s="225">
        <v>0</v>
      </c>
      <c r="O915" s="225">
        <v>0</v>
      </c>
      <c r="P915" s="225">
        <v>0</v>
      </c>
      <c r="Q915" s="225">
        <v>0</v>
      </c>
      <c r="R915" s="225">
        <v>0</v>
      </c>
      <c r="S915" s="225">
        <v>0</v>
      </c>
      <c r="T915" s="225">
        <v>0</v>
      </c>
      <c r="U915" s="225">
        <v>0</v>
      </c>
      <c r="V915" s="225">
        <v>0</v>
      </c>
      <c r="W915" s="225">
        <v>0</v>
      </c>
      <c r="X915" s="225">
        <v>0</v>
      </c>
      <c r="Y915" s="225">
        <v>0</v>
      </c>
      <c r="Z915" s="225">
        <v>0</v>
      </c>
      <c r="AA915" s="225">
        <v>0</v>
      </c>
      <c r="AB915" s="225">
        <v>0</v>
      </c>
      <c r="AC915" s="225">
        <v>0</v>
      </c>
      <c r="AD915" s="225">
        <v>0</v>
      </c>
      <c r="AE915" s="225">
        <v>0</v>
      </c>
      <c r="AF915" s="225">
        <v>0</v>
      </c>
      <c r="AG915" s="225">
        <v>0</v>
      </c>
      <c r="AH915" s="225">
        <v>0</v>
      </c>
      <c r="AI915" s="225">
        <v>0</v>
      </c>
      <c r="AJ915" s="225">
        <v>0</v>
      </c>
      <c r="AK915" s="225">
        <v>0</v>
      </c>
      <c r="AL915" s="225">
        <v>0</v>
      </c>
      <c r="AM915" s="225">
        <v>0</v>
      </c>
      <c r="AN915" s="225">
        <v>0</v>
      </c>
      <c r="AO915" s="225">
        <v>0</v>
      </c>
      <c r="AP915" s="225">
        <v>0</v>
      </c>
      <c r="AQ915" s="225">
        <v>0</v>
      </c>
      <c r="AR915" s="225">
        <v>0</v>
      </c>
      <c r="AS915" s="225">
        <v>0</v>
      </c>
      <c r="AT915" s="225">
        <v>0</v>
      </c>
      <c r="AU915" s="225">
        <v>0</v>
      </c>
      <c r="AV915" s="225">
        <v>0</v>
      </c>
      <c r="AW915" s="225">
        <v>0</v>
      </c>
      <c r="AX915" s="225">
        <v>0</v>
      </c>
      <c r="AY915" s="225">
        <v>0</v>
      </c>
      <c r="AZ915" s="225">
        <v>0</v>
      </c>
      <c r="BA915" s="225">
        <v>0</v>
      </c>
      <c r="BB915" s="225">
        <v>0</v>
      </c>
      <c r="BC915" s="225">
        <v>0</v>
      </c>
      <c r="BD915" s="225">
        <v>0</v>
      </c>
      <c r="BE915" s="225">
        <v>0</v>
      </c>
      <c r="BF915" s="225">
        <v>0</v>
      </c>
      <c r="BG915" s="225">
        <v>0</v>
      </c>
      <c r="BH915" s="225">
        <v>0</v>
      </c>
      <c r="BI915" s="225">
        <v>0</v>
      </c>
      <c r="BJ915" s="225">
        <v>0</v>
      </c>
      <c r="BK915" s="225">
        <v>0</v>
      </c>
      <c r="BL915" s="225">
        <v>0</v>
      </c>
      <c r="BM915" s="225">
        <v>0</v>
      </c>
      <c r="BN915" s="225">
        <v>0</v>
      </c>
    </row>
    <row r="916" spans="1:66">
      <c r="A916" s="245" t="s">
        <v>1155</v>
      </c>
      <c r="B916" s="225">
        <v>0</v>
      </c>
      <c r="C916" s="225">
        <v>0</v>
      </c>
      <c r="D916" s="225">
        <v>0</v>
      </c>
      <c r="E916" s="225">
        <v>0</v>
      </c>
      <c r="F916" s="225">
        <v>0</v>
      </c>
      <c r="G916" s="225">
        <v>0</v>
      </c>
      <c r="H916" s="225">
        <v>0</v>
      </c>
      <c r="I916" s="225">
        <v>0</v>
      </c>
      <c r="J916" s="225">
        <v>0</v>
      </c>
      <c r="K916" s="225">
        <v>0</v>
      </c>
      <c r="L916" s="225">
        <v>0</v>
      </c>
      <c r="M916" s="225">
        <v>0</v>
      </c>
      <c r="N916" s="225">
        <v>0</v>
      </c>
      <c r="O916" s="225">
        <v>0</v>
      </c>
      <c r="P916" s="225">
        <v>0</v>
      </c>
      <c r="Q916" s="225">
        <v>0</v>
      </c>
      <c r="R916" s="225">
        <v>0</v>
      </c>
      <c r="S916" s="225">
        <v>0</v>
      </c>
      <c r="T916" s="225">
        <v>0</v>
      </c>
      <c r="U916" s="225">
        <v>0</v>
      </c>
      <c r="V916" s="225">
        <v>0</v>
      </c>
      <c r="W916" s="225">
        <v>0</v>
      </c>
      <c r="X916" s="225">
        <v>0</v>
      </c>
      <c r="Y916" s="225">
        <v>0</v>
      </c>
      <c r="Z916" s="225">
        <v>0</v>
      </c>
      <c r="AA916" s="225">
        <v>0</v>
      </c>
      <c r="AB916" s="225">
        <v>0</v>
      </c>
      <c r="AC916" s="225">
        <v>0</v>
      </c>
      <c r="AD916" s="225">
        <v>0</v>
      </c>
      <c r="AE916" s="225">
        <v>0</v>
      </c>
      <c r="AF916" s="225">
        <v>0</v>
      </c>
      <c r="AG916" s="225">
        <v>0</v>
      </c>
      <c r="AH916" s="225">
        <v>0</v>
      </c>
      <c r="AI916" s="225">
        <v>0</v>
      </c>
      <c r="AJ916" s="225">
        <v>0</v>
      </c>
      <c r="AK916" s="225">
        <v>0</v>
      </c>
      <c r="AL916" s="225">
        <v>0</v>
      </c>
      <c r="AM916" s="225">
        <v>0</v>
      </c>
      <c r="AN916" s="225">
        <v>0</v>
      </c>
      <c r="AO916" s="225">
        <v>0</v>
      </c>
      <c r="AP916" s="225">
        <v>0</v>
      </c>
      <c r="AQ916" s="225">
        <v>0</v>
      </c>
      <c r="AR916" s="225">
        <v>0</v>
      </c>
      <c r="AS916" s="225">
        <v>0</v>
      </c>
      <c r="AT916" s="225">
        <v>0</v>
      </c>
      <c r="AU916" s="225">
        <v>0</v>
      </c>
      <c r="AV916" s="225">
        <v>0</v>
      </c>
      <c r="AW916" s="225">
        <v>0</v>
      </c>
      <c r="AX916" s="225">
        <v>0</v>
      </c>
      <c r="AY916" s="225">
        <v>0</v>
      </c>
      <c r="AZ916" s="225">
        <v>0</v>
      </c>
      <c r="BA916" s="225">
        <v>0</v>
      </c>
      <c r="BB916" s="225">
        <v>0</v>
      </c>
      <c r="BC916" s="225">
        <v>0</v>
      </c>
      <c r="BD916" s="225">
        <v>0</v>
      </c>
      <c r="BE916" s="225">
        <v>0</v>
      </c>
      <c r="BF916" s="225">
        <v>0</v>
      </c>
      <c r="BG916" s="225">
        <v>0</v>
      </c>
      <c r="BH916" s="225">
        <v>0</v>
      </c>
      <c r="BI916" s="225">
        <v>0</v>
      </c>
      <c r="BJ916" s="225">
        <v>0</v>
      </c>
      <c r="BK916" s="225">
        <v>0</v>
      </c>
      <c r="BL916" s="225">
        <v>0</v>
      </c>
      <c r="BM916" s="225">
        <v>0</v>
      </c>
      <c r="BN916" s="225">
        <v>0</v>
      </c>
    </row>
    <row r="917" spans="1:66">
      <c r="A917" s="245" t="s">
        <v>1156</v>
      </c>
      <c r="B917" s="225">
        <v>0</v>
      </c>
      <c r="C917" s="225">
        <v>0</v>
      </c>
      <c r="D917" s="225">
        <v>0</v>
      </c>
      <c r="E917" s="225">
        <v>0</v>
      </c>
      <c r="F917" s="225">
        <v>0</v>
      </c>
      <c r="G917" s="225">
        <v>0</v>
      </c>
      <c r="H917" s="225">
        <v>0</v>
      </c>
      <c r="I917" s="225">
        <v>0</v>
      </c>
      <c r="J917" s="225">
        <v>0</v>
      </c>
      <c r="K917" s="225">
        <v>0</v>
      </c>
      <c r="L917" s="225">
        <v>0</v>
      </c>
      <c r="M917" s="225">
        <v>0</v>
      </c>
      <c r="N917" s="225">
        <v>0</v>
      </c>
      <c r="O917" s="225">
        <v>0</v>
      </c>
      <c r="P917" s="225">
        <v>0</v>
      </c>
      <c r="Q917" s="225">
        <v>0</v>
      </c>
      <c r="R917" s="225">
        <v>0</v>
      </c>
      <c r="S917" s="225">
        <v>0</v>
      </c>
      <c r="T917" s="225">
        <v>0</v>
      </c>
      <c r="U917" s="225">
        <v>0</v>
      </c>
      <c r="V917" s="225">
        <v>0</v>
      </c>
      <c r="W917" s="225">
        <v>0</v>
      </c>
      <c r="X917" s="225">
        <v>0</v>
      </c>
      <c r="Y917" s="225">
        <v>0</v>
      </c>
      <c r="Z917" s="225">
        <v>0</v>
      </c>
      <c r="AA917" s="225">
        <v>0</v>
      </c>
      <c r="AB917" s="225">
        <v>0</v>
      </c>
      <c r="AC917" s="225">
        <v>0</v>
      </c>
      <c r="AD917" s="225">
        <v>0</v>
      </c>
      <c r="AE917" s="225">
        <v>0</v>
      </c>
      <c r="AF917" s="225">
        <v>0</v>
      </c>
      <c r="AG917" s="225">
        <v>0</v>
      </c>
      <c r="AH917" s="225">
        <v>0</v>
      </c>
      <c r="AI917" s="225">
        <v>0</v>
      </c>
      <c r="AJ917" s="225">
        <v>0</v>
      </c>
      <c r="AK917" s="225">
        <v>0</v>
      </c>
      <c r="AL917" s="225">
        <v>0</v>
      </c>
      <c r="AM917" s="225">
        <v>0</v>
      </c>
      <c r="AN917" s="225">
        <v>0</v>
      </c>
      <c r="AO917" s="225">
        <v>0</v>
      </c>
      <c r="AP917" s="225">
        <v>0</v>
      </c>
      <c r="AQ917" s="225">
        <v>0</v>
      </c>
      <c r="AR917" s="225">
        <v>0</v>
      </c>
      <c r="AS917" s="225">
        <v>0</v>
      </c>
      <c r="AT917" s="225">
        <v>0</v>
      </c>
      <c r="AU917" s="225">
        <v>0</v>
      </c>
      <c r="AV917" s="225">
        <v>0</v>
      </c>
      <c r="AW917" s="225">
        <v>0</v>
      </c>
      <c r="AX917" s="225">
        <v>0</v>
      </c>
      <c r="AY917" s="225">
        <v>0</v>
      </c>
      <c r="AZ917" s="225">
        <v>0</v>
      </c>
      <c r="BA917" s="225">
        <v>0</v>
      </c>
      <c r="BB917" s="225">
        <v>0</v>
      </c>
      <c r="BC917" s="225">
        <v>0</v>
      </c>
      <c r="BD917" s="225">
        <v>0</v>
      </c>
      <c r="BE917" s="225">
        <v>0</v>
      </c>
      <c r="BF917" s="225">
        <v>0</v>
      </c>
      <c r="BG917" s="225">
        <v>0</v>
      </c>
      <c r="BH917" s="225">
        <v>0</v>
      </c>
      <c r="BI917" s="225">
        <v>0</v>
      </c>
      <c r="BJ917" s="225">
        <v>0</v>
      </c>
      <c r="BK917" s="225">
        <v>0</v>
      </c>
      <c r="BL917" s="225">
        <v>0</v>
      </c>
      <c r="BM917" s="225">
        <v>0</v>
      </c>
      <c r="BN917" s="225">
        <v>0</v>
      </c>
    </row>
    <row r="918" spans="1:66">
      <c r="A918" s="245" t="s">
        <v>1157</v>
      </c>
      <c r="B918" s="225">
        <v>0</v>
      </c>
      <c r="C918" s="225">
        <v>0</v>
      </c>
      <c r="D918" s="225">
        <v>0</v>
      </c>
      <c r="E918" s="225">
        <v>0</v>
      </c>
      <c r="F918" s="225">
        <v>0</v>
      </c>
      <c r="G918" s="225">
        <v>0</v>
      </c>
      <c r="H918" s="225">
        <v>0</v>
      </c>
      <c r="I918" s="225">
        <v>0</v>
      </c>
      <c r="J918" s="225">
        <v>0</v>
      </c>
      <c r="K918" s="225">
        <v>0</v>
      </c>
      <c r="L918" s="225">
        <v>0</v>
      </c>
      <c r="M918" s="225">
        <v>0</v>
      </c>
      <c r="N918" s="225">
        <v>0</v>
      </c>
      <c r="O918" s="225">
        <v>0</v>
      </c>
      <c r="P918" s="225">
        <v>0</v>
      </c>
      <c r="Q918" s="225">
        <v>0</v>
      </c>
      <c r="R918" s="225">
        <v>0</v>
      </c>
      <c r="S918" s="225">
        <v>0</v>
      </c>
      <c r="T918" s="225">
        <v>0</v>
      </c>
      <c r="U918" s="225">
        <v>0</v>
      </c>
      <c r="V918" s="225">
        <v>0</v>
      </c>
      <c r="W918" s="225">
        <v>0</v>
      </c>
      <c r="X918" s="225">
        <v>0</v>
      </c>
      <c r="Y918" s="225">
        <v>0</v>
      </c>
      <c r="Z918" s="225">
        <v>0</v>
      </c>
      <c r="AA918" s="225">
        <v>0</v>
      </c>
      <c r="AB918" s="225">
        <v>0</v>
      </c>
      <c r="AC918" s="225">
        <v>0</v>
      </c>
      <c r="AD918" s="225">
        <v>0</v>
      </c>
      <c r="AE918" s="225">
        <v>0</v>
      </c>
      <c r="AF918" s="225">
        <v>0</v>
      </c>
      <c r="AG918" s="225">
        <v>0</v>
      </c>
      <c r="AH918" s="225">
        <v>0</v>
      </c>
      <c r="AI918" s="225">
        <v>0</v>
      </c>
      <c r="AJ918" s="225">
        <v>0</v>
      </c>
      <c r="AK918" s="225">
        <v>0</v>
      </c>
      <c r="AL918" s="225">
        <v>0</v>
      </c>
      <c r="AM918" s="225">
        <v>0</v>
      </c>
      <c r="AN918" s="225">
        <v>0</v>
      </c>
      <c r="AO918" s="225">
        <v>0</v>
      </c>
      <c r="AP918" s="225">
        <v>0</v>
      </c>
      <c r="AQ918" s="225">
        <v>0</v>
      </c>
      <c r="AR918" s="225">
        <v>0</v>
      </c>
      <c r="AS918" s="225">
        <v>0</v>
      </c>
      <c r="AT918" s="225">
        <v>0</v>
      </c>
      <c r="AU918" s="225">
        <v>0</v>
      </c>
      <c r="AV918" s="225">
        <v>0</v>
      </c>
      <c r="AW918" s="225">
        <v>0</v>
      </c>
      <c r="AX918" s="225">
        <v>0</v>
      </c>
      <c r="AY918" s="225">
        <v>0</v>
      </c>
      <c r="AZ918" s="225">
        <v>0</v>
      </c>
      <c r="BA918" s="225">
        <v>0</v>
      </c>
      <c r="BB918" s="225">
        <v>0</v>
      </c>
      <c r="BC918" s="225">
        <v>0</v>
      </c>
      <c r="BD918" s="225">
        <v>0</v>
      </c>
      <c r="BE918" s="225">
        <v>0</v>
      </c>
      <c r="BF918" s="225">
        <v>0</v>
      </c>
      <c r="BG918" s="225">
        <v>0</v>
      </c>
      <c r="BH918" s="225">
        <v>0</v>
      </c>
      <c r="BI918" s="225">
        <v>0</v>
      </c>
      <c r="BJ918" s="225">
        <v>0</v>
      </c>
      <c r="BK918" s="225">
        <v>0</v>
      </c>
      <c r="BL918" s="225">
        <v>0</v>
      </c>
      <c r="BM918" s="225">
        <v>0</v>
      </c>
      <c r="BN918" s="225">
        <v>0</v>
      </c>
    </row>
    <row r="919" spans="1:66">
      <c r="A919" s="245" t="s">
        <v>1158</v>
      </c>
      <c r="B919" s="225">
        <v>0</v>
      </c>
      <c r="C919" s="225">
        <v>0</v>
      </c>
      <c r="D919" s="225">
        <v>0</v>
      </c>
      <c r="E919" s="225">
        <v>0</v>
      </c>
      <c r="F919" s="225">
        <v>0</v>
      </c>
      <c r="G919" s="225">
        <v>0</v>
      </c>
      <c r="H919" s="225">
        <v>0</v>
      </c>
      <c r="I919" s="225">
        <v>0</v>
      </c>
      <c r="J919" s="225">
        <v>0</v>
      </c>
      <c r="K919" s="225">
        <v>0</v>
      </c>
      <c r="L919" s="225">
        <v>0</v>
      </c>
      <c r="M919" s="225">
        <v>0</v>
      </c>
      <c r="N919" s="225">
        <v>0</v>
      </c>
      <c r="O919" s="225">
        <v>0</v>
      </c>
      <c r="P919" s="225">
        <v>0</v>
      </c>
      <c r="Q919" s="225">
        <v>0</v>
      </c>
      <c r="R919" s="225">
        <v>0</v>
      </c>
      <c r="S919" s="225">
        <v>0</v>
      </c>
      <c r="T919" s="225">
        <v>0</v>
      </c>
      <c r="U919" s="225">
        <v>0</v>
      </c>
      <c r="V919" s="225">
        <v>0</v>
      </c>
      <c r="W919" s="225">
        <v>0</v>
      </c>
      <c r="X919" s="225">
        <v>0</v>
      </c>
      <c r="Y919" s="225">
        <v>0</v>
      </c>
      <c r="Z919" s="225">
        <v>0</v>
      </c>
      <c r="AA919" s="225">
        <v>0</v>
      </c>
      <c r="AB919" s="225">
        <v>0</v>
      </c>
      <c r="AC919" s="225">
        <v>0</v>
      </c>
      <c r="AD919" s="225">
        <v>0</v>
      </c>
      <c r="AE919" s="225">
        <v>0</v>
      </c>
      <c r="AF919" s="225">
        <v>0</v>
      </c>
      <c r="AG919" s="225">
        <v>0</v>
      </c>
      <c r="AH919" s="225">
        <v>0</v>
      </c>
      <c r="AI919" s="225">
        <v>0</v>
      </c>
      <c r="AJ919" s="225">
        <v>0</v>
      </c>
      <c r="AK919" s="225">
        <v>0</v>
      </c>
      <c r="AL919" s="225">
        <v>0</v>
      </c>
      <c r="AM919" s="225">
        <v>0</v>
      </c>
      <c r="AN919" s="225">
        <v>0</v>
      </c>
      <c r="AO919" s="225">
        <v>0</v>
      </c>
      <c r="AP919" s="225">
        <v>0</v>
      </c>
      <c r="AQ919" s="225">
        <v>0</v>
      </c>
      <c r="AR919" s="225">
        <v>0</v>
      </c>
      <c r="AS919" s="225">
        <v>0</v>
      </c>
      <c r="AT919" s="225">
        <v>0</v>
      </c>
      <c r="AU919" s="225">
        <v>0</v>
      </c>
      <c r="AV919" s="225">
        <v>0</v>
      </c>
      <c r="AW919" s="225">
        <v>0</v>
      </c>
      <c r="AX919" s="225">
        <v>0</v>
      </c>
      <c r="AY919" s="225">
        <v>0</v>
      </c>
      <c r="AZ919" s="225">
        <v>0</v>
      </c>
      <c r="BA919" s="225">
        <v>0</v>
      </c>
      <c r="BB919" s="225">
        <v>0</v>
      </c>
      <c r="BC919" s="225">
        <v>0</v>
      </c>
      <c r="BD919" s="225">
        <v>0</v>
      </c>
      <c r="BE919" s="225">
        <v>0</v>
      </c>
      <c r="BF919" s="225">
        <v>0</v>
      </c>
      <c r="BG919" s="225">
        <v>0</v>
      </c>
      <c r="BH919" s="225">
        <v>0</v>
      </c>
      <c r="BI919" s="225">
        <v>0</v>
      </c>
      <c r="BJ919" s="225">
        <v>0</v>
      </c>
      <c r="BK919" s="225">
        <v>0</v>
      </c>
      <c r="BL919" s="225">
        <v>0</v>
      </c>
      <c r="BM919" s="225">
        <v>0</v>
      </c>
      <c r="BN919" s="225">
        <v>0</v>
      </c>
    </row>
    <row r="920" spans="1:66">
      <c r="A920" s="245" t="s">
        <v>1159</v>
      </c>
      <c r="B920" s="225">
        <v>0</v>
      </c>
      <c r="C920" s="225">
        <v>0</v>
      </c>
      <c r="D920" s="225">
        <v>0</v>
      </c>
      <c r="E920" s="225">
        <v>0</v>
      </c>
      <c r="F920" s="225">
        <v>0</v>
      </c>
      <c r="G920" s="225">
        <v>0</v>
      </c>
      <c r="H920" s="225">
        <v>0</v>
      </c>
      <c r="I920" s="225">
        <v>0</v>
      </c>
      <c r="J920" s="225">
        <v>0</v>
      </c>
      <c r="K920" s="225">
        <v>0</v>
      </c>
      <c r="L920" s="225">
        <v>0</v>
      </c>
      <c r="M920" s="225">
        <v>0</v>
      </c>
      <c r="N920" s="225">
        <v>0</v>
      </c>
      <c r="O920" s="225">
        <v>0</v>
      </c>
      <c r="P920" s="225">
        <v>0</v>
      </c>
      <c r="Q920" s="225">
        <v>0</v>
      </c>
      <c r="R920" s="225">
        <v>0</v>
      </c>
      <c r="S920" s="225">
        <v>0</v>
      </c>
      <c r="T920" s="225">
        <v>0</v>
      </c>
      <c r="U920" s="225">
        <v>0</v>
      </c>
      <c r="V920" s="225">
        <v>0</v>
      </c>
      <c r="W920" s="225">
        <v>0</v>
      </c>
      <c r="X920" s="225">
        <v>0</v>
      </c>
      <c r="Y920" s="225">
        <v>0</v>
      </c>
      <c r="Z920" s="225">
        <v>0</v>
      </c>
      <c r="AA920" s="225">
        <v>0</v>
      </c>
      <c r="AB920" s="225">
        <v>0</v>
      </c>
      <c r="AC920" s="225">
        <v>0</v>
      </c>
      <c r="AD920" s="225">
        <v>0</v>
      </c>
      <c r="AE920" s="225">
        <v>0</v>
      </c>
      <c r="AF920" s="225">
        <v>0</v>
      </c>
      <c r="AG920" s="225">
        <v>0</v>
      </c>
      <c r="AH920" s="225">
        <v>0</v>
      </c>
      <c r="AI920" s="225">
        <v>0</v>
      </c>
      <c r="AJ920" s="225">
        <v>0</v>
      </c>
      <c r="AK920" s="225">
        <v>0</v>
      </c>
      <c r="AL920" s="225">
        <v>0</v>
      </c>
      <c r="AM920" s="225">
        <v>0</v>
      </c>
      <c r="AN920" s="225">
        <v>0</v>
      </c>
      <c r="AO920" s="225">
        <v>0</v>
      </c>
      <c r="AP920" s="225">
        <v>0</v>
      </c>
      <c r="AQ920" s="225">
        <v>0</v>
      </c>
      <c r="AR920" s="225">
        <v>0</v>
      </c>
      <c r="AS920" s="225">
        <v>0</v>
      </c>
      <c r="AT920" s="225">
        <v>0</v>
      </c>
      <c r="AU920" s="225">
        <v>0</v>
      </c>
      <c r="AV920" s="225">
        <v>0</v>
      </c>
      <c r="AW920" s="225">
        <v>0</v>
      </c>
      <c r="AX920" s="225">
        <v>0</v>
      </c>
      <c r="AY920" s="225">
        <v>0</v>
      </c>
      <c r="AZ920" s="225">
        <v>0</v>
      </c>
      <c r="BA920" s="225">
        <v>0</v>
      </c>
      <c r="BB920" s="225">
        <v>0</v>
      </c>
      <c r="BC920" s="225">
        <v>0</v>
      </c>
      <c r="BD920" s="225">
        <v>0</v>
      </c>
      <c r="BE920" s="225">
        <v>0</v>
      </c>
      <c r="BF920" s="225">
        <v>0</v>
      </c>
      <c r="BG920" s="225">
        <v>0</v>
      </c>
      <c r="BH920" s="225">
        <v>0</v>
      </c>
      <c r="BI920" s="225">
        <v>0</v>
      </c>
      <c r="BJ920" s="225">
        <v>0</v>
      </c>
      <c r="BK920" s="225">
        <v>0</v>
      </c>
      <c r="BL920" s="225">
        <v>0</v>
      </c>
      <c r="BM920" s="225">
        <v>0</v>
      </c>
      <c r="BN920" s="225">
        <v>0</v>
      </c>
    </row>
    <row r="921" spans="1:66">
      <c r="A921" s="245" t="s">
        <v>1160</v>
      </c>
      <c r="B921" s="225">
        <v>0</v>
      </c>
      <c r="C921" s="225">
        <v>0</v>
      </c>
      <c r="D921" s="225">
        <v>0</v>
      </c>
      <c r="E921" s="225">
        <v>0</v>
      </c>
      <c r="F921" s="225">
        <v>0</v>
      </c>
      <c r="G921" s="225">
        <v>0</v>
      </c>
      <c r="H921" s="225">
        <v>0</v>
      </c>
      <c r="I921" s="225">
        <v>0</v>
      </c>
      <c r="J921" s="225">
        <v>0</v>
      </c>
      <c r="K921" s="225">
        <v>0</v>
      </c>
      <c r="L921" s="225">
        <v>0</v>
      </c>
      <c r="M921" s="225">
        <v>0</v>
      </c>
      <c r="N921" s="225">
        <v>0</v>
      </c>
      <c r="O921" s="225">
        <v>0</v>
      </c>
      <c r="P921" s="225">
        <v>0</v>
      </c>
      <c r="Q921" s="225">
        <v>0</v>
      </c>
      <c r="R921" s="225">
        <v>0</v>
      </c>
      <c r="S921" s="225">
        <v>0</v>
      </c>
      <c r="T921" s="225">
        <v>0</v>
      </c>
      <c r="U921" s="225">
        <v>0</v>
      </c>
      <c r="V921" s="225">
        <v>0</v>
      </c>
      <c r="W921" s="225">
        <v>0</v>
      </c>
      <c r="X921" s="225">
        <v>0</v>
      </c>
      <c r="Y921" s="225">
        <v>0</v>
      </c>
      <c r="Z921" s="225">
        <v>0</v>
      </c>
      <c r="AA921" s="225">
        <v>0</v>
      </c>
      <c r="AB921" s="225">
        <v>0</v>
      </c>
      <c r="AC921" s="225">
        <v>0</v>
      </c>
      <c r="AD921" s="225">
        <v>0</v>
      </c>
      <c r="AE921" s="225">
        <v>0</v>
      </c>
      <c r="AF921" s="225">
        <v>0</v>
      </c>
      <c r="AG921" s="225">
        <v>0</v>
      </c>
      <c r="AH921" s="225">
        <v>0</v>
      </c>
      <c r="AI921" s="225">
        <v>0</v>
      </c>
      <c r="AJ921" s="225">
        <v>0</v>
      </c>
      <c r="AK921" s="225">
        <v>0</v>
      </c>
      <c r="AL921" s="225">
        <v>0</v>
      </c>
      <c r="AM921" s="225">
        <v>0</v>
      </c>
      <c r="AN921" s="225">
        <v>0</v>
      </c>
      <c r="AO921" s="225">
        <v>0</v>
      </c>
      <c r="AP921" s="225">
        <v>0</v>
      </c>
      <c r="AQ921" s="225">
        <v>0</v>
      </c>
      <c r="AR921" s="225">
        <v>0</v>
      </c>
      <c r="AS921" s="225">
        <v>0</v>
      </c>
      <c r="AT921" s="225">
        <v>0</v>
      </c>
      <c r="AU921" s="225">
        <v>0</v>
      </c>
      <c r="AV921" s="225">
        <v>0</v>
      </c>
      <c r="AW921" s="225">
        <v>0</v>
      </c>
      <c r="AX921" s="225">
        <v>0</v>
      </c>
      <c r="AY921" s="225">
        <v>0</v>
      </c>
      <c r="AZ921" s="225">
        <v>0</v>
      </c>
      <c r="BA921" s="225">
        <v>0</v>
      </c>
      <c r="BB921" s="225">
        <v>0</v>
      </c>
      <c r="BC921" s="225">
        <v>0</v>
      </c>
      <c r="BD921" s="225">
        <v>0</v>
      </c>
      <c r="BE921" s="225">
        <v>0</v>
      </c>
      <c r="BF921" s="225">
        <v>0</v>
      </c>
      <c r="BG921" s="225">
        <v>0</v>
      </c>
      <c r="BH921" s="225">
        <v>0</v>
      </c>
      <c r="BI921" s="225">
        <v>0</v>
      </c>
      <c r="BJ921" s="225">
        <v>0</v>
      </c>
      <c r="BK921" s="225">
        <v>0</v>
      </c>
      <c r="BL921" s="225">
        <v>0</v>
      </c>
      <c r="BM921" s="225">
        <v>0</v>
      </c>
      <c r="BN921" s="225">
        <v>0</v>
      </c>
    </row>
    <row r="922" spans="1:66">
      <c r="A922" s="245" t="s">
        <v>1161</v>
      </c>
      <c r="B922" s="225">
        <v>0</v>
      </c>
      <c r="C922" s="225">
        <v>0</v>
      </c>
      <c r="D922" s="225">
        <v>0</v>
      </c>
      <c r="E922" s="225">
        <v>0</v>
      </c>
      <c r="F922" s="225">
        <v>0</v>
      </c>
      <c r="G922" s="225">
        <v>0</v>
      </c>
      <c r="H922" s="225">
        <v>0</v>
      </c>
      <c r="I922" s="225">
        <v>0</v>
      </c>
      <c r="J922" s="225">
        <v>0</v>
      </c>
      <c r="K922" s="225">
        <v>0</v>
      </c>
      <c r="L922" s="225">
        <v>0</v>
      </c>
      <c r="M922" s="225">
        <v>0</v>
      </c>
      <c r="N922" s="225">
        <v>0</v>
      </c>
      <c r="O922" s="225">
        <v>0</v>
      </c>
      <c r="P922" s="225">
        <v>0</v>
      </c>
      <c r="Q922" s="225">
        <v>0</v>
      </c>
      <c r="R922" s="225">
        <v>0</v>
      </c>
      <c r="S922" s="225">
        <v>0</v>
      </c>
      <c r="T922" s="225">
        <v>0</v>
      </c>
      <c r="U922" s="225">
        <v>0</v>
      </c>
      <c r="V922" s="225">
        <v>0</v>
      </c>
      <c r="W922" s="225">
        <v>0</v>
      </c>
      <c r="X922" s="225">
        <v>0</v>
      </c>
      <c r="Y922" s="225">
        <v>0</v>
      </c>
      <c r="Z922" s="225">
        <v>0</v>
      </c>
      <c r="AA922" s="225">
        <v>0</v>
      </c>
      <c r="AB922" s="225">
        <v>0</v>
      </c>
      <c r="AC922" s="225">
        <v>0</v>
      </c>
      <c r="AD922" s="225">
        <v>0</v>
      </c>
      <c r="AE922" s="225">
        <v>0</v>
      </c>
      <c r="AF922" s="225">
        <v>0</v>
      </c>
      <c r="AG922" s="225">
        <v>0</v>
      </c>
      <c r="AH922" s="225">
        <v>0</v>
      </c>
      <c r="AI922" s="225">
        <v>0</v>
      </c>
      <c r="AJ922" s="225">
        <v>0</v>
      </c>
      <c r="AK922" s="225">
        <v>0</v>
      </c>
      <c r="AL922" s="225">
        <v>0</v>
      </c>
      <c r="AM922" s="225">
        <v>0</v>
      </c>
      <c r="AN922" s="225">
        <v>0</v>
      </c>
      <c r="AO922" s="225">
        <v>0</v>
      </c>
      <c r="AP922" s="225">
        <v>0</v>
      </c>
      <c r="AQ922" s="225">
        <v>0</v>
      </c>
      <c r="AR922" s="225">
        <v>0</v>
      </c>
      <c r="AS922" s="225">
        <v>0</v>
      </c>
      <c r="AT922" s="225">
        <v>0</v>
      </c>
      <c r="AU922" s="225">
        <v>0</v>
      </c>
      <c r="AV922" s="225">
        <v>0</v>
      </c>
      <c r="AW922" s="225">
        <v>0</v>
      </c>
      <c r="AX922" s="225">
        <v>0</v>
      </c>
      <c r="AY922" s="225">
        <v>0</v>
      </c>
      <c r="AZ922" s="225">
        <v>0</v>
      </c>
      <c r="BA922" s="225">
        <v>0</v>
      </c>
      <c r="BB922" s="225">
        <v>0</v>
      </c>
      <c r="BC922" s="225">
        <v>0</v>
      </c>
      <c r="BD922" s="225">
        <v>0</v>
      </c>
      <c r="BE922" s="225">
        <v>0</v>
      </c>
      <c r="BF922" s="225">
        <v>0</v>
      </c>
      <c r="BG922" s="225">
        <v>0</v>
      </c>
      <c r="BH922" s="225">
        <v>0</v>
      </c>
      <c r="BI922" s="225">
        <v>0</v>
      </c>
      <c r="BJ922" s="225">
        <v>0</v>
      </c>
      <c r="BK922" s="225">
        <v>0</v>
      </c>
      <c r="BL922" s="225">
        <v>0</v>
      </c>
      <c r="BM922" s="225">
        <v>0</v>
      </c>
      <c r="BN922" s="225">
        <v>0</v>
      </c>
    </row>
    <row r="923" spans="1:66">
      <c r="A923" s="245" t="s">
        <v>1162</v>
      </c>
      <c r="B923" s="225">
        <v>0</v>
      </c>
      <c r="C923" s="225">
        <v>0</v>
      </c>
      <c r="D923" s="225">
        <v>0</v>
      </c>
      <c r="E923" s="225">
        <v>0</v>
      </c>
      <c r="F923" s="225">
        <v>0</v>
      </c>
      <c r="G923" s="225">
        <v>0</v>
      </c>
      <c r="H923" s="225">
        <v>0</v>
      </c>
      <c r="I923" s="225">
        <v>0</v>
      </c>
      <c r="J923" s="225">
        <v>0</v>
      </c>
      <c r="K923" s="225">
        <v>0</v>
      </c>
      <c r="L923" s="225">
        <v>0</v>
      </c>
      <c r="M923" s="225">
        <v>0</v>
      </c>
      <c r="N923" s="225">
        <v>0</v>
      </c>
      <c r="O923" s="225">
        <v>0</v>
      </c>
      <c r="P923" s="225">
        <v>0</v>
      </c>
      <c r="Q923" s="225">
        <v>0</v>
      </c>
      <c r="R923" s="225">
        <v>0</v>
      </c>
      <c r="S923" s="225">
        <v>0</v>
      </c>
      <c r="T923" s="225">
        <v>0</v>
      </c>
      <c r="U923" s="225">
        <v>0</v>
      </c>
      <c r="V923" s="225">
        <v>0</v>
      </c>
      <c r="W923" s="225">
        <v>0</v>
      </c>
      <c r="X923" s="225">
        <v>0</v>
      </c>
      <c r="Y923" s="225">
        <v>0</v>
      </c>
      <c r="Z923" s="225">
        <v>0</v>
      </c>
      <c r="AA923" s="225">
        <v>0</v>
      </c>
      <c r="AB923" s="225">
        <v>0</v>
      </c>
      <c r="AC923" s="225">
        <v>0</v>
      </c>
      <c r="AD923" s="225">
        <v>0</v>
      </c>
      <c r="AE923" s="225">
        <v>0</v>
      </c>
      <c r="AF923" s="225">
        <v>0</v>
      </c>
      <c r="AG923" s="225">
        <v>0</v>
      </c>
      <c r="AH923" s="225">
        <v>0</v>
      </c>
      <c r="AI923" s="225">
        <v>0</v>
      </c>
      <c r="AJ923" s="225">
        <v>0</v>
      </c>
      <c r="AK923" s="225">
        <v>0</v>
      </c>
      <c r="AL923" s="225">
        <v>0</v>
      </c>
      <c r="AM923" s="225">
        <v>0</v>
      </c>
      <c r="AN923" s="225">
        <v>0</v>
      </c>
      <c r="AO923" s="225">
        <v>0</v>
      </c>
      <c r="AP923" s="225">
        <v>0</v>
      </c>
      <c r="AQ923" s="225">
        <v>0</v>
      </c>
      <c r="AR923" s="225">
        <v>0</v>
      </c>
      <c r="AS923" s="225">
        <v>0</v>
      </c>
      <c r="AT923" s="225">
        <v>0</v>
      </c>
      <c r="AU923" s="225">
        <v>0</v>
      </c>
      <c r="AV923" s="225">
        <v>0</v>
      </c>
      <c r="AW923" s="225">
        <v>0</v>
      </c>
      <c r="AX923" s="225">
        <v>0</v>
      </c>
      <c r="AY923" s="225">
        <v>0</v>
      </c>
      <c r="AZ923" s="225">
        <v>0</v>
      </c>
      <c r="BA923" s="225">
        <v>0</v>
      </c>
      <c r="BB923" s="225">
        <v>0</v>
      </c>
      <c r="BC923" s="225">
        <v>0</v>
      </c>
      <c r="BD923" s="225">
        <v>0</v>
      </c>
      <c r="BE923" s="225">
        <v>0</v>
      </c>
      <c r="BF923" s="225">
        <v>0</v>
      </c>
      <c r="BG923" s="225">
        <v>0</v>
      </c>
      <c r="BH923" s="225">
        <v>0</v>
      </c>
      <c r="BI923" s="225">
        <v>0</v>
      </c>
      <c r="BJ923" s="225">
        <v>0</v>
      </c>
      <c r="BK923" s="225">
        <v>0</v>
      </c>
      <c r="BL923" s="225">
        <v>0</v>
      </c>
      <c r="BM923" s="225">
        <v>0</v>
      </c>
      <c r="BN923" s="225">
        <v>0</v>
      </c>
    </row>
    <row r="924" spans="1:66">
      <c r="A924" s="245" t="s">
        <v>1163</v>
      </c>
      <c r="B924" s="225">
        <v>0</v>
      </c>
      <c r="C924" s="225">
        <v>0</v>
      </c>
      <c r="D924" s="225">
        <v>0</v>
      </c>
      <c r="E924" s="225">
        <v>0</v>
      </c>
      <c r="F924" s="225">
        <v>0</v>
      </c>
      <c r="G924" s="225">
        <v>0</v>
      </c>
      <c r="H924" s="225">
        <v>0</v>
      </c>
      <c r="I924" s="225">
        <v>0</v>
      </c>
      <c r="J924" s="225">
        <v>0</v>
      </c>
      <c r="K924" s="225">
        <v>0</v>
      </c>
      <c r="L924" s="225">
        <v>0</v>
      </c>
      <c r="M924" s="225">
        <v>0</v>
      </c>
      <c r="N924" s="225">
        <v>0</v>
      </c>
      <c r="O924" s="225">
        <v>0</v>
      </c>
      <c r="P924" s="225">
        <v>0</v>
      </c>
      <c r="Q924" s="225">
        <v>0</v>
      </c>
      <c r="R924" s="225">
        <v>0</v>
      </c>
      <c r="S924" s="225">
        <v>0</v>
      </c>
      <c r="T924" s="225">
        <v>0</v>
      </c>
      <c r="U924" s="225">
        <v>0</v>
      </c>
      <c r="V924" s="225">
        <v>0</v>
      </c>
      <c r="W924" s="225">
        <v>0</v>
      </c>
      <c r="X924" s="225">
        <v>0</v>
      </c>
      <c r="Y924" s="225">
        <v>0</v>
      </c>
      <c r="Z924" s="225">
        <v>0</v>
      </c>
      <c r="AA924" s="225">
        <v>0</v>
      </c>
      <c r="AB924" s="225">
        <v>0</v>
      </c>
      <c r="AC924" s="225">
        <v>0</v>
      </c>
      <c r="AD924" s="225">
        <v>0</v>
      </c>
      <c r="AE924" s="225">
        <v>0</v>
      </c>
      <c r="AF924" s="225">
        <v>0</v>
      </c>
      <c r="AG924" s="225">
        <v>0</v>
      </c>
      <c r="AH924" s="225">
        <v>0</v>
      </c>
      <c r="AI924" s="225">
        <v>0</v>
      </c>
      <c r="AJ924" s="225">
        <v>0</v>
      </c>
      <c r="AK924" s="225">
        <v>0</v>
      </c>
      <c r="AL924" s="225">
        <v>0</v>
      </c>
      <c r="AM924" s="225">
        <v>0</v>
      </c>
      <c r="AN924" s="225">
        <v>0</v>
      </c>
      <c r="AO924" s="225">
        <v>0</v>
      </c>
      <c r="AP924" s="225">
        <v>0</v>
      </c>
      <c r="AQ924" s="225">
        <v>0</v>
      </c>
      <c r="AR924" s="225">
        <v>0</v>
      </c>
      <c r="AS924" s="225">
        <v>0</v>
      </c>
      <c r="AT924" s="225">
        <v>0</v>
      </c>
      <c r="AU924" s="225">
        <v>0</v>
      </c>
      <c r="AV924" s="225">
        <v>0</v>
      </c>
      <c r="AW924" s="225">
        <v>0</v>
      </c>
      <c r="AX924" s="225">
        <v>0</v>
      </c>
      <c r="AY924" s="225">
        <v>0</v>
      </c>
      <c r="AZ924" s="225">
        <v>0</v>
      </c>
      <c r="BA924" s="225">
        <v>0</v>
      </c>
      <c r="BB924" s="225">
        <v>0</v>
      </c>
      <c r="BC924" s="225">
        <v>0</v>
      </c>
      <c r="BD924" s="225">
        <v>0</v>
      </c>
      <c r="BE924" s="225">
        <v>0</v>
      </c>
      <c r="BF924" s="225">
        <v>0</v>
      </c>
      <c r="BG924" s="225">
        <v>0</v>
      </c>
      <c r="BH924" s="225">
        <v>0</v>
      </c>
      <c r="BI924" s="225">
        <v>0</v>
      </c>
      <c r="BJ924" s="225">
        <v>0</v>
      </c>
      <c r="BK924" s="225">
        <v>0</v>
      </c>
      <c r="BL924" s="225">
        <v>0</v>
      </c>
      <c r="BM924" s="225">
        <v>0</v>
      </c>
      <c r="BN924" s="225">
        <v>0</v>
      </c>
    </row>
    <row r="925" spans="1:66">
      <c r="A925" s="245" t="s">
        <v>1164</v>
      </c>
      <c r="B925" s="225">
        <v>0</v>
      </c>
      <c r="C925" s="225">
        <v>0</v>
      </c>
      <c r="D925" s="225">
        <v>0</v>
      </c>
      <c r="E925" s="225">
        <v>0</v>
      </c>
      <c r="F925" s="225">
        <v>0</v>
      </c>
      <c r="G925" s="225">
        <v>0</v>
      </c>
      <c r="H925" s="225">
        <v>0</v>
      </c>
      <c r="I925" s="225">
        <v>0</v>
      </c>
      <c r="J925" s="225">
        <v>0</v>
      </c>
      <c r="K925" s="225">
        <v>0</v>
      </c>
      <c r="L925" s="225">
        <v>0</v>
      </c>
      <c r="M925" s="225">
        <v>0</v>
      </c>
      <c r="N925" s="225">
        <v>0</v>
      </c>
      <c r="O925" s="225">
        <v>0</v>
      </c>
      <c r="P925" s="225">
        <v>0</v>
      </c>
      <c r="Q925" s="225">
        <v>0</v>
      </c>
      <c r="R925" s="225">
        <v>0</v>
      </c>
      <c r="S925" s="225">
        <v>0</v>
      </c>
      <c r="T925" s="225">
        <v>0</v>
      </c>
      <c r="U925" s="225">
        <v>0</v>
      </c>
      <c r="V925" s="225">
        <v>0</v>
      </c>
      <c r="W925" s="225">
        <v>0</v>
      </c>
      <c r="X925" s="225">
        <v>0</v>
      </c>
      <c r="Y925" s="225">
        <v>0</v>
      </c>
      <c r="Z925" s="225">
        <v>0</v>
      </c>
      <c r="AA925" s="225">
        <v>0</v>
      </c>
      <c r="AB925" s="225">
        <v>0</v>
      </c>
      <c r="AC925" s="225">
        <v>0</v>
      </c>
      <c r="AD925" s="225">
        <v>0</v>
      </c>
      <c r="AE925" s="225">
        <v>0</v>
      </c>
      <c r="AF925" s="225">
        <v>0</v>
      </c>
      <c r="AG925" s="225">
        <v>0</v>
      </c>
      <c r="AH925" s="225">
        <v>0</v>
      </c>
      <c r="AI925" s="225">
        <v>0</v>
      </c>
      <c r="AJ925" s="225">
        <v>0</v>
      </c>
      <c r="AK925" s="225">
        <v>0</v>
      </c>
      <c r="AL925" s="225">
        <v>0</v>
      </c>
      <c r="AM925" s="225">
        <v>0</v>
      </c>
      <c r="AN925" s="225">
        <v>0</v>
      </c>
      <c r="AO925" s="225">
        <v>0</v>
      </c>
      <c r="AP925" s="225">
        <v>0</v>
      </c>
      <c r="AQ925" s="225">
        <v>0</v>
      </c>
      <c r="AR925" s="225">
        <v>0</v>
      </c>
      <c r="AS925" s="225">
        <v>0</v>
      </c>
      <c r="AT925" s="225">
        <v>0</v>
      </c>
      <c r="AU925" s="225">
        <v>0</v>
      </c>
      <c r="AV925" s="225">
        <v>0</v>
      </c>
      <c r="AW925" s="225">
        <v>0</v>
      </c>
      <c r="AX925" s="225">
        <v>0</v>
      </c>
      <c r="AY925" s="225">
        <v>0</v>
      </c>
      <c r="AZ925" s="225">
        <v>0</v>
      </c>
      <c r="BA925" s="225">
        <v>0</v>
      </c>
      <c r="BB925" s="225">
        <v>0</v>
      </c>
      <c r="BC925" s="225">
        <v>0</v>
      </c>
      <c r="BD925" s="225">
        <v>0</v>
      </c>
      <c r="BE925" s="225">
        <v>0</v>
      </c>
      <c r="BF925" s="225">
        <v>0</v>
      </c>
      <c r="BG925" s="225">
        <v>0</v>
      </c>
      <c r="BH925" s="225">
        <v>0</v>
      </c>
      <c r="BI925" s="225">
        <v>0</v>
      </c>
      <c r="BJ925" s="225">
        <v>0</v>
      </c>
      <c r="BK925" s="225">
        <v>0</v>
      </c>
      <c r="BL925" s="225">
        <v>0</v>
      </c>
      <c r="BM925" s="225">
        <v>0</v>
      </c>
      <c r="BN925" s="225">
        <v>0</v>
      </c>
    </row>
    <row r="926" spans="1:66">
      <c r="A926" s="245" t="s">
        <v>1165</v>
      </c>
      <c r="B926" s="225">
        <v>0</v>
      </c>
      <c r="C926" s="225">
        <v>0</v>
      </c>
      <c r="D926" s="225">
        <v>0</v>
      </c>
      <c r="E926" s="225">
        <v>0</v>
      </c>
      <c r="F926" s="225">
        <v>0</v>
      </c>
      <c r="G926" s="225">
        <v>0</v>
      </c>
      <c r="H926" s="225">
        <v>0</v>
      </c>
      <c r="I926" s="225">
        <v>0</v>
      </c>
      <c r="J926" s="225">
        <v>0</v>
      </c>
      <c r="K926" s="225">
        <v>0</v>
      </c>
      <c r="L926" s="225">
        <v>0</v>
      </c>
      <c r="M926" s="225">
        <v>0</v>
      </c>
      <c r="N926" s="225">
        <v>0</v>
      </c>
      <c r="O926" s="225">
        <v>0</v>
      </c>
      <c r="P926" s="225">
        <v>0</v>
      </c>
      <c r="Q926" s="225">
        <v>0</v>
      </c>
      <c r="R926" s="225">
        <v>0</v>
      </c>
      <c r="S926" s="225">
        <v>0</v>
      </c>
      <c r="T926" s="225">
        <v>0</v>
      </c>
      <c r="U926" s="225">
        <v>0</v>
      </c>
      <c r="V926" s="225">
        <v>0</v>
      </c>
      <c r="W926" s="225">
        <v>0</v>
      </c>
      <c r="X926" s="225">
        <v>0</v>
      </c>
      <c r="Y926" s="225">
        <v>0</v>
      </c>
      <c r="Z926" s="225">
        <v>0</v>
      </c>
      <c r="AA926" s="225">
        <v>0</v>
      </c>
      <c r="AB926" s="225">
        <v>0</v>
      </c>
      <c r="AC926" s="225">
        <v>0</v>
      </c>
      <c r="AD926" s="225">
        <v>0</v>
      </c>
      <c r="AE926" s="225">
        <v>0</v>
      </c>
      <c r="AF926" s="225">
        <v>0</v>
      </c>
      <c r="AG926" s="225">
        <v>0</v>
      </c>
      <c r="AH926" s="225">
        <v>0</v>
      </c>
      <c r="AI926" s="225">
        <v>0</v>
      </c>
      <c r="AJ926" s="225">
        <v>0</v>
      </c>
      <c r="AK926" s="225">
        <v>0</v>
      </c>
      <c r="AL926" s="225">
        <v>0</v>
      </c>
      <c r="AM926" s="225">
        <v>0</v>
      </c>
      <c r="AN926" s="225">
        <v>0</v>
      </c>
      <c r="AO926" s="225">
        <v>0</v>
      </c>
      <c r="AP926" s="225">
        <v>0</v>
      </c>
      <c r="AQ926" s="225">
        <v>0</v>
      </c>
      <c r="AR926" s="225">
        <v>0</v>
      </c>
      <c r="AS926" s="225">
        <v>0</v>
      </c>
      <c r="AT926" s="225">
        <v>0</v>
      </c>
      <c r="AU926" s="225">
        <v>0</v>
      </c>
      <c r="AV926" s="225">
        <v>0</v>
      </c>
      <c r="AW926" s="225">
        <v>0</v>
      </c>
      <c r="AX926" s="225">
        <v>0</v>
      </c>
      <c r="AY926" s="225">
        <v>0</v>
      </c>
      <c r="AZ926" s="225">
        <v>0</v>
      </c>
      <c r="BA926" s="225">
        <v>0</v>
      </c>
      <c r="BB926" s="225">
        <v>0</v>
      </c>
      <c r="BC926" s="225">
        <v>0</v>
      </c>
      <c r="BD926" s="225">
        <v>0</v>
      </c>
      <c r="BE926" s="225">
        <v>0</v>
      </c>
      <c r="BF926" s="225">
        <v>0</v>
      </c>
      <c r="BG926" s="225">
        <v>0</v>
      </c>
      <c r="BH926" s="225">
        <v>0</v>
      </c>
      <c r="BI926" s="225">
        <v>0</v>
      </c>
      <c r="BJ926" s="225">
        <v>0</v>
      </c>
      <c r="BK926" s="225">
        <v>0</v>
      </c>
      <c r="BL926" s="225">
        <v>0</v>
      </c>
      <c r="BM926" s="225">
        <v>0</v>
      </c>
      <c r="BN926" s="225">
        <v>0</v>
      </c>
    </row>
    <row r="927" spans="1:66">
      <c r="A927" s="245" t="s">
        <v>1166</v>
      </c>
    </row>
    <row r="928" spans="1:66">
      <c r="A928" s="245" t="s">
        <v>1167</v>
      </c>
      <c r="B928" s="225">
        <v>-94807819.857559904</v>
      </c>
      <c r="C928" s="225">
        <v>-111714227.65281001</v>
      </c>
      <c r="D928" s="225">
        <v>-101318398.61574</v>
      </c>
      <c r="E928" s="225">
        <v>-45864414.021778896</v>
      </c>
      <c r="F928" s="225">
        <v>-57155269.6666108</v>
      </c>
      <c r="G928" s="225">
        <v>-88870092.131955802</v>
      </c>
      <c r="H928" s="225">
        <v>-78968296.531141505</v>
      </c>
      <c r="I928" s="225">
        <v>-52750656.832377099</v>
      </c>
      <c r="J928" s="225">
        <v>-91426621.749640703</v>
      </c>
      <c r="K928" s="225">
        <v>-56759180.827825896</v>
      </c>
      <c r="L928" s="225">
        <v>-63714744.380050302</v>
      </c>
      <c r="M928" s="225">
        <v>-100268964.39449801</v>
      </c>
      <c r="N928" s="225">
        <v>-943618686.661991</v>
      </c>
      <c r="O928" s="225">
        <v>-93334796.632471099</v>
      </c>
      <c r="P928" s="225">
        <v>-98270106.640942007</v>
      </c>
      <c r="Q928" s="225">
        <v>-71705518.826560095</v>
      </c>
      <c r="R928" s="225">
        <v>-52939235.345419303</v>
      </c>
      <c r="S928" s="225">
        <v>-69533555.902828395</v>
      </c>
      <c r="T928" s="225">
        <v>-88799009.120685294</v>
      </c>
      <c r="U928" s="225">
        <v>-85292330.846443504</v>
      </c>
      <c r="V928" s="225">
        <v>-70690228.074390903</v>
      </c>
      <c r="W928" s="225">
        <v>-82901149.418282703</v>
      </c>
      <c r="X928" s="225">
        <v>-74972157.201859206</v>
      </c>
      <c r="Y928" s="225">
        <v>-70154329.549254298</v>
      </c>
      <c r="Z928" s="225">
        <v>-101308381.46926799</v>
      </c>
      <c r="AA928" s="225">
        <v>-959900799.02840602</v>
      </c>
      <c r="AB928" s="225">
        <v>-87444233.288876295</v>
      </c>
      <c r="AC928" s="225">
        <v>-64842860.006428704</v>
      </c>
      <c r="AD928" s="225">
        <v>-46716090.510762103</v>
      </c>
      <c r="AE928" s="225">
        <v>-42268101.6858496</v>
      </c>
      <c r="AF928" s="225">
        <v>-65538436.4130987</v>
      </c>
      <c r="AG928" s="225">
        <v>-81726438.5665856</v>
      </c>
      <c r="AH928" s="225">
        <v>-92835686.391582698</v>
      </c>
      <c r="AI928" s="225">
        <v>-95981284.149443999</v>
      </c>
      <c r="AJ928" s="225">
        <v>-76413724.984544203</v>
      </c>
      <c r="AK928" s="225">
        <v>-64095568.762615502</v>
      </c>
      <c r="AL928" s="225">
        <v>-45894881.701796599</v>
      </c>
      <c r="AM928" s="225">
        <v>-78900108.846367702</v>
      </c>
      <c r="AN928" s="225">
        <v>-842657415.30795205</v>
      </c>
      <c r="AO928" s="225">
        <v>-86488023.314398199</v>
      </c>
      <c r="AP928" s="225">
        <v>-62993185.599429898</v>
      </c>
      <c r="AQ928" s="225">
        <v>-42879362.596552297</v>
      </c>
      <c r="AR928" s="225">
        <v>-39308156.888117</v>
      </c>
      <c r="AS928" s="225">
        <v>-64114745.884791702</v>
      </c>
      <c r="AT928" s="225">
        <v>-81727917.353066206</v>
      </c>
      <c r="AU928" s="225">
        <v>-93518850.224322602</v>
      </c>
      <c r="AV928" s="225">
        <v>-99576453.668607399</v>
      </c>
      <c r="AW928" s="225">
        <v>-78726744.713256702</v>
      </c>
      <c r="AX928" s="225">
        <v>-67157757.302232698</v>
      </c>
      <c r="AY928" s="225">
        <v>-47730481.2129113</v>
      </c>
      <c r="AZ928" s="225">
        <v>-78837306.930941299</v>
      </c>
      <c r="BA928" s="225">
        <v>-843058985.688627</v>
      </c>
      <c r="BB928" s="225">
        <v>-87357011.107168704</v>
      </c>
      <c r="BC928" s="225">
        <v>-64465993.208624199</v>
      </c>
      <c r="BD928" s="225">
        <v>-45183515.960210599</v>
      </c>
      <c r="BE928" s="225">
        <v>-41342932.552309602</v>
      </c>
      <c r="BF928" s="225">
        <v>-63575315.527487099</v>
      </c>
      <c r="BG928" s="225">
        <v>-79491291.2507644</v>
      </c>
      <c r="BH928" s="225">
        <v>-90698195.602587298</v>
      </c>
      <c r="BI928" s="225">
        <v>-98145574.978221193</v>
      </c>
      <c r="BJ928" s="225">
        <v>-76433230.325298995</v>
      </c>
      <c r="BK928" s="225">
        <v>-63653348.049242698</v>
      </c>
      <c r="BL928" s="225">
        <v>-37994727.284687698</v>
      </c>
      <c r="BM928" s="225">
        <v>-75519848.838527605</v>
      </c>
      <c r="BN928" s="225">
        <v>-823860984.68513</v>
      </c>
    </row>
    <row r="929" spans="1:66">
      <c r="A929" s="245" t="s">
        <v>1168</v>
      </c>
      <c r="B929" s="225">
        <v>0</v>
      </c>
      <c r="C929" s="225">
        <v>0</v>
      </c>
      <c r="D929" s="225">
        <v>0</v>
      </c>
      <c r="E929" s="225">
        <v>0</v>
      </c>
      <c r="F929" s="225">
        <v>0</v>
      </c>
      <c r="G929" s="225">
        <v>0</v>
      </c>
      <c r="H929" s="225">
        <v>0</v>
      </c>
      <c r="I929" s="225">
        <v>0</v>
      </c>
      <c r="J929" s="225">
        <v>0</v>
      </c>
      <c r="K929" s="225">
        <v>0</v>
      </c>
      <c r="L929" s="225">
        <v>0</v>
      </c>
      <c r="M929" s="225">
        <v>0</v>
      </c>
      <c r="N929" s="225">
        <v>0</v>
      </c>
      <c r="O929" s="225">
        <v>0</v>
      </c>
      <c r="P929" s="225">
        <v>0</v>
      </c>
      <c r="Q929" s="225">
        <v>0</v>
      </c>
      <c r="R929" s="225">
        <v>0</v>
      </c>
      <c r="S929" s="225">
        <v>0</v>
      </c>
      <c r="T929" s="225">
        <v>0</v>
      </c>
      <c r="U929" s="225">
        <v>0</v>
      </c>
      <c r="V929" s="225">
        <v>0</v>
      </c>
      <c r="W929" s="225">
        <v>0</v>
      </c>
      <c r="X929" s="225">
        <v>0</v>
      </c>
      <c r="Y929" s="225">
        <v>0</v>
      </c>
      <c r="Z929" s="225">
        <v>0</v>
      </c>
      <c r="AA929" s="225">
        <v>0</v>
      </c>
      <c r="AB929" s="225">
        <v>0</v>
      </c>
      <c r="AC929" s="225">
        <v>0</v>
      </c>
      <c r="AD929" s="225">
        <v>0</v>
      </c>
      <c r="AE929" s="225">
        <v>0</v>
      </c>
      <c r="AF929" s="225">
        <v>0</v>
      </c>
      <c r="AG929" s="225">
        <v>0</v>
      </c>
      <c r="AH929" s="225">
        <v>0</v>
      </c>
      <c r="AI929" s="225">
        <v>0</v>
      </c>
      <c r="AJ929" s="225">
        <v>0</v>
      </c>
      <c r="AK929" s="225">
        <v>0</v>
      </c>
      <c r="AL929" s="225">
        <v>0</v>
      </c>
      <c r="AM929" s="225">
        <v>0</v>
      </c>
      <c r="AN929" s="225">
        <v>0</v>
      </c>
      <c r="AO929" s="225">
        <v>0</v>
      </c>
      <c r="AP929" s="225">
        <v>0</v>
      </c>
      <c r="AQ929" s="225">
        <v>0</v>
      </c>
      <c r="AR929" s="225">
        <v>0</v>
      </c>
      <c r="AS929" s="225">
        <v>0</v>
      </c>
      <c r="AT929" s="225">
        <v>0</v>
      </c>
      <c r="AU929" s="225">
        <v>0</v>
      </c>
      <c r="AV929" s="225">
        <v>0</v>
      </c>
      <c r="AW929" s="225">
        <v>0</v>
      </c>
      <c r="AX929" s="225">
        <v>0</v>
      </c>
      <c r="AY929" s="225">
        <v>0</v>
      </c>
      <c r="AZ929" s="225">
        <v>0</v>
      </c>
      <c r="BA929" s="225">
        <v>0</v>
      </c>
      <c r="BB929" s="225">
        <v>0</v>
      </c>
      <c r="BC929" s="225">
        <v>0</v>
      </c>
      <c r="BD929" s="225">
        <v>0</v>
      </c>
      <c r="BE929" s="225">
        <v>0</v>
      </c>
      <c r="BF929" s="225">
        <v>0</v>
      </c>
      <c r="BG929" s="225">
        <v>0</v>
      </c>
      <c r="BH929" s="225">
        <v>0</v>
      </c>
      <c r="BI929" s="225">
        <v>0</v>
      </c>
      <c r="BJ929" s="225">
        <v>0</v>
      </c>
      <c r="BK929" s="225">
        <v>0</v>
      </c>
      <c r="BL929" s="225">
        <v>0</v>
      </c>
      <c r="BM929" s="225">
        <v>0</v>
      </c>
      <c r="BN929" s="225">
        <v>0</v>
      </c>
    </row>
    <row r="930" spans="1:66">
      <c r="A930" s="245" t="s">
        <v>1169</v>
      </c>
      <c r="B930" s="225">
        <v>-94807819.857559904</v>
      </c>
      <c r="C930" s="225">
        <v>-111714227.65281001</v>
      </c>
      <c r="D930" s="225">
        <v>-101318398.61574</v>
      </c>
      <c r="E930" s="225">
        <v>-45864414.021778896</v>
      </c>
      <c r="F930" s="225">
        <v>-57155269.6666108</v>
      </c>
      <c r="G930" s="225">
        <v>-88870092.131955802</v>
      </c>
      <c r="H930" s="225">
        <v>-78968296.531141505</v>
      </c>
      <c r="I930" s="225">
        <v>-52750656.832377099</v>
      </c>
      <c r="J930" s="225">
        <v>-91426621.749640703</v>
      </c>
      <c r="K930" s="225">
        <v>-56759180.827825896</v>
      </c>
      <c r="L930" s="225">
        <v>-63714744.380050302</v>
      </c>
      <c r="M930" s="225">
        <v>-100268964.39449801</v>
      </c>
      <c r="N930" s="225">
        <v>-943618686.661991</v>
      </c>
      <c r="O930" s="225">
        <v>-93334796.632471099</v>
      </c>
      <c r="P930" s="225">
        <v>-98270106.640942007</v>
      </c>
      <c r="Q930" s="225">
        <v>-71705518.826560095</v>
      </c>
      <c r="R930" s="225">
        <v>-52939235.345419303</v>
      </c>
      <c r="S930" s="225">
        <v>-69533555.902828395</v>
      </c>
      <c r="T930" s="225">
        <v>-88799009.120685294</v>
      </c>
      <c r="U930" s="225">
        <v>-85292330.846443504</v>
      </c>
      <c r="V930" s="225">
        <v>-70690228.074390903</v>
      </c>
      <c r="W930" s="225">
        <v>-82901149.418282703</v>
      </c>
      <c r="X930" s="225">
        <v>-74972157.201859206</v>
      </c>
      <c r="Y930" s="225">
        <v>-70154329.549254298</v>
      </c>
      <c r="Z930" s="225">
        <v>-101308381.46926799</v>
      </c>
      <c r="AA930" s="225">
        <v>-959900799.02840602</v>
      </c>
      <c r="AB930" s="225">
        <v>-87444233.288876295</v>
      </c>
      <c r="AC930" s="225">
        <v>-64842860.006428704</v>
      </c>
      <c r="AD930" s="225">
        <v>-46716090.510762103</v>
      </c>
      <c r="AE930" s="225">
        <v>-42268101.6858496</v>
      </c>
      <c r="AF930" s="225">
        <v>-65538436.4130987</v>
      </c>
      <c r="AG930" s="225">
        <v>-81726438.5665856</v>
      </c>
      <c r="AH930" s="225">
        <v>-92835686.391582698</v>
      </c>
      <c r="AI930" s="225">
        <v>-95981284.149443999</v>
      </c>
      <c r="AJ930" s="225">
        <v>-76413724.984544203</v>
      </c>
      <c r="AK930" s="225">
        <v>-64095568.762615502</v>
      </c>
      <c r="AL930" s="225">
        <v>-45894881.701796599</v>
      </c>
      <c r="AM930" s="225">
        <v>-78900108.846367702</v>
      </c>
      <c r="AN930" s="225">
        <v>-842657415.30795205</v>
      </c>
      <c r="AO930" s="225">
        <v>-86488023.314398199</v>
      </c>
      <c r="AP930" s="225">
        <v>-62993185.599429898</v>
      </c>
      <c r="AQ930" s="225">
        <v>-42879362.596552297</v>
      </c>
      <c r="AR930" s="225">
        <v>-39308156.888117</v>
      </c>
      <c r="AS930" s="225">
        <v>-64114745.884791702</v>
      </c>
      <c r="AT930" s="225">
        <v>-81727917.353066206</v>
      </c>
      <c r="AU930" s="225">
        <v>-93518850.224322602</v>
      </c>
      <c r="AV930" s="225">
        <v>-99576453.668607399</v>
      </c>
      <c r="AW930" s="225">
        <v>-78726744.713256702</v>
      </c>
      <c r="AX930" s="225">
        <v>-67157757.302232698</v>
      </c>
      <c r="AY930" s="225">
        <v>-47730481.2129113</v>
      </c>
      <c r="AZ930" s="225">
        <v>-78837306.930941299</v>
      </c>
      <c r="BA930" s="225">
        <v>-843058985.688627</v>
      </c>
      <c r="BB930" s="225">
        <v>-87357011.107168704</v>
      </c>
      <c r="BC930" s="225">
        <v>-64465993.208624199</v>
      </c>
      <c r="BD930" s="225">
        <v>-45183515.960210599</v>
      </c>
      <c r="BE930" s="225">
        <v>-41342932.552309602</v>
      </c>
      <c r="BF930" s="225">
        <v>-63575315.527487099</v>
      </c>
      <c r="BG930" s="225">
        <v>-79491291.2507644</v>
      </c>
      <c r="BH930" s="225">
        <v>-90698195.602587298</v>
      </c>
      <c r="BI930" s="225">
        <v>-98145574.978221193</v>
      </c>
      <c r="BJ930" s="225">
        <v>-76433230.325298995</v>
      </c>
      <c r="BK930" s="225">
        <v>-63653348.049242698</v>
      </c>
      <c r="BL930" s="225">
        <v>-37994727.284687698</v>
      </c>
      <c r="BM930" s="225">
        <v>-75519848.838527605</v>
      </c>
      <c r="BN930" s="225">
        <v>-823860984.68513</v>
      </c>
    </row>
    <row r="931" spans="1:66">
      <c r="A931" s="245" t="s">
        <v>1170</v>
      </c>
    </row>
    <row r="932" spans="1:66" ht="10.8" thickBot="1">
      <c r="A932" s="246" t="s">
        <v>1171</v>
      </c>
    </row>
    <row r="933" spans="1:66">
      <c r="A933" s="245" t="s">
        <v>1172</v>
      </c>
      <c r="B933" s="225">
        <v>-700986734.75189197</v>
      </c>
      <c r="C933" s="225">
        <v>-458767203.33616501</v>
      </c>
      <c r="D933" s="225">
        <v>-471054414.32961202</v>
      </c>
      <c r="E933" s="225">
        <v>-547237669.61015296</v>
      </c>
      <c r="F933" s="225">
        <v>-639834852.88548505</v>
      </c>
      <c r="G933" s="225">
        <v>-681032886.67557597</v>
      </c>
      <c r="H933" s="225">
        <v>-711952091.465343</v>
      </c>
      <c r="I933" s="225">
        <v>-867995032.94004595</v>
      </c>
      <c r="J933" s="225">
        <v>-666046366.11075902</v>
      </c>
      <c r="K933" s="225">
        <v>-594250040.19166696</v>
      </c>
      <c r="L933" s="225">
        <v>-490394746.66444403</v>
      </c>
      <c r="M933" s="225">
        <v>-536251276.16858399</v>
      </c>
      <c r="N933" s="225">
        <v>-7365803315.1297302</v>
      </c>
      <c r="O933" s="225">
        <v>-718828979.91008997</v>
      </c>
      <c r="P933" s="225">
        <v>-490138942.92889601</v>
      </c>
      <c r="Q933" s="225">
        <v>-493776242.45939898</v>
      </c>
      <c r="R933" s="225">
        <v>-490279546.567873</v>
      </c>
      <c r="S933" s="225">
        <v>-585214891.87511802</v>
      </c>
      <c r="T933" s="225">
        <v>-628020268.60518301</v>
      </c>
      <c r="U933" s="225">
        <v>-658481899.94852805</v>
      </c>
      <c r="V933" s="225">
        <v>-809769086.35253704</v>
      </c>
      <c r="W933" s="225">
        <v>-613572876.27386105</v>
      </c>
      <c r="X933" s="225">
        <v>-540015025.66034901</v>
      </c>
      <c r="Y933" s="225">
        <v>-435631647.55466199</v>
      </c>
      <c r="Z933" s="225">
        <v>-481070068.74485803</v>
      </c>
      <c r="AA933" s="225">
        <v>-6944799476.8813496</v>
      </c>
      <c r="AB933" s="225">
        <v>-588205933.83605099</v>
      </c>
      <c r="AC933" s="225">
        <v>-382709962.27358103</v>
      </c>
      <c r="AD933" s="225">
        <v>-390223576.05418801</v>
      </c>
      <c r="AE933" s="225">
        <v>-419278552.79669797</v>
      </c>
      <c r="AF933" s="225">
        <v>-501448382.20344001</v>
      </c>
      <c r="AG933" s="225">
        <v>-537955653.37912595</v>
      </c>
      <c r="AH933" s="225">
        <v>-565214945.36993003</v>
      </c>
      <c r="AI933" s="225">
        <v>-693256018.05613804</v>
      </c>
      <c r="AJ933" s="225">
        <v>-527603770.04602301</v>
      </c>
      <c r="AK933" s="225">
        <v>-461920039.328596</v>
      </c>
      <c r="AL933" s="225">
        <v>-374664034.27277398</v>
      </c>
      <c r="AM933" s="225">
        <v>-415404822.32407701</v>
      </c>
      <c r="AN933" s="225">
        <v>-5857885689.9406204</v>
      </c>
      <c r="AO933" s="225">
        <v>-583735385.169155</v>
      </c>
      <c r="AP933" s="225">
        <v>-381071956.89830399</v>
      </c>
      <c r="AQ933" s="225">
        <v>-386190258.158548</v>
      </c>
      <c r="AR933" s="225">
        <v>-414924345.24773997</v>
      </c>
      <c r="AS933" s="225">
        <v>-496907345.48866898</v>
      </c>
      <c r="AT933" s="225">
        <v>-536509018.76753598</v>
      </c>
      <c r="AU933" s="225">
        <v>-563444868.27721703</v>
      </c>
      <c r="AV933" s="225">
        <v>-690195195.22140396</v>
      </c>
      <c r="AW933" s="225">
        <v>-526191604.242809</v>
      </c>
      <c r="AX933" s="225">
        <v>-461755111.76084602</v>
      </c>
      <c r="AY933" s="225">
        <v>-372788469.27612501</v>
      </c>
      <c r="AZ933" s="225">
        <v>-414464033.63730103</v>
      </c>
      <c r="BA933" s="225">
        <v>-5828177592.1456604</v>
      </c>
      <c r="BB933" s="225">
        <v>-582730990.18171704</v>
      </c>
      <c r="BC933" s="225">
        <v>-380600440.44946301</v>
      </c>
      <c r="BD933" s="225">
        <v>-384328683.11050498</v>
      </c>
      <c r="BE933" s="225">
        <v>-413024492.20537603</v>
      </c>
      <c r="BF933" s="225">
        <v>-496270937.17893398</v>
      </c>
      <c r="BG933" s="225">
        <v>-535264844.85151201</v>
      </c>
      <c r="BH933" s="225">
        <v>-562472281.46399498</v>
      </c>
      <c r="BI933" s="225">
        <v>-688695503.86741197</v>
      </c>
      <c r="BJ933" s="225">
        <v>-525971203.55312902</v>
      </c>
      <c r="BK933" s="225">
        <v>-461575668.13391</v>
      </c>
      <c r="BL933" s="225">
        <v>-373045473.81655103</v>
      </c>
      <c r="BM933" s="225">
        <v>-415035219.861866</v>
      </c>
      <c r="BN933" s="225">
        <v>-5819015738.6743698</v>
      </c>
    </row>
    <row r="934" spans="1:66">
      <c r="A934" s="245" t="s">
        <v>1173</v>
      </c>
      <c r="B934" s="225">
        <v>47913803.187461004</v>
      </c>
      <c r="C934" s="225">
        <v>39096922.007461101</v>
      </c>
      <c r="D934" s="225">
        <v>52346517.2974611</v>
      </c>
      <c r="E934" s="225">
        <v>91189171.287461102</v>
      </c>
      <c r="F934" s="225">
        <v>87865726.217461094</v>
      </c>
      <c r="G934" s="225">
        <v>86417126.967461094</v>
      </c>
      <c r="H934" s="225">
        <v>89187746.647460997</v>
      </c>
      <c r="I934" s="225">
        <v>88533182.417461097</v>
      </c>
      <c r="J934" s="225">
        <v>93730888.197460994</v>
      </c>
      <c r="K934" s="225">
        <v>93061127.217461094</v>
      </c>
      <c r="L934" s="225">
        <v>94332227.887461096</v>
      </c>
      <c r="M934" s="225">
        <v>92966031.147460997</v>
      </c>
      <c r="N934" s="225">
        <v>956640470.47953296</v>
      </c>
      <c r="O934" s="225">
        <v>91701895.431613296</v>
      </c>
      <c r="P934" s="225">
        <v>84669401.711613193</v>
      </c>
      <c r="Q934" s="225">
        <v>96789670.2716133</v>
      </c>
      <c r="R934" s="225">
        <v>51147937.401613303</v>
      </c>
      <c r="S934" s="225">
        <v>50928973.791613303</v>
      </c>
      <c r="T934" s="225">
        <v>43613856.321613297</v>
      </c>
      <c r="U934" s="225">
        <v>47038072.861613303</v>
      </c>
      <c r="V934" s="225">
        <v>46206415.901613198</v>
      </c>
      <c r="W934" s="225">
        <v>52268057.4516133</v>
      </c>
      <c r="X934" s="225">
        <v>48735405.301613301</v>
      </c>
      <c r="Y934" s="225">
        <v>48996714.421613201</v>
      </c>
      <c r="Z934" s="225">
        <v>44342131.271613203</v>
      </c>
      <c r="AA934" s="225">
        <v>706438532.139359</v>
      </c>
      <c r="AB934" s="225">
        <v>58634188.805818997</v>
      </c>
      <c r="AC934" s="225">
        <v>48532229.085818999</v>
      </c>
      <c r="AD934" s="225">
        <v>54286768.645819001</v>
      </c>
      <c r="AE934" s="225">
        <v>49538430.775819004</v>
      </c>
      <c r="AF934" s="225">
        <v>53253864.165818997</v>
      </c>
      <c r="AG934" s="225">
        <v>48705464.695818998</v>
      </c>
      <c r="AH934" s="225">
        <v>51167621.235818997</v>
      </c>
      <c r="AI934" s="225">
        <v>51475014.275819004</v>
      </c>
      <c r="AJ934" s="225">
        <v>55684001.825819001</v>
      </c>
      <c r="AK934" s="225">
        <v>51543429.675819002</v>
      </c>
      <c r="AL934" s="225">
        <v>53660264.795818999</v>
      </c>
      <c r="AM934" s="225">
        <v>49041715.645819001</v>
      </c>
      <c r="AN934" s="225">
        <v>625522993.62982798</v>
      </c>
      <c r="AO934" s="225">
        <v>60894246.589808598</v>
      </c>
      <c r="AP934" s="225">
        <v>50792286.869808599</v>
      </c>
      <c r="AQ934" s="225">
        <v>56546826.429808602</v>
      </c>
      <c r="AR934" s="225">
        <v>51798488.559808597</v>
      </c>
      <c r="AS934" s="225">
        <v>55513921.949808598</v>
      </c>
      <c r="AT934" s="225">
        <v>50965522.479808599</v>
      </c>
      <c r="AU934" s="225">
        <v>53427679.019808598</v>
      </c>
      <c r="AV934" s="225">
        <v>53735072.059808597</v>
      </c>
      <c r="AW934" s="225">
        <v>57944059.609808601</v>
      </c>
      <c r="AX934" s="225">
        <v>53803487.459808603</v>
      </c>
      <c r="AY934" s="225">
        <v>55920322.579808503</v>
      </c>
      <c r="AZ934" s="225">
        <v>51301773.429808602</v>
      </c>
      <c r="BA934" s="225">
        <v>652643687.03770304</v>
      </c>
      <c r="BB934" s="225">
        <v>68006162.754760101</v>
      </c>
      <c r="BC934" s="225">
        <v>53861196.034760103</v>
      </c>
      <c r="BD934" s="225">
        <v>59615735.594760098</v>
      </c>
      <c r="BE934" s="225">
        <v>54867397.7247601</v>
      </c>
      <c r="BF934" s="225">
        <v>58582831.114760101</v>
      </c>
      <c r="BG934" s="225">
        <v>54034431.644760102</v>
      </c>
      <c r="BH934" s="225">
        <v>56496588.184760101</v>
      </c>
      <c r="BI934" s="225">
        <v>56803981.2247601</v>
      </c>
      <c r="BJ934" s="225">
        <v>61012968.774760097</v>
      </c>
      <c r="BK934" s="225">
        <v>56872396.624760099</v>
      </c>
      <c r="BL934" s="225">
        <v>58989231.744760104</v>
      </c>
      <c r="BM934" s="225">
        <v>54370682.594760098</v>
      </c>
      <c r="BN934" s="225">
        <v>693513604.01712096</v>
      </c>
    </row>
    <row r="935" spans="1:66">
      <c r="A935" s="245" t="s">
        <v>1174</v>
      </c>
      <c r="B935" s="225">
        <v>342946906.32781798</v>
      </c>
      <c r="C935" s="225">
        <v>218358794.18491799</v>
      </c>
      <c r="D935" s="225">
        <v>237257312.48882699</v>
      </c>
      <c r="E935" s="225">
        <v>260454161.92649701</v>
      </c>
      <c r="F935" s="225">
        <v>310896053.18721199</v>
      </c>
      <c r="G935" s="225">
        <v>329212912.31288302</v>
      </c>
      <c r="H935" s="225">
        <v>345636701.755288</v>
      </c>
      <c r="I935" s="225">
        <v>428433020.11011499</v>
      </c>
      <c r="J935" s="225">
        <v>320902199.43646598</v>
      </c>
      <c r="K935" s="225">
        <v>280572347.28935802</v>
      </c>
      <c r="L935" s="225">
        <v>225338273.27523801</v>
      </c>
      <c r="M935" s="225">
        <v>239373094.162523</v>
      </c>
      <c r="N935" s="225">
        <v>3539381776.45714</v>
      </c>
      <c r="O935" s="225">
        <v>313672391.68377298</v>
      </c>
      <c r="P935" s="225">
        <v>202457438.90359601</v>
      </c>
      <c r="Q935" s="225">
        <v>214361778.58406699</v>
      </c>
      <c r="R935" s="225">
        <v>236209077.60568801</v>
      </c>
      <c r="S935" s="225">
        <v>284842637.87276399</v>
      </c>
      <c r="T935" s="225">
        <v>302997280.79717302</v>
      </c>
      <c r="U935" s="225">
        <v>318936620.49245203</v>
      </c>
      <c r="V935" s="225">
        <v>392702874.67522198</v>
      </c>
      <c r="W935" s="225">
        <v>295099726.56948799</v>
      </c>
      <c r="X935" s="225">
        <v>257306351.44478801</v>
      </c>
      <c r="Y935" s="225">
        <v>203775655.874919</v>
      </c>
      <c r="Z935" s="225">
        <v>217514360.34761101</v>
      </c>
      <c r="AA935" s="225">
        <v>3239876194.8515401</v>
      </c>
      <c r="AB935" s="225">
        <v>213841538.530761</v>
      </c>
      <c r="AC935" s="225">
        <v>134574882.02272999</v>
      </c>
      <c r="AD935" s="225">
        <v>146368278.609981</v>
      </c>
      <c r="AE935" s="225">
        <v>160515432.46715701</v>
      </c>
      <c r="AF935" s="225">
        <v>193484353.989209</v>
      </c>
      <c r="AG935" s="225">
        <v>206127716.04048201</v>
      </c>
      <c r="AH935" s="225">
        <v>216801020.70087501</v>
      </c>
      <c r="AI935" s="225">
        <v>267516583.940534</v>
      </c>
      <c r="AJ935" s="225">
        <v>201782204.70387799</v>
      </c>
      <c r="AK935" s="225">
        <v>173771673.70118499</v>
      </c>
      <c r="AL935" s="225">
        <v>138629866.57880101</v>
      </c>
      <c r="AM935" s="225">
        <v>148180284.694262</v>
      </c>
      <c r="AN935" s="225">
        <v>2201593835.9798598</v>
      </c>
      <c r="AO935" s="225">
        <v>198987883.309627</v>
      </c>
      <c r="AP935" s="225">
        <v>125466630.18298499</v>
      </c>
      <c r="AQ935" s="225">
        <v>135643328.890764</v>
      </c>
      <c r="AR935" s="225">
        <v>148854993.117075</v>
      </c>
      <c r="AS935" s="225">
        <v>179840977.904037</v>
      </c>
      <c r="AT935" s="225">
        <v>192658522.724168</v>
      </c>
      <c r="AU935" s="225">
        <v>202558774.732858</v>
      </c>
      <c r="AV935" s="225">
        <v>249821249.06325001</v>
      </c>
      <c r="AW935" s="225">
        <v>188509690.847</v>
      </c>
      <c r="AX935" s="225">
        <v>162730823.405489</v>
      </c>
      <c r="AY935" s="225">
        <v>128913096.793056</v>
      </c>
      <c r="AZ935" s="225">
        <v>138257907.78306299</v>
      </c>
      <c r="BA935" s="225">
        <v>2052243878.75337</v>
      </c>
      <c r="BB935" s="225">
        <v>189278190.327474</v>
      </c>
      <c r="BC935" s="225">
        <v>119028862.108651</v>
      </c>
      <c r="BD935" s="225">
        <v>128368543.84214801</v>
      </c>
      <c r="BE935" s="225">
        <v>141017851.594639</v>
      </c>
      <c r="BF935" s="225">
        <v>171149149.00663799</v>
      </c>
      <c r="BG935" s="225">
        <v>183670007.68464199</v>
      </c>
      <c r="BH935" s="225">
        <v>193251377.714284</v>
      </c>
      <c r="BI935" s="225">
        <v>238388732.69920501</v>
      </c>
      <c r="BJ935" s="225">
        <v>180160538.105564</v>
      </c>
      <c r="BK935" s="225">
        <v>155443179.61733299</v>
      </c>
      <c r="BL935" s="225">
        <v>123114458.319493</v>
      </c>
      <c r="BM935" s="225">
        <v>132240977.275535</v>
      </c>
      <c r="BN935" s="225">
        <v>1955111868.29561</v>
      </c>
    </row>
    <row r="936" spans="1:66">
      <c r="A936" s="245" t="s">
        <v>1175</v>
      </c>
      <c r="B936" s="225">
        <v>107038636.752057</v>
      </c>
      <c r="C936" s="225">
        <v>17732550.925593901</v>
      </c>
      <c r="D936" s="225">
        <v>7343436.4081562599</v>
      </c>
      <c r="E936" s="225">
        <v>77691052.336623296</v>
      </c>
      <c r="F936" s="225">
        <v>95207934.414170802</v>
      </c>
      <c r="G936" s="225">
        <v>68655895.629122198</v>
      </c>
      <c r="H936" s="225">
        <v>96038308.222027794</v>
      </c>
      <c r="I936" s="225">
        <v>172515241.31763899</v>
      </c>
      <c r="J936" s="225">
        <v>64402411.450828299</v>
      </c>
      <c r="K936" s="225">
        <v>81377120.066902399</v>
      </c>
      <c r="L936" s="225">
        <v>41794010.276179098</v>
      </c>
      <c r="M936" s="225">
        <v>13542970.788995899</v>
      </c>
      <c r="N936" s="225">
        <v>843339568.58829701</v>
      </c>
      <c r="O936" s="225">
        <v>110092735.62943199</v>
      </c>
      <c r="P936" s="225">
        <v>29898775.227045801</v>
      </c>
      <c r="Q936" s="225">
        <v>38122800.015427001</v>
      </c>
      <c r="R936" s="225">
        <v>74775201.063311696</v>
      </c>
      <c r="S936" s="225">
        <v>87968455.522842601</v>
      </c>
      <c r="T936" s="225">
        <v>87031530.845572203</v>
      </c>
      <c r="U936" s="225">
        <v>99859134.534475699</v>
      </c>
      <c r="V936" s="225">
        <v>167728347.540604</v>
      </c>
      <c r="W936" s="225">
        <v>81403879.706487104</v>
      </c>
      <c r="X936" s="225">
        <v>71240071.781765699</v>
      </c>
      <c r="Y936" s="225">
        <v>42971534.566493697</v>
      </c>
      <c r="Z936" s="225">
        <v>33431405.929846801</v>
      </c>
      <c r="AA936" s="225">
        <v>924523872.36330497</v>
      </c>
      <c r="AB936" s="225">
        <v>120406967.612578</v>
      </c>
      <c r="AC936" s="225">
        <v>61325052.612648502</v>
      </c>
      <c r="AD936" s="225">
        <v>71813861.546585202</v>
      </c>
      <c r="AE936" s="225">
        <v>89970414.922918394</v>
      </c>
      <c r="AF936" s="225">
        <v>98441029.124937296</v>
      </c>
      <c r="AG936" s="225">
        <v>101653869.994066</v>
      </c>
      <c r="AH936" s="225">
        <v>100448192.337073</v>
      </c>
      <c r="AI936" s="225">
        <v>151654172.251973</v>
      </c>
      <c r="AJ936" s="225">
        <v>97529491.667403296</v>
      </c>
      <c r="AK936" s="225">
        <v>86077298.846672401</v>
      </c>
      <c r="AL936" s="225">
        <v>65600009.4617908</v>
      </c>
      <c r="AM936" s="225">
        <v>61123564.6146136</v>
      </c>
      <c r="AN936" s="225">
        <v>1106043924.9932599</v>
      </c>
      <c r="AO936" s="225">
        <v>127870161.63656101</v>
      </c>
      <c r="AP936" s="225">
        <v>66588329.001570202</v>
      </c>
      <c r="AQ936" s="225">
        <v>78749776.846212402</v>
      </c>
      <c r="AR936" s="225">
        <v>96679601.803625003</v>
      </c>
      <c r="AS936" s="225">
        <v>105436545.06694099</v>
      </c>
      <c r="AT936" s="225">
        <v>109636898.891794</v>
      </c>
      <c r="AU936" s="225">
        <v>108369584.087819</v>
      </c>
      <c r="AV936" s="225">
        <v>158980398.58167401</v>
      </c>
      <c r="AW936" s="225">
        <v>103336432.94939201</v>
      </c>
      <c r="AX936" s="225">
        <v>90085133.370931998</v>
      </c>
      <c r="AY936" s="225">
        <v>68222158.868797705</v>
      </c>
      <c r="AZ936" s="225">
        <v>67473291.426625907</v>
      </c>
      <c r="BA936" s="225">
        <v>1181428312.53194</v>
      </c>
      <c r="BB936" s="225">
        <v>128675671.556545</v>
      </c>
      <c r="BC936" s="225">
        <v>67201393.012819394</v>
      </c>
      <c r="BD936" s="225">
        <v>77680827.962973595</v>
      </c>
      <c r="BE936" s="225">
        <v>96531325.284124807</v>
      </c>
      <c r="BF936" s="225">
        <v>109634264.89926299</v>
      </c>
      <c r="BG936" s="225">
        <v>114409859.325445</v>
      </c>
      <c r="BH936" s="225">
        <v>114457140.39223801</v>
      </c>
      <c r="BI936" s="225">
        <v>165296601.25995901</v>
      </c>
      <c r="BJ936" s="225">
        <v>108550720.05753</v>
      </c>
      <c r="BK936" s="225">
        <v>95871604.767069504</v>
      </c>
      <c r="BL936" s="225">
        <v>79253007.0425978</v>
      </c>
      <c r="BM936" s="225">
        <v>72600720.734361902</v>
      </c>
      <c r="BN936" s="225">
        <v>1230163136.29493</v>
      </c>
    </row>
    <row r="937" spans="1:66">
      <c r="A937" s="245" t="s">
        <v>1176</v>
      </c>
      <c r="B937" s="225">
        <v>0</v>
      </c>
      <c r="C937" s="225">
        <v>0</v>
      </c>
      <c r="D937" s="225">
        <v>0</v>
      </c>
      <c r="E937" s="225">
        <v>0</v>
      </c>
      <c r="F937" s="225">
        <v>0</v>
      </c>
      <c r="G937" s="225">
        <v>0</v>
      </c>
      <c r="H937" s="225">
        <v>0</v>
      </c>
      <c r="I937" s="225">
        <v>0</v>
      </c>
      <c r="J937" s="225">
        <v>0</v>
      </c>
      <c r="K937" s="225">
        <v>0</v>
      </c>
      <c r="L937" s="225">
        <v>0</v>
      </c>
      <c r="M937" s="225">
        <v>0</v>
      </c>
      <c r="N937" s="225">
        <v>0</v>
      </c>
      <c r="O937" s="225">
        <v>0</v>
      </c>
      <c r="P937" s="225">
        <v>0</v>
      </c>
      <c r="Q937" s="225">
        <v>0</v>
      </c>
      <c r="R937" s="225">
        <v>0</v>
      </c>
      <c r="S937" s="225">
        <v>0</v>
      </c>
      <c r="T937" s="225">
        <v>0</v>
      </c>
      <c r="U937" s="225">
        <v>0</v>
      </c>
      <c r="V937" s="225">
        <v>0</v>
      </c>
      <c r="W937" s="225">
        <v>0</v>
      </c>
      <c r="X937" s="225">
        <v>0</v>
      </c>
      <c r="Y937" s="225">
        <v>0</v>
      </c>
      <c r="Z937" s="225">
        <v>0</v>
      </c>
      <c r="AA937" s="225">
        <v>0</v>
      </c>
      <c r="AB937" s="225">
        <v>0</v>
      </c>
      <c r="AC937" s="225">
        <v>0</v>
      </c>
      <c r="AD937" s="225">
        <v>0</v>
      </c>
      <c r="AE937" s="225">
        <v>0</v>
      </c>
      <c r="AF937" s="225">
        <v>0</v>
      </c>
      <c r="AG937" s="225">
        <v>0</v>
      </c>
      <c r="AH937" s="225">
        <v>0</v>
      </c>
      <c r="AI937" s="225">
        <v>0</v>
      </c>
      <c r="AJ937" s="225">
        <v>0</v>
      </c>
      <c r="AK937" s="225">
        <v>0</v>
      </c>
      <c r="AL937" s="225">
        <v>0</v>
      </c>
      <c r="AM937" s="225">
        <v>0</v>
      </c>
      <c r="AN937" s="225">
        <v>0</v>
      </c>
      <c r="AO937" s="225">
        <v>0</v>
      </c>
      <c r="AP937" s="225">
        <v>0</v>
      </c>
      <c r="AQ937" s="225">
        <v>0</v>
      </c>
      <c r="AR937" s="225">
        <v>0</v>
      </c>
      <c r="AS937" s="225">
        <v>0</v>
      </c>
      <c r="AT937" s="225">
        <v>0</v>
      </c>
      <c r="AU937" s="225">
        <v>0</v>
      </c>
      <c r="AV937" s="225">
        <v>0</v>
      </c>
      <c r="AW937" s="225">
        <v>0</v>
      </c>
      <c r="AX937" s="225">
        <v>0</v>
      </c>
      <c r="AY937" s="225">
        <v>0</v>
      </c>
      <c r="AZ937" s="225">
        <v>0</v>
      </c>
      <c r="BA937" s="225">
        <v>0</v>
      </c>
      <c r="BB937" s="225">
        <v>0</v>
      </c>
      <c r="BC937" s="225">
        <v>0</v>
      </c>
      <c r="BD937" s="225">
        <v>0</v>
      </c>
      <c r="BE937" s="225">
        <v>0</v>
      </c>
      <c r="BF937" s="225">
        <v>0</v>
      </c>
      <c r="BG937" s="225">
        <v>0</v>
      </c>
      <c r="BH937" s="225">
        <v>0</v>
      </c>
      <c r="BI937" s="225">
        <v>0</v>
      </c>
      <c r="BJ937" s="225">
        <v>0</v>
      </c>
      <c r="BK937" s="225">
        <v>0</v>
      </c>
      <c r="BL937" s="225">
        <v>0</v>
      </c>
      <c r="BM937" s="225">
        <v>0</v>
      </c>
      <c r="BN937" s="225">
        <v>0</v>
      </c>
    </row>
    <row r="938" spans="1:66">
      <c r="A938" s="245" t="s">
        <v>1177</v>
      </c>
      <c r="B938" s="225">
        <v>48756907.006388001</v>
      </c>
      <c r="C938" s="225">
        <v>36902963.0867837</v>
      </c>
      <c r="D938" s="225">
        <v>37631529.3749208</v>
      </c>
      <c r="E938" s="225">
        <v>41428274.820345901</v>
      </c>
      <c r="F938" s="225">
        <v>45907213.981309898</v>
      </c>
      <c r="G938" s="225">
        <v>48079043.532271899</v>
      </c>
      <c r="H938" s="225">
        <v>49315535.028563201</v>
      </c>
      <c r="I938" s="225">
        <v>57016616.033061102</v>
      </c>
      <c r="J938" s="225">
        <v>47123780.016145803</v>
      </c>
      <c r="K938" s="225">
        <v>43559602.0055371</v>
      </c>
      <c r="L938" s="225">
        <v>38658775.482010901</v>
      </c>
      <c r="M938" s="225">
        <v>40894352.455035098</v>
      </c>
      <c r="N938" s="225">
        <v>535274592.82237399</v>
      </c>
      <c r="O938" s="225">
        <v>51189679.217077799</v>
      </c>
      <c r="P938" s="225">
        <v>40006998.2681759</v>
      </c>
      <c r="Q938" s="225">
        <v>40330616.252100103</v>
      </c>
      <c r="R938" s="225">
        <v>40075793.345740303</v>
      </c>
      <c r="S938" s="225">
        <v>44853073.667842597</v>
      </c>
      <c r="T938" s="225">
        <v>46702055.386727303</v>
      </c>
      <c r="U938" s="225">
        <v>48093953.924306303</v>
      </c>
      <c r="V938" s="225">
        <v>55564543.541790403</v>
      </c>
      <c r="W938" s="225">
        <v>45944553.082509197</v>
      </c>
      <c r="X938" s="225">
        <v>42291636.084110498</v>
      </c>
      <c r="Y938" s="225">
        <v>37532007.493356399</v>
      </c>
      <c r="Z938" s="225">
        <v>39441291.698217697</v>
      </c>
      <c r="AA938" s="225">
        <v>532026201.961954</v>
      </c>
      <c r="AB938" s="225">
        <v>46263305.464194901</v>
      </c>
      <c r="AC938" s="225">
        <v>36216284.472186103</v>
      </c>
      <c r="AD938" s="225">
        <v>36746670.845084801</v>
      </c>
      <c r="AE938" s="225">
        <v>38146515.598404497</v>
      </c>
      <c r="AF938" s="225">
        <v>42121777.1952409</v>
      </c>
      <c r="AG938" s="225">
        <v>43806424.126246803</v>
      </c>
      <c r="AH938" s="225">
        <v>45112961.282194398</v>
      </c>
      <c r="AI938" s="225">
        <v>51430395.847335503</v>
      </c>
      <c r="AJ938" s="225">
        <v>43324389.721789002</v>
      </c>
      <c r="AK938" s="225">
        <v>40081090.675941803</v>
      </c>
      <c r="AL938" s="225">
        <v>35958222.699070901</v>
      </c>
      <c r="AM938" s="225">
        <v>37815246.6891881</v>
      </c>
      <c r="AN938" s="225">
        <v>497023284.61687797</v>
      </c>
      <c r="AO938" s="225">
        <v>47929078.984949701</v>
      </c>
      <c r="AP938" s="225">
        <v>38040733.8401227</v>
      </c>
      <c r="AQ938" s="225">
        <v>38460492.155314699</v>
      </c>
      <c r="AR938" s="225">
        <v>39842631.649427399</v>
      </c>
      <c r="AS938" s="225">
        <v>43795736.403237902</v>
      </c>
      <c r="AT938" s="225">
        <v>45594111.612783603</v>
      </c>
      <c r="AU938" s="225">
        <v>46883156.564734101</v>
      </c>
      <c r="AV938" s="225">
        <v>53132194.248279601</v>
      </c>
      <c r="AW938" s="225">
        <v>45113482.039197899</v>
      </c>
      <c r="AX938" s="225">
        <v>41942062.7753492</v>
      </c>
      <c r="AY938" s="225">
        <v>37739059.352468699</v>
      </c>
      <c r="AZ938" s="225">
        <v>39637489.780068703</v>
      </c>
      <c r="BA938" s="225">
        <v>518110229.40593398</v>
      </c>
      <c r="BB938" s="225">
        <v>49066763.550876603</v>
      </c>
      <c r="BC938" s="225">
        <v>39220643.458990499</v>
      </c>
      <c r="BD938" s="225">
        <v>39588040.115232103</v>
      </c>
      <c r="BE938" s="225">
        <v>40957755.357956097</v>
      </c>
      <c r="BF938" s="225">
        <v>44968645.468453899</v>
      </c>
      <c r="BG938" s="225">
        <v>46833023.830609202</v>
      </c>
      <c r="BH938" s="225">
        <v>48135013.8903846</v>
      </c>
      <c r="BI938" s="225">
        <v>54356060.9706861</v>
      </c>
      <c r="BJ938" s="225">
        <v>46401725.315783396</v>
      </c>
      <c r="BK938" s="225">
        <v>43232816.471578099</v>
      </c>
      <c r="BL938" s="225">
        <v>39052477.770909801</v>
      </c>
      <c r="BM938" s="225">
        <v>40978494.820179999</v>
      </c>
      <c r="BN938" s="225">
        <v>532791461.02164</v>
      </c>
    </row>
    <row r="939" spans="1:66">
      <c r="A939" s="245" t="s">
        <v>1178</v>
      </c>
      <c r="B939" s="225">
        <v>44688521.631513499</v>
      </c>
      <c r="C939" s="225">
        <v>-2590844.3290414899</v>
      </c>
      <c r="D939" s="225">
        <v>11998044.8030765</v>
      </c>
      <c r="E939" s="225">
        <v>18458032.601617102</v>
      </c>
      <c r="F939" s="225">
        <v>33105183.520057499</v>
      </c>
      <c r="G939" s="225">
        <v>54846276.973366901</v>
      </c>
      <c r="H939" s="225">
        <v>41597391.515064701</v>
      </c>
      <c r="I939" s="225">
        <v>78150551.529282093</v>
      </c>
      <c r="J939" s="225">
        <v>46654716.390266798</v>
      </c>
      <c r="K939" s="225">
        <v>25102558.0961468</v>
      </c>
      <c r="L939" s="225">
        <v>4157021.7866560598</v>
      </c>
      <c r="M939" s="225">
        <v>47099451.861860096</v>
      </c>
      <c r="N939" s="225">
        <v>403266906.37986702</v>
      </c>
      <c r="O939" s="225">
        <v>54623131.891868398</v>
      </c>
      <c r="P939" s="225">
        <v>9039386.0426984299</v>
      </c>
      <c r="Q939" s="225">
        <v>14023862.912297999</v>
      </c>
      <c r="R939" s="225">
        <v>8844467.0005524103</v>
      </c>
      <c r="S939" s="225">
        <v>24978611.689763799</v>
      </c>
      <c r="T939" s="225">
        <v>38894528.2191156</v>
      </c>
      <c r="U939" s="225">
        <v>37691348.282157198</v>
      </c>
      <c r="V939" s="225">
        <v>71954700.910749495</v>
      </c>
      <c r="W939" s="225">
        <v>29433596.8983423</v>
      </c>
      <c r="X939" s="225">
        <v>17706588.1285946</v>
      </c>
      <c r="Y939" s="225">
        <v>-1444227.77825859</v>
      </c>
      <c r="Z939" s="225">
        <v>21691605.109674498</v>
      </c>
      <c r="AA939" s="225">
        <v>327437599.30755597</v>
      </c>
      <c r="AB939" s="225">
        <v>27147759.341320202</v>
      </c>
      <c r="AC939" s="225">
        <v>-13297633.972462701</v>
      </c>
      <c r="AD939" s="225">
        <v>-14378515.0667671</v>
      </c>
      <c r="AE939" s="225">
        <v>-8224501.3960283399</v>
      </c>
      <c r="AF939" s="225">
        <v>7366331.0186676402</v>
      </c>
      <c r="AG939" s="225">
        <v>10604084.4744814</v>
      </c>
      <c r="AH939" s="225">
        <v>16946560.5057237</v>
      </c>
      <c r="AI939" s="225">
        <v>46756519.927862398</v>
      </c>
      <c r="AJ939" s="225">
        <v>7154268.31555345</v>
      </c>
      <c r="AK939" s="225">
        <v>810546.12425433903</v>
      </c>
      <c r="AL939" s="225">
        <v>-16316709.3814629</v>
      </c>
      <c r="AM939" s="225">
        <v>8103781.8111881902</v>
      </c>
      <c r="AN939" s="225">
        <v>72672491.702330202</v>
      </c>
      <c r="AO939" s="225">
        <v>25688357.832977202</v>
      </c>
      <c r="AP939" s="225">
        <v>-15330116.381973</v>
      </c>
      <c r="AQ939" s="225">
        <v>-15997449.9167374</v>
      </c>
      <c r="AR939" s="225">
        <v>-66368509.545292802</v>
      </c>
      <c r="AS939" s="225">
        <v>6016339.3151715398</v>
      </c>
      <c r="AT939" s="225">
        <v>-46737421.0375432</v>
      </c>
      <c r="AU939" s="225">
        <v>15997199.107434399</v>
      </c>
      <c r="AV939" s="225">
        <v>45611622.546397403</v>
      </c>
      <c r="AW939" s="225">
        <v>96924417.045732394</v>
      </c>
      <c r="AX939" s="225">
        <v>-1351796.4871942201</v>
      </c>
      <c r="AY939" s="225">
        <v>-19178090.641387299</v>
      </c>
      <c r="AZ939" s="225">
        <v>35744331.9885213</v>
      </c>
      <c r="BA939" s="225">
        <v>61018883.826106399</v>
      </c>
      <c r="BB939" s="225">
        <v>23799506.3207088</v>
      </c>
      <c r="BC939" s="225">
        <v>-16422678.702966601</v>
      </c>
      <c r="BD939" s="225">
        <v>-12814554.156739</v>
      </c>
      <c r="BE939" s="225">
        <v>-67998846.865811199</v>
      </c>
      <c r="BF939" s="225">
        <v>5772560.6877294602</v>
      </c>
      <c r="BG939" s="225">
        <v>-47192033.263243601</v>
      </c>
      <c r="BH939" s="225">
        <v>15854323.5638416</v>
      </c>
      <c r="BI939" s="225">
        <v>45599449.792798102</v>
      </c>
      <c r="BJ939" s="225">
        <v>-51350011.835076801</v>
      </c>
      <c r="BK939" s="225">
        <v>-1604464.8213202599</v>
      </c>
      <c r="BL939" s="225">
        <v>-18260805.384834401</v>
      </c>
      <c r="BM939" s="225">
        <v>85716553.434555396</v>
      </c>
      <c r="BN939" s="225">
        <v>-38901001.230358601</v>
      </c>
    </row>
    <row r="940" spans="1:66">
      <c r="A940" s="245" t="s">
        <v>1179</v>
      </c>
      <c r="B940" s="225">
        <v>-12270670.4348044</v>
      </c>
      <c r="C940" s="225">
        <v>11741931.811656401</v>
      </c>
      <c r="D940" s="225">
        <v>-3200516.6986195599</v>
      </c>
      <c r="E940" s="225">
        <v>-13834323.3723721</v>
      </c>
      <c r="F940" s="225">
        <v>-18463551.888636399</v>
      </c>
      <c r="G940" s="225">
        <v>-25901661.437253501</v>
      </c>
      <c r="H940" s="225">
        <v>-19304560.381642401</v>
      </c>
      <c r="I940" s="225">
        <v>-39527060.828318201</v>
      </c>
      <c r="J940" s="225">
        <v>-28296314.280131299</v>
      </c>
      <c r="K940" s="225">
        <v>-14629299.9558475</v>
      </c>
      <c r="L940" s="225">
        <v>-4294959.7660704702</v>
      </c>
      <c r="M940" s="225">
        <v>-25882899.246605799</v>
      </c>
      <c r="N940" s="225">
        <v>-193863886.478645</v>
      </c>
      <c r="O940" s="225">
        <v>-23858602.997754999</v>
      </c>
      <c r="P940" s="225">
        <v>-2352975.8266663798</v>
      </c>
      <c r="Q940" s="225">
        <v>-10208798.585031001</v>
      </c>
      <c r="R940" s="225">
        <v>-2548790.8073343998</v>
      </c>
      <c r="S940" s="225">
        <v>-8357532.75948356</v>
      </c>
      <c r="T940" s="225">
        <v>-12509278.952999899</v>
      </c>
      <c r="U940" s="225">
        <v>-11462495.622832701</v>
      </c>
      <c r="V940" s="225">
        <v>-29146746.2450151</v>
      </c>
      <c r="W940" s="225">
        <v>-6730382.6087331204</v>
      </c>
      <c r="X940" s="225">
        <v>-4148460.8342188098</v>
      </c>
      <c r="Y940" s="225">
        <v>3631377.3951014401</v>
      </c>
      <c r="Z940" s="225">
        <v>-8661207.0598711409</v>
      </c>
      <c r="AA940" s="225">
        <v>-116353894.90483899</v>
      </c>
      <c r="AB940" s="225">
        <v>914043.60129035998</v>
      </c>
      <c r="AC940" s="225">
        <v>17006536.291333001</v>
      </c>
      <c r="AD940" s="225">
        <v>14570396.1584004</v>
      </c>
      <c r="AE940" s="225">
        <v>12882287.215310801</v>
      </c>
      <c r="AF940" s="225">
        <v>6763787.7192917597</v>
      </c>
      <c r="AG940" s="225">
        <v>9010429.0688313898</v>
      </c>
      <c r="AH940" s="225">
        <v>5953520.83652029</v>
      </c>
      <c r="AI940" s="225">
        <v>-7480710.3513430404</v>
      </c>
      <c r="AJ940" s="225">
        <v>9496560.0411511697</v>
      </c>
      <c r="AK940" s="225">
        <v>9611470.3894565906</v>
      </c>
      <c r="AL940" s="225">
        <v>15212376.6318077</v>
      </c>
      <c r="AM940" s="225">
        <v>-1363931.3846626999</v>
      </c>
      <c r="AN940" s="225">
        <v>92576766.217387795</v>
      </c>
      <c r="AO940" s="225">
        <v>-1444480.8748038199</v>
      </c>
      <c r="AP940" s="225">
        <v>15223519.184265001</v>
      </c>
      <c r="AQ940" s="225">
        <v>12139839.4489005</v>
      </c>
      <c r="AR940" s="225">
        <v>67161866.635096893</v>
      </c>
      <c r="AS940" s="225">
        <v>4412178.0350786503</v>
      </c>
      <c r="AT940" s="225">
        <v>63231486.570179097</v>
      </c>
      <c r="AU940" s="225">
        <v>3712979.7911132402</v>
      </c>
      <c r="AV940" s="225">
        <v>-9547902.5425575096</v>
      </c>
      <c r="AW940" s="225">
        <v>-83598675.812977299</v>
      </c>
      <c r="AX940" s="225">
        <v>8395451.9727156907</v>
      </c>
      <c r="AY940" s="225">
        <v>14395054.261777701</v>
      </c>
      <c r="AZ940" s="225">
        <v>-32324892.719493002</v>
      </c>
      <c r="BA940" s="225">
        <v>61756423.949294999</v>
      </c>
      <c r="BB940" s="225">
        <v>-3011335.7974161501</v>
      </c>
      <c r="BC940" s="225">
        <v>13775541.420566</v>
      </c>
      <c r="BD940" s="225">
        <v>6172580.9891634099</v>
      </c>
      <c r="BE940" s="225">
        <v>65871438.568893999</v>
      </c>
      <c r="BF940" s="225">
        <v>2012752.5797735699</v>
      </c>
      <c r="BG940" s="225">
        <v>60610219.836156502</v>
      </c>
      <c r="BH940" s="225">
        <v>773894.67994445097</v>
      </c>
      <c r="BI940" s="225">
        <v>-12594831.281134499</v>
      </c>
      <c r="BJ940" s="225">
        <v>61878197.011863403</v>
      </c>
      <c r="BK940" s="225">
        <v>5610285.5528973797</v>
      </c>
      <c r="BL940" s="225">
        <v>10316004.2987877</v>
      </c>
      <c r="BM940" s="225">
        <v>-85202521.736430898</v>
      </c>
      <c r="BN940" s="225">
        <v>126212226.12306499</v>
      </c>
    </row>
    <row r="941" spans="1:66">
      <c r="A941" s="245" t="s">
        <v>1180</v>
      </c>
      <c r="B941" s="225">
        <v>-36774.583333333299</v>
      </c>
      <c r="C941" s="225">
        <v>-36774.583333333299</v>
      </c>
      <c r="D941" s="225">
        <v>-36774.583333333299</v>
      </c>
      <c r="E941" s="225">
        <v>-36774.583333333299</v>
      </c>
      <c r="F941" s="225">
        <v>-36774.583333333299</v>
      </c>
      <c r="G941" s="225">
        <v>-36774.583333333299</v>
      </c>
      <c r="H941" s="225">
        <v>-36774.583333333299</v>
      </c>
      <c r="I941" s="225">
        <v>-36774.583333333299</v>
      </c>
      <c r="J941" s="225">
        <v>-36774.583333333299</v>
      </c>
      <c r="K941" s="225">
        <v>-36774.583333333299</v>
      </c>
      <c r="L941" s="225">
        <v>-36774.583333333299</v>
      </c>
      <c r="M941" s="225">
        <v>-36774.583333333299</v>
      </c>
      <c r="N941" s="225">
        <v>-441295</v>
      </c>
      <c r="O941" s="225">
        <v>-46237.076388888898</v>
      </c>
      <c r="P941" s="225">
        <v>-46237.076388888898</v>
      </c>
      <c r="Q941" s="225">
        <v>-46237.076388888898</v>
      </c>
      <c r="R941" s="225">
        <v>-46237.076388888898</v>
      </c>
      <c r="S941" s="225">
        <v>-46237.076388888898</v>
      </c>
      <c r="T941" s="225">
        <v>-46237.076388888898</v>
      </c>
      <c r="U941" s="225">
        <v>-46237.076388888898</v>
      </c>
      <c r="V941" s="225">
        <v>-46237.076388888898</v>
      </c>
      <c r="W941" s="225">
        <v>-46237.076388888898</v>
      </c>
      <c r="X941" s="225">
        <v>-46237.076388888898</v>
      </c>
      <c r="Y941" s="225">
        <v>-46237.076388888898</v>
      </c>
      <c r="Z941" s="225">
        <v>-46237.076388888898</v>
      </c>
      <c r="AA941" s="225">
        <v>-554844.91666666698</v>
      </c>
      <c r="AB941" s="225">
        <v>-102812.27430555499</v>
      </c>
      <c r="AC941" s="225">
        <v>-102812.27430555499</v>
      </c>
      <c r="AD941" s="225">
        <v>-102812.27430555499</v>
      </c>
      <c r="AE941" s="225">
        <v>-102812.27430555499</v>
      </c>
      <c r="AF941" s="225">
        <v>-102812.27430555499</v>
      </c>
      <c r="AG941" s="225">
        <v>-102812.27430555499</v>
      </c>
      <c r="AH941" s="225">
        <v>-102812.27430555499</v>
      </c>
      <c r="AI941" s="225">
        <v>-102812.27430555499</v>
      </c>
      <c r="AJ941" s="225">
        <v>-102812.27430555499</v>
      </c>
      <c r="AK941" s="225">
        <v>-102812.27430555499</v>
      </c>
      <c r="AL941" s="225">
        <v>-102812.27430555499</v>
      </c>
      <c r="AM941" s="225">
        <v>-102812.27430555499</v>
      </c>
      <c r="AN941" s="225">
        <v>-1233747.29166666</v>
      </c>
      <c r="AO941" s="225">
        <v>-154488.67840301999</v>
      </c>
      <c r="AP941" s="225">
        <v>-154488.67840301999</v>
      </c>
      <c r="AQ941" s="225">
        <v>-154488.67840301999</v>
      </c>
      <c r="AR941" s="225">
        <v>-154488.67840301999</v>
      </c>
      <c r="AS941" s="225">
        <v>-154488.67840301999</v>
      </c>
      <c r="AT941" s="225">
        <v>-154488.67840301999</v>
      </c>
      <c r="AU941" s="225">
        <v>-154488.67840301999</v>
      </c>
      <c r="AV941" s="225">
        <v>-154488.67840301999</v>
      </c>
      <c r="AW941" s="225">
        <v>-154488.67840301999</v>
      </c>
      <c r="AX941" s="225">
        <v>-154488.67840301999</v>
      </c>
      <c r="AY941" s="225">
        <v>-154488.67840301999</v>
      </c>
      <c r="AZ941" s="225">
        <v>-154488.67840301999</v>
      </c>
      <c r="BA941" s="225">
        <v>-1853864.14083625</v>
      </c>
      <c r="BB941" s="225">
        <v>-269788.079970463</v>
      </c>
      <c r="BC941" s="225">
        <v>-269788.079970463</v>
      </c>
      <c r="BD941" s="225">
        <v>-269788.079970463</v>
      </c>
      <c r="BE941" s="225">
        <v>-269788.079970463</v>
      </c>
      <c r="BF941" s="225">
        <v>-269788.079970463</v>
      </c>
      <c r="BG941" s="225">
        <v>-269788.079970463</v>
      </c>
      <c r="BH941" s="225">
        <v>-269788.079970463</v>
      </c>
      <c r="BI941" s="225">
        <v>-269788.079970463</v>
      </c>
      <c r="BJ941" s="225">
        <v>-269788.079970463</v>
      </c>
      <c r="BK941" s="225">
        <v>-269788.079970463</v>
      </c>
      <c r="BL941" s="225">
        <v>-269788.079970463</v>
      </c>
      <c r="BM941" s="225">
        <v>-269788.079970463</v>
      </c>
      <c r="BN941" s="225">
        <v>-3237456.95964556</v>
      </c>
    </row>
    <row r="942" spans="1:66">
      <c r="A942" s="245" t="s">
        <v>1181</v>
      </c>
      <c r="B942" s="225">
        <v>-121949404.86479101</v>
      </c>
      <c r="C942" s="225">
        <v>-137561660.232126</v>
      </c>
      <c r="D942" s="225">
        <v>-127714865.239123</v>
      </c>
      <c r="E942" s="225">
        <v>-71888074.5933135</v>
      </c>
      <c r="F942" s="225">
        <v>-85353068.037243307</v>
      </c>
      <c r="G942" s="225">
        <v>-119760067.281058</v>
      </c>
      <c r="H942" s="225">
        <v>-109517743.261913</v>
      </c>
      <c r="I942" s="225">
        <v>-82910256.944139197</v>
      </c>
      <c r="J942" s="225">
        <v>-121565459.483055</v>
      </c>
      <c r="K942" s="225">
        <v>-85243360.055442497</v>
      </c>
      <c r="L942" s="225">
        <v>-90446172.306302398</v>
      </c>
      <c r="M942" s="225">
        <v>-128295049.58264799</v>
      </c>
      <c r="N942" s="225">
        <v>-1282205181.88115</v>
      </c>
      <c r="O942" s="225">
        <v>-121453986.130468</v>
      </c>
      <c r="P942" s="225">
        <v>-126466155.678821</v>
      </c>
      <c r="Q942" s="225">
        <v>-100402550.08531301</v>
      </c>
      <c r="R942" s="225">
        <v>-81822098.034690201</v>
      </c>
      <c r="S942" s="225">
        <v>-100046909.166164</v>
      </c>
      <c r="T942" s="225">
        <v>-121336533.06437001</v>
      </c>
      <c r="U942" s="225">
        <v>-118371502.552744</v>
      </c>
      <c r="V942" s="225">
        <v>-104805187.10396001</v>
      </c>
      <c r="W942" s="225">
        <v>-116199682.250542</v>
      </c>
      <c r="X942" s="225">
        <v>-106929670.830084</v>
      </c>
      <c r="Y942" s="225">
        <v>-100214822.65782499</v>
      </c>
      <c r="Z942" s="225">
        <v>-133356718.52415401</v>
      </c>
      <c r="AA942" s="225">
        <v>-1331405816.0791399</v>
      </c>
      <c r="AB942" s="225">
        <v>-121100942.754392</v>
      </c>
      <c r="AC942" s="225">
        <v>-98455424.035632595</v>
      </c>
      <c r="AD942" s="225">
        <v>-80918927.589390099</v>
      </c>
      <c r="AE942" s="225">
        <v>-76552785.487422496</v>
      </c>
      <c r="AF942" s="225">
        <v>-100120051.26458</v>
      </c>
      <c r="AG942" s="225">
        <v>-118150477.25350299</v>
      </c>
      <c r="AH942" s="225">
        <v>-128887880.746029</v>
      </c>
      <c r="AI942" s="225">
        <v>-132006854.438262</v>
      </c>
      <c r="AJ942" s="225">
        <v>-112735666.044733</v>
      </c>
      <c r="AK942" s="225">
        <v>-100127342.18957201</v>
      </c>
      <c r="AL942" s="225">
        <v>-82022815.761252895</v>
      </c>
      <c r="AM942" s="225">
        <v>-112606972.52797399</v>
      </c>
      <c r="AN942" s="225">
        <v>-1263686140.0927401</v>
      </c>
      <c r="AO942" s="225">
        <v>-123964626.36843801</v>
      </c>
      <c r="AP942" s="225">
        <v>-100445062.87992699</v>
      </c>
      <c r="AQ942" s="225">
        <v>-80801932.982688293</v>
      </c>
      <c r="AR942" s="225">
        <v>-77109761.706402302</v>
      </c>
      <c r="AS942" s="225">
        <v>-102046135.492797</v>
      </c>
      <c r="AT942" s="225">
        <v>-121314386.204748</v>
      </c>
      <c r="AU942" s="225">
        <v>-132649983.651852</v>
      </c>
      <c r="AV942" s="225">
        <v>-138617049.94295299</v>
      </c>
      <c r="AW942" s="225">
        <v>-118116686.243058</v>
      </c>
      <c r="AX942" s="225">
        <v>-106304437.942149</v>
      </c>
      <c r="AY942" s="225">
        <v>-86931356.740007102</v>
      </c>
      <c r="AZ942" s="225">
        <v>-114528620.62710799</v>
      </c>
      <c r="BA942" s="225">
        <v>-1302830040.78213</v>
      </c>
      <c r="BB942" s="225">
        <v>-127185819.548738</v>
      </c>
      <c r="BC942" s="225">
        <v>-104205271.196612</v>
      </c>
      <c r="BD942" s="225">
        <v>-85987296.842937604</v>
      </c>
      <c r="BE942" s="225">
        <v>-82047358.620783895</v>
      </c>
      <c r="BF942" s="225">
        <v>-104420521.502285</v>
      </c>
      <c r="BG942" s="225">
        <v>-123169123.87311099</v>
      </c>
      <c r="BH942" s="225">
        <v>-133773731.11851101</v>
      </c>
      <c r="BI942" s="225">
        <v>-141115297.28110799</v>
      </c>
      <c r="BJ942" s="225">
        <v>-119586854.202674</v>
      </c>
      <c r="BK942" s="225">
        <v>-106419638.001562</v>
      </c>
      <c r="BL942" s="225">
        <v>-80850888.104806498</v>
      </c>
      <c r="BM942" s="225">
        <v>-114600100.818875</v>
      </c>
      <c r="BN942" s="225">
        <v>-1323361901.112</v>
      </c>
    </row>
    <row r="943" spans="1:66">
      <c r="A943" s="245" t="s">
        <v>1182</v>
      </c>
      <c r="B943" s="225">
        <v>-119648255.18106601</v>
      </c>
      <c r="C943" s="225">
        <v>-134893996.38959</v>
      </c>
      <c r="D943" s="225">
        <v>-125124049.426479</v>
      </c>
      <c r="E943" s="225">
        <v>-69186079.048990995</v>
      </c>
      <c r="F943" s="225">
        <v>-83152666.011930406</v>
      </c>
      <c r="G943" s="225">
        <v>-118106743.28708801</v>
      </c>
      <c r="H943" s="225">
        <v>-108165398.171857</v>
      </c>
      <c r="I943" s="225">
        <v>-81620861.617268994</v>
      </c>
      <c r="J943" s="225">
        <v>-120283569.712961</v>
      </c>
      <c r="K943" s="225">
        <v>-83527743.207435697</v>
      </c>
      <c r="L943" s="225">
        <v>-88171531.916615605</v>
      </c>
      <c r="M943" s="225">
        <v>-126286232.46220601</v>
      </c>
      <c r="N943" s="225">
        <v>-1258167126.43349</v>
      </c>
      <c r="O943" s="225">
        <v>-119645477.21231</v>
      </c>
      <c r="P943" s="225">
        <v>-124492308.621172</v>
      </c>
      <c r="Q943" s="225">
        <v>-98523331.264423504</v>
      </c>
      <c r="R943" s="225">
        <v>-80129532.056341797</v>
      </c>
      <c r="S943" s="225">
        <v>-98898810.276876196</v>
      </c>
      <c r="T943" s="225">
        <v>-120722476.516553</v>
      </c>
      <c r="U943" s="225">
        <v>-118064450.830382</v>
      </c>
      <c r="V943" s="225">
        <v>-104448148.33246399</v>
      </c>
      <c r="W943" s="225">
        <v>-115704442.33334</v>
      </c>
      <c r="X943" s="225">
        <v>-105871296.803848</v>
      </c>
      <c r="Y943" s="225">
        <v>-98528413.694116697</v>
      </c>
      <c r="Z943" s="225">
        <v>-131962319.61689501</v>
      </c>
      <c r="AA943" s="225">
        <v>-1316991007.5587201</v>
      </c>
      <c r="AB943" s="225">
        <v>-123927135.18188</v>
      </c>
      <c r="AC943" s="225">
        <v>-97296443.8683649</v>
      </c>
      <c r="AD943" s="225">
        <v>-79790701.308884993</v>
      </c>
      <c r="AE943" s="225">
        <v>-75436717.7068578</v>
      </c>
      <c r="AF943" s="225">
        <v>-99351496.316491693</v>
      </c>
      <c r="AG943" s="225">
        <v>-117311956.04516099</v>
      </c>
      <c r="AH943" s="225">
        <v>-127771906.313481</v>
      </c>
      <c r="AI943" s="225">
        <v>-131062107.246327</v>
      </c>
      <c r="AJ943" s="225">
        <v>-111476804.21708199</v>
      </c>
      <c r="AK943" s="225">
        <v>-98879209.196904793</v>
      </c>
      <c r="AL943" s="225">
        <v>-80800192.766056299</v>
      </c>
      <c r="AM943" s="225">
        <v>-110178084.619302</v>
      </c>
      <c r="AN943" s="225">
        <v>-1253282754.7867899</v>
      </c>
      <c r="AO943" s="225">
        <v>-126773914.63968401</v>
      </c>
      <c r="AP943" s="225">
        <v>-99270033.078767598</v>
      </c>
      <c r="AQ943" s="225">
        <v>-79657941.949826002</v>
      </c>
      <c r="AR943" s="225">
        <v>-75978060.376817107</v>
      </c>
      <c r="AS943" s="225">
        <v>-101262229.689302</v>
      </c>
      <c r="AT943" s="225">
        <v>-120462295.608291</v>
      </c>
      <c r="AU943" s="225">
        <v>-131512813.006018</v>
      </c>
      <c r="AV943" s="225">
        <v>-137638843.385414</v>
      </c>
      <c r="AW943" s="225">
        <v>-116851574.69602799</v>
      </c>
      <c r="AX943" s="225">
        <v>-105075885.297172</v>
      </c>
      <c r="AY943" s="225">
        <v>-85725507.0756578</v>
      </c>
      <c r="AZ943" s="225">
        <v>-111967766.390017</v>
      </c>
      <c r="BA943" s="225">
        <v>-1292176865.1929901</v>
      </c>
      <c r="BB943" s="225">
        <v>-129974944.13673601</v>
      </c>
      <c r="BC943" s="225">
        <v>-103009684.39201599</v>
      </c>
      <c r="BD943" s="225">
        <v>-84822947.182421893</v>
      </c>
      <c r="BE943" s="225">
        <v>-80895336.470831603</v>
      </c>
      <c r="BF943" s="225">
        <v>-103616489.689385</v>
      </c>
      <c r="BG943" s="225">
        <v>-122346005.405166</v>
      </c>
      <c r="BH943" s="225">
        <v>-132705845.93526</v>
      </c>
      <c r="BI943" s="225">
        <v>-140193627.72978401</v>
      </c>
      <c r="BJ943" s="225">
        <v>-118314453.222122</v>
      </c>
      <c r="BK943" s="225">
        <v>-105127142.008983</v>
      </c>
      <c r="BL943" s="225">
        <v>-79585396.744264707</v>
      </c>
      <c r="BM943" s="225">
        <v>-111878550.17702</v>
      </c>
      <c r="BN943" s="225">
        <v>-1312470423.0939901</v>
      </c>
    </row>
    <row r="944" spans="1:66">
      <c r="A944" s="245" t="s">
        <v>1183</v>
      </c>
      <c r="B944" s="225">
        <v>-4.80213202536106E-7</v>
      </c>
      <c r="C944" s="225">
        <v>1.4551915228366799E-7</v>
      </c>
      <c r="D944" s="225">
        <v>2.7648638933897003E-7</v>
      </c>
      <c r="E944" s="225">
        <v>5.8207660913467401E-8</v>
      </c>
      <c r="F944" s="225">
        <v>-7.2759576141834206E-8</v>
      </c>
      <c r="G944" s="225">
        <v>-9.4587448984384505E-7</v>
      </c>
      <c r="H944" s="225">
        <v>-3.7834979593753799E-7</v>
      </c>
      <c r="I944" s="225">
        <v>-5.2386894822120603E-7</v>
      </c>
      <c r="J944" s="225">
        <v>-2.03726813197135E-7</v>
      </c>
      <c r="K944" s="225">
        <v>-7.2759576141834206E-8</v>
      </c>
      <c r="L944" s="225">
        <v>2.91038304567337E-8</v>
      </c>
      <c r="M944" s="225">
        <v>2.91038304567337E-8</v>
      </c>
      <c r="N944" s="225">
        <v>-2.13913153856992E-6</v>
      </c>
      <c r="O944" s="225">
        <v>-1.8917489796876899E-7</v>
      </c>
      <c r="P944" s="225">
        <v>2.47382558882236E-7</v>
      </c>
      <c r="Q944" s="225">
        <v>1.7462298274040201E-7</v>
      </c>
      <c r="R944" s="225">
        <v>7.2759576141834206E-8</v>
      </c>
      <c r="S944" s="225">
        <v>1.7462298274040201E-7</v>
      </c>
      <c r="T944" s="225">
        <v>-4.5110937207937198E-7</v>
      </c>
      <c r="U944" s="225">
        <v>-3.7834979593753799E-7</v>
      </c>
      <c r="V944" s="225">
        <v>-4.6566128730773899E-7</v>
      </c>
      <c r="W944" s="225">
        <v>5.8207660913467401E-8</v>
      </c>
      <c r="X944" s="225">
        <v>-7.2759576141834206E-8</v>
      </c>
      <c r="Y944" s="225">
        <v>1.8917489796876899E-7</v>
      </c>
      <c r="Z944" s="225">
        <v>5.8207660913467401E-8</v>
      </c>
      <c r="AA944" s="225">
        <v>-5.8207660913467397E-7</v>
      </c>
      <c r="AB944" s="225">
        <v>-1.8917489796876899E-7</v>
      </c>
      <c r="AC944" s="225">
        <v>3.7834979593753799E-7</v>
      </c>
      <c r="AD944" s="225">
        <v>2.91038304567337E-8</v>
      </c>
      <c r="AE944" s="225">
        <v>-8.7311491370201098E-8</v>
      </c>
      <c r="AF944" s="225">
        <v>-1.01863406598567E-7</v>
      </c>
      <c r="AG944" s="225">
        <v>3.2014213502407E-7</v>
      </c>
      <c r="AH944" s="225">
        <v>-3.3469405025243701E-7</v>
      </c>
      <c r="AI944" s="225">
        <v>-4.9476511776447296E-7</v>
      </c>
      <c r="AJ944" s="225">
        <v>-2.7648638933897003E-7</v>
      </c>
      <c r="AK944" s="225">
        <v>1.60071067512035E-7</v>
      </c>
      <c r="AL944" s="225">
        <v>7.2759576141834206E-8</v>
      </c>
      <c r="AM944" s="225">
        <v>3.2014213502407E-7</v>
      </c>
      <c r="AN944" s="225">
        <v>-2.03726813197135E-7</v>
      </c>
      <c r="AO944" s="225">
        <v>-1.7462298274040201E-7</v>
      </c>
      <c r="AP944" s="225">
        <v>0</v>
      </c>
      <c r="AQ944" s="225">
        <v>-5.8207660913467401E-8</v>
      </c>
      <c r="AR944" s="225">
        <v>-1.4551915228366799E-7</v>
      </c>
      <c r="AS944" s="225">
        <v>-2.7648638933897003E-7</v>
      </c>
      <c r="AT944" s="225">
        <v>-2.91038304567337E-8</v>
      </c>
      <c r="AU944" s="225">
        <v>-2.91038304567337E-8</v>
      </c>
      <c r="AV944" s="225">
        <v>-1.1641532182693399E-7</v>
      </c>
      <c r="AW944" s="225">
        <v>-4.2200554162263801E-7</v>
      </c>
      <c r="AX944" s="225">
        <v>-1.30967237055301E-7</v>
      </c>
      <c r="AY944" s="225">
        <v>-3.0559021979570299E-7</v>
      </c>
      <c r="AZ944" s="225">
        <v>-1.01863406598567E-7</v>
      </c>
      <c r="BA944" s="225">
        <v>-1.78988557308912E-6</v>
      </c>
      <c r="BB944" s="225">
        <v>-8.7311491370201098E-8</v>
      </c>
      <c r="BC944" s="225">
        <v>-1.7462298274040201E-7</v>
      </c>
      <c r="BD944" s="225">
        <v>-4.3655745685100502E-8</v>
      </c>
      <c r="BE944" s="225">
        <v>-5.2386894822120603E-7</v>
      </c>
      <c r="BF944" s="225">
        <v>-4.80213202536106E-7</v>
      </c>
      <c r="BG944" s="225">
        <v>5.8207660913467401E-8</v>
      </c>
      <c r="BH944" s="225">
        <v>0</v>
      </c>
      <c r="BI944" s="225">
        <v>5.8207660913467401E-8</v>
      </c>
      <c r="BJ944" s="225">
        <v>-4.07453626394271E-7</v>
      </c>
      <c r="BK944" s="225">
        <v>-2.1827872842550201E-7</v>
      </c>
      <c r="BL944" s="225">
        <v>-2.1827872842550201E-7</v>
      </c>
      <c r="BM944" s="225">
        <v>-7.2759576141834206E-8</v>
      </c>
      <c r="BN944" s="225">
        <v>-2.1100277081131901E-6</v>
      </c>
    </row>
    <row r="945" spans="1:66">
      <c r="A945" s="245" t="s">
        <v>1184</v>
      </c>
    </row>
    <row r="946" spans="1:66" ht="10.8" thickBot="1">
      <c r="A946" s="246" t="s">
        <v>1185</v>
      </c>
    </row>
    <row r="947" spans="1:66">
      <c r="A947" s="245" t="s">
        <v>1186</v>
      </c>
      <c r="B947" s="225">
        <v>-129795795.76323301</v>
      </c>
      <c r="C947" s="225">
        <v>-146752766.76289001</v>
      </c>
      <c r="D947" s="225">
        <v>-136760854.64444399</v>
      </c>
      <c r="E947" s="225">
        <v>-81324326.295986697</v>
      </c>
      <c r="F947" s="225">
        <v>-92950499.258365601</v>
      </c>
      <c r="G947" s="225">
        <v>-125813454.707956</v>
      </c>
      <c r="H947" s="225">
        <v>-114746755.340058</v>
      </c>
      <c r="I947" s="225">
        <v>-88011066.609150693</v>
      </c>
      <c r="J947" s="225">
        <v>-126701155.81023499</v>
      </c>
      <c r="K947" s="225">
        <v>-91723435.009630099</v>
      </c>
      <c r="L947" s="225">
        <v>-98647562.845072106</v>
      </c>
      <c r="M947" s="225">
        <v>-135778965.40807399</v>
      </c>
      <c r="N947" s="225">
        <v>-1369006638.45509</v>
      </c>
      <c r="O947" s="225">
        <v>-128139704.38078099</v>
      </c>
      <c r="P947" s="225">
        <v>-133155515.92037199</v>
      </c>
      <c r="Q947" s="225">
        <v>-106870291.052919</v>
      </c>
      <c r="R947" s="225">
        <v>-87795897.148552507</v>
      </c>
      <c r="S947" s="225">
        <v>-104469540.45215701</v>
      </c>
      <c r="T947" s="225">
        <v>-124242443.76390401</v>
      </c>
      <c r="U947" s="225">
        <v>-120427920.884167</v>
      </c>
      <c r="V947" s="225">
        <v>-107059660.51474001</v>
      </c>
      <c r="W947" s="225">
        <v>-118915289.52361999</v>
      </c>
      <c r="X947" s="225">
        <v>-110849073.740969</v>
      </c>
      <c r="Y947" s="225">
        <v>-106018015.283011</v>
      </c>
      <c r="Z947" s="225">
        <v>-137713315.94356301</v>
      </c>
      <c r="AA947" s="225">
        <v>-1385656668.6087601</v>
      </c>
      <c r="AB947" s="225">
        <v>-126915566.448502</v>
      </c>
      <c r="AC947" s="225">
        <v>-100366325.607566</v>
      </c>
      <c r="AD947" s="225">
        <v>-82778146.256895795</v>
      </c>
      <c r="AE947" s="225">
        <v>-78389349.949474201</v>
      </c>
      <c r="AF947" s="225">
        <v>-102237831.36210901</v>
      </c>
      <c r="AG947" s="225">
        <v>-120552106.228732</v>
      </c>
      <c r="AH947" s="225">
        <v>-131405911.280854</v>
      </c>
      <c r="AI947" s="225">
        <v>-134719912.27635401</v>
      </c>
      <c r="AJ947" s="225">
        <v>-115133931.61853901</v>
      </c>
      <c r="AK947" s="225">
        <v>-102505543.157078</v>
      </c>
      <c r="AL947" s="225">
        <v>-84294792.819387406</v>
      </c>
      <c r="AM947" s="225">
        <v>-117989801.706126</v>
      </c>
      <c r="AN947" s="225">
        <v>-1297289218.7116201</v>
      </c>
      <c r="AO947" s="225">
        <v>-129445301.40641201</v>
      </c>
      <c r="AP947" s="225">
        <v>-102020119.908389</v>
      </c>
      <c r="AQ947" s="225">
        <v>-82341477.180264205</v>
      </c>
      <c r="AR947" s="225">
        <v>-78643480.960959598</v>
      </c>
      <c r="AS947" s="225">
        <v>-103878624.112496</v>
      </c>
      <c r="AT947" s="225">
        <v>-123444582.707913</v>
      </c>
      <c r="AU947" s="225">
        <v>-134937195.719322</v>
      </c>
      <c r="AV947" s="225">
        <v>-141154004.01328799</v>
      </c>
      <c r="AW947" s="225">
        <v>-120276740.129877</v>
      </c>
      <c r="AX947" s="225">
        <v>-108387374.800441</v>
      </c>
      <c r="AY947" s="225">
        <v>-88938279.022960097</v>
      </c>
      <c r="AZ947" s="225">
        <v>-120600992.139964</v>
      </c>
      <c r="BA947" s="225">
        <v>-1334068172.1022899</v>
      </c>
      <c r="BB947" s="225">
        <v>-133042578.400885</v>
      </c>
      <c r="BC947" s="225">
        <v>-106175643.804635</v>
      </c>
      <c r="BD947" s="225">
        <v>-87494516.986858502</v>
      </c>
      <c r="BE947" s="225">
        <v>-83533131.577012599</v>
      </c>
      <c r="BF947" s="225">
        <v>-106188783.935816</v>
      </c>
      <c r="BG947" s="225">
        <v>-125074569.414152</v>
      </c>
      <c r="BH947" s="225">
        <v>-135701343.43460301</v>
      </c>
      <c r="BI947" s="225">
        <v>-143313896.422815</v>
      </c>
      <c r="BJ947" s="225">
        <v>-121580045.640223</v>
      </c>
      <c r="BK947" s="225">
        <v>-108485870.09279799</v>
      </c>
      <c r="BL947" s="225">
        <v>-82811505.175391495</v>
      </c>
      <c r="BM947" s="225">
        <v>-120906686.209993</v>
      </c>
      <c r="BN947" s="225">
        <v>-1354308571.09518</v>
      </c>
    </row>
    <row r="948" spans="1:66">
      <c r="A948" s="245" t="s">
        <v>1187</v>
      </c>
      <c r="B948" s="225">
        <v>-469075.49381196802</v>
      </c>
      <c r="C948" s="225">
        <v>-514533.18557887501</v>
      </c>
      <c r="D948" s="225">
        <v>-546684.14014808601</v>
      </c>
      <c r="E948" s="225">
        <v>-571537.42212952406</v>
      </c>
      <c r="F948" s="225">
        <v>-434018.48589882901</v>
      </c>
      <c r="G948" s="225">
        <v>-461650.855758561</v>
      </c>
      <c r="H948" s="225">
        <v>-485421.43484528299</v>
      </c>
      <c r="I948" s="225">
        <v>-508300.62828345899</v>
      </c>
      <c r="J948" s="225">
        <v>-530751.76839785499</v>
      </c>
      <c r="K948" s="225">
        <v>-556818.50764614297</v>
      </c>
      <c r="L948" s="225">
        <v>-585975.158550789</v>
      </c>
      <c r="M948" s="225">
        <v>-612168.84344826604</v>
      </c>
      <c r="N948" s="225">
        <v>-6276935.9244976398</v>
      </c>
      <c r="O948" s="225">
        <v>-629646.84760394902</v>
      </c>
      <c r="P948" s="225">
        <v>-386002.92051833402</v>
      </c>
      <c r="Q948" s="225">
        <v>-409161.31784538599</v>
      </c>
      <c r="R948" s="225">
        <v>-431669.12717703503</v>
      </c>
      <c r="S948" s="225">
        <v>-453970.72370911698</v>
      </c>
      <c r="T948" s="225">
        <v>-475548.87893423298</v>
      </c>
      <c r="U948" s="225">
        <v>-497348.59376690502</v>
      </c>
      <c r="V948" s="225">
        <v>-517766.12873328797</v>
      </c>
      <c r="W948" s="225">
        <v>-539082.07158123597</v>
      </c>
      <c r="X948" s="225">
        <v>-367469.142248191</v>
      </c>
      <c r="Y948" s="225">
        <v>-382530.85720435699</v>
      </c>
      <c r="Z948" s="225">
        <v>-161548.96074721299</v>
      </c>
      <c r="AA948" s="225">
        <v>-5251745.5700692497</v>
      </c>
      <c r="AB948" s="225">
        <v>-165747.99787365401</v>
      </c>
      <c r="AC948" s="225">
        <v>-171676.72019238601</v>
      </c>
      <c r="AD948" s="225">
        <v>-176681.904824992</v>
      </c>
      <c r="AE948" s="225">
        <v>-181732.04937467899</v>
      </c>
      <c r="AF948" s="225">
        <v>-186459.19055793001</v>
      </c>
      <c r="AG948" s="225">
        <v>-191039.59711827699</v>
      </c>
      <c r="AH948" s="225">
        <v>-196115.94614693301</v>
      </c>
      <c r="AI948" s="225">
        <v>-201153.25668833099</v>
      </c>
      <c r="AJ948" s="225">
        <v>-206532.43743080701</v>
      </c>
      <c r="AK948" s="225">
        <v>-211667.60756329601</v>
      </c>
      <c r="AL948" s="225">
        <v>-215837.38486479199</v>
      </c>
      <c r="AM948" s="225">
        <v>-33643.239406726301</v>
      </c>
      <c r="AN948" s="225">
        <v>-2138287.33204281</v>
      </c>
      <c r="AO948" s="225">
        <v>-34123.487734871</v>
      </c>
      <c r="AP948" s="225">
        <v>-40505.060553925403</v>
      </c>
      <c r="AQ948" s="225">
        <v>-52269.287573822803</v>
      </c>
      <c r="AR948" s="225">
        <v>-64127.903262057</v>
      </c>
      <c r="AS948" s="225">
        <v>-76081.928462397307</v>
      </c>
      <c r="AT948" s="225">
        <v>-88132.397223583102</v>
      </c>
      <c r="AU948" s="225">
        <v>-100280.356992029</v>
      </c>
      <c r="AV948" s="225">
        <v>-112526.868807579</v>
      </c>
      <c r="AW948" s="225">
        <v>-124873.00750235999</v>
      </c>
      <c r="AX948" s="225">
        <v>-137319.86190318799</v>
      </c>
      <c r="AY948" s="225">
        <v>-149868.53503674999</v>
      </c>
      <c r="AZ948" s="225">
        <v>-162520.14433868899</v>
      </c>
      <c r="BA948" s="225">
        <v>-1142628.8393912499</v>
      </c>
      <c r="BB948" s="225">
        <v>-172296.31591302899</v>
      </c>
      <c r="BC948" s="225">
        <v>-185313.97451285401</v>
      </c>
      <c r="BD948" s="225">
        <v>-32358.934880170302</v>
      </c>
      <c r="BE948" s="225">
        <v>-38282.608624829998</v>
      </c>
      <c r="BF948" s="225">
        <v>-44253.834543143799</v>
      </c>
      <c r="BG948" s="225">
        <v>-50273.127764053403</v>
      </c>
      <c r="BH948" s="225">
        <v>-56341.010090416399</v>
      </c>
      <c r="BI948" s="225">
        <v>-62458.010096514503</v>
      </c>
      <c r="BJ948" s="225">
        <v>-68624.663227103694</v>
      </c>
      <c r="BK948" s="225">
        <v>-74841.511898255107</v>
      </c>
      <c r="BL948" s="225">
        <v>-81109.1055995426</v>
      </c>
      <c r="BM948" s="225">
        <v>-87428.000998212199</v>
      </c>
      <c r="BN948" s="225">
        <v>-953581.09814812604</v>
      </c>
    </row>
    <row r="949" spans="1:66">
      <c r="A949" s="245" t="s">
        <v>1188</v>
      </c>
      <c r="B949" s="225">
        <v>32381076.613375701</v>
      </c>
      <c r="C949" s="225">
        <v>9114312.89928158</v>
      </c>
      <c r="D949" s="225">
        <v>8760753.5211236905</v>
      </c>
      <c r="E949" s="225">
        <v>4586934.6459116796</v>
      </c>
      <c r="F949" s="225">
        <v>14604857.048087699</v>
      </c>
      <c r="G949" s="225">
        <v>28907840.952780001</v>
      </c>
      <c r="H949" s="225">
        <v>22256056.550088901</v>
      </c>
      <c r="I949" s="225">
        <v>38586716.117630497</v>
      </c>
      <c r="J949" s="225">
        <v>18321627.5268021</v>
      </c>
      <c r="K949" s="225">
        <v>10436483.556965901</v>
      </c>
      <c r="L949" s="225">
        <v>-174712.562747738</v>
      </c>
      <c r="M949" s="225">
        <v>21179778.031920999</v>
      </c>
      <c r="N949" s="225">
        <v>208961724.90122101</v>
      </c>
      <c r="O949" s="225">
        <v>30718291.817724399</v>
      </c>
      <c r="P949" s="225">
        <v>6640173.1396431597</v>
      </c>
      <c r="Q949" s="225">
        <v>3768827.2508780998</v>
      </c>
      <c r="R949" s="225">
        <v>6249439.1168291196</v>
      </c>
      <c r="S949" s="225">
        <v>16574841.853891401</v>
      </c>
      <c r="T949" s="225">
        <v>26339012.1897268</v>
      </c>
      <c r="U949" s="225">
        <v>26182615.582935601</v>
      </c>
      <c r="V949" s="225">
        <v>42761717.5893455</v>
      </c>
      <c r="W949" s="225">
        <v>22656977.213220298</v>
      </c>
      <c r="X949" s="225">
        <v>13511890.2179869</v>
      </c>
      <c r="Y949" s="225">
        <v>2140912.5404539602</v>
      </c>
      <c r="Z949" s="225">
        <v>12984160.973414499</v>
      </c>
      <c r="AA949" s="225">
        <v>210528859.48605001</v>
      </c>
      <c r="AB949" s="225">
        <v>27958990.668304998</v>
      </c>
      <c r="AC949" s="225">
        <v>3606090.0445647198</v>
      </c>
      <c r="AD949" s="225">
        <v>89068.817327663899</v>
      </c>
      <c r="AE949" s="225">
        <v>4554973.5449769897</v>
      </c>
      <c r="AF949" s="225">
        <v>14027306.463653799</v>
      </c>
      <c r="AG949" s="225">
        <v>19511701.269007199</v>
      </c>
      <c r="AH949" s="225">
        <v>22797269.067938399</v>
      </c>
      <c r="AI949" s="225">
        <v>39172997.302213803</v>
      </c>
      <c r="AJ949" s="225">
        <v>16548016.082398999</v>
      </c>
      <c r="AK949" s="225">
        <v>10319204.2394053</v>
      </c>
      <c r="AL949" s="225">
        <v>-1207145.0239607401</v>
      </c>
      <c r="AM949" s="225">
        <v>6637038.1522199297</v>
      </c>
      <c r="AN949" s="225">
        <v>164015510.62805101</v>
      </c>
      <c r="AO949" s="225">
        <v>24089388.2797703</v>
      </c>
      <c r="AP949" s="225">
        <v>-261085.87611096501</v>
      </c>
      <c r="AQ949" s="225">
        <v>-4012099.1462399601</v>
      </c>
      <c r="AR949" s="225">
        <v>638868.411401066</v>
      </c>
      <c r="AS949" s="225">
        <v>10274028.671847099</v>
      </c>
      <c r="AT949" s="225">
        <v>16339576.854232799</v>
      </c>
      <c r="AU949" s="225">
        <v>19555690.2201447</v>
      </c>
      <c r="AV949" s="225">
        <v>35909231.325436898</v>
      </c>
      <c r="AW949" s="225">
        <v>13171252.5543519</v>
      </c>
      <c r="AX949" s="225">
        <v>6889166.80711844</v>
      </c>
      <c r="AY949" s="225">
        <v>-4937525.0580126401</v>
      </c>
      <c r="AZ949" s="225">
        <v>3264950.5906251902</v>
      </c>
      <c r="BA949" s="225">
        <v>120921443.634565</v>
      </c>
      <c r="BB949" s="225">
        <v>20518382.4433222</v>
      </c>
      <c r="BC949" s="225">
        <v>-2916925.3623710601</v>
      </c>
      <c r="BD949" s="225">
        <v>-6911761.2475460796</v>
      </c>
      <c r="BE949" s="225">
        <v>-2397196.37688766</v>
      </c>
      <c r="BF949" s="225">
        <v>7515525.1875325702</v>
      </c>
      <c r="BG949" s="225">
        <v>13148398.4929424</v>
      </c>
      <c r="BH949" s="225">
        <v>16358430.163815601</v>
      </c>
      <c r="BI949" s="225">
        <v>32734830.431693099</v>
      </c>
      <c r="BJ949" s="225">
        <v>10258397.0968161</v>
      </c>
      <c r="BK949" s="225">
        <v>3736032.6516066599</v>
      </c>
      <c r="BL949" s="225">
        <v>-8214589.1660171105</v>
      </c>
      <c r="BM949" s="225">
        <v>244243.61815406501</v>
      </c>
      <c r="BN949" s="225">
        <v>84073767.933060899</v>
      </c>
    </row>
    <row r="950" spans="1:66">
      <c r="A950" s="245" t="s">
        <v>1189</v>
      </c>
      <c r="B950" s="225">
        <v>35117381.122558601</v>
      </c>
      <c r="C950" s="225">
        <v>35127076.095366098</v>
      </c>
      <c r="D950" s="225">
        <v>35534254.5774239</v>
      </c>
      <c r="E950" s="225">
        <v>35555294.056027502</v>
      </c>
      <c r="F950" s="225">
        <v>35888486.480434999</v>
      </c>
      <c r="G950" s="225">
        <v>37036200.001592703</v>
      </c>
      <c r="H950" s="225">
        <v>35869827.211614601</v>
      </c>
      <c r="I950" s="225">
        <v>35349306.9923888</v>
      </c>
      <c r="J950" s="225">
        <v>35362377.5301423</v>
      </c>
      <c r="K950" s="225">
        <v>35051035.032513298</v>
      </c>
      <c r="L950" s="225">
        <v>35017095.8152759</v>
      </c>
      <c r="M950" s="225">
        <v>35594192.7667735</v>
      </c>
      <c r="N950" s="225">
        <v>426502527.68211198</v>
      </c>
      <c r="O950" s="225">
        <v>34943634.411445603</v>
      </c>
      <c r="P950" s="225">
        <v>34983573.478807896</v>
      </c>
      <c r="Q950" s="225">
        <v>35261353.399158999</v>
      </c>
      <c r="R950" s="225">
        <v>34951937.347026497</v>
      </c>
      <c r="S950" s="225">
        <v>35029943.837343097</v>
      </c>
      <c r="T950" s="225">
        <v>35535912.585299201</v>
      </c>
      <c r="U950" s="225">
        <v>35227183.384308599</v>
      </c>
      <c r="V950" s="225">
        <v>36458758.6508926</v>
      </c>
      <c r="W950" s="225">
        <v>36102521.534563497</v>
      </c>
      <c r="X950" s="225">
        <v>35964345.566956103</v>
      </c>
      <c r="Y950" s="225">
        <v>35949416.878665902</v>
      </c>
      <c r="Z950" s="225">
        <v>36489488.111161403</v>
      </c>
      <c r="AA950" s="225">
        <v>426898069.18562901</v>
      </c>
      <c r="AB950" s="225">
        <v>36045046.105725102</v>
      </c>
      <c r="AC950" s="225">
        <v>36062811.779148199</v>
      </c>
      <c r="AD950" s="225">
        <v>36592680.609669998</v>
      </c>
      <c r="AE950" s="225">
        <v>36649981.781809099</v>
      </c>
      <c r="AF950" s="225">
        <v>36898021.756124899</v>
      </c>
      <c r="AG950" s="225">
        <v>39006052.075201198</v>
      </c>
      <c r="AH950" s="225">
        <v>38930048.5309873</v>
      </c>
      <c r="AI950" s="225">
        <v>38921766.503898896</v>
      </c>
      <c r="AJ950" s="225">
        <v>39219667.234951898</v>
      </c>
      <c r="AK950" s="225">
        <v>38908395.268006802</v>
      </c>
      <c r="AL950" s="225">
        <v>38906228.548799999</v>
      </c>
      <c r="AM950" s="225">
        <v>39584432.939863399</v>
      </c>
      <c r="AN950" s="225">
        <v>455725133.13418698</v>
      </c>
      <c r="AO950" s="225">
        <v>39515994.127700903</v>
      </c>
      <c r="AP950" s="225">
        <v>39551205.647973798</v>
      </c>
      <c r="AQ950" s="225">
        <v>39977591.432555303</v>
      </c>
      <c r="AR950" s="225">
        <v>39848838.095407397</v>
      </c>
      <c r="AS950" s="225">
        <v>39947209.510950796</v>
      </c>
      <c r="AT950" s="225">
        <v>41881684.260517597</v>
      </c>
      <c r="AU950" s="225">
        <v>41762733.625661097</v>
      </c>
      <c r="AV950" s="225">
        <v>41745175.624327697</v>
      </c>
      <c r="AW950" s="225">
        <v>42033872.963580698</v>
      </c>
      <c r="AX950" s="225">
        <v>41712385.399690703</v>
      </c>
      <c r="AY950" s="225">
        <v>41698384.887835301</v>
      </c>
      <c r="AZ950" s="225">
        <v>42242627.1097138</v>
      </c>
      <c r="BA950" s="225">
        <v>491917702.68591499</v>
      </c>
      <c r="BB950" s="225">
        <v>42227287.426522598</v>
      </c>
      <c r="BC950" s="225">
        <v>42216837.622217998</v>
      </c>
      <c r="BD950" s="225">
        <v>42809318.819609404</v>
      </c>
      <c r="BE950" s="225">
        <v>42686485.177063599</v>
      </c>
      <c r="BF950" s="225">
        <v>42779489.003114998</v>
      </c>
      <c r="BG950" s="225">
        <v>45730925.142243899</v>
      </c>
      <c r="BH950" s="225">
        <v>45330102.675360397</v>
      </c>
      <c r="BI950" s="225">
        <v>45318424.107311398</v>
      </c>
      <c r="BJ950" s="225">
        <v>45613108.705713399</v>
      </c>
      <c r="BK950" s="225">
        <v>45297644.126672201</v>
      </c>
      <c r="BL950" s="225">
        <v>45289629.377121903</v>
      </c>
      <c r="BM950" s="225">
        <v>45847989.197196499</v>
      </c>
      <c r="BN950" s="225">
        <v>531147241.38014799</v>
      </c>
    </row>
    <row r="951" spans="1:66">
      <c r="A951" s="245" t="s">
        <v>1190</v>
      </c>
      <c r="B951" s="225">
        <v>-1213230.10722226</v>
      </c>
      <c r="C951" s="225">
        <v>-1333817.43931296</v>
      </c>
      <c r="D951" s="225">
        <v>-1420371.8023036099</v>
      </c>
      <c r="E951" s="225">
        <v>-1488307.9619535401</v>
      </c>
      <c r="F951" s="225">
        <v>-1132762.6668505401</v>
      </c>
      <c r="G951" s="225">
        <v>-1207610.5845894199</v>
      </c>
      <c r="H951" s="225">
        <v>-1272666.9964364599</v>
      </c>
      <c r="I951" s="225">
        <v>-1335669.6107872201</v>
      </c>
      <c r="J951" s="225">
        <v>-1397823.74817533</v>
      </c>
      <c r="K951" s="225">
        <v>-1469796.4463434899</v>
      </c>
      <c r="L951" s="225">
        <v>-1550262.7165203199</v>
      </c>
      <c r="M951" s="225">
        <v>-1623229.3466004401</v>
      </c>
      <c r="N951" s="225">
        <v>-16445549.427095599</v>
      </c>
      <c r="O951" s="225">
        <v>-1628536.39234651</v>
      </c>
      <c r="P951" s="225">
        <v>-1000630.1662231</v>
      </c>
      <c r="Q951" s="225">
        <v>-1063065.7737821799</v>
      </c>
      <c r="R951" s="225">
        <v>-1124084.9225818799</v>
      </c>
      <c r="S951" s="225">
        <v>-1184836.8315369</v>
      </c>
      <c r="T951" s="225">
        <v>-1243965.76444549</v>
      </c>
      <c r="U951" s="225">
        <v>-1303937.35334939</v>
      </c>
      <c r="V951" s="225">
        <v>-1360542.25622231</v>
      </c>
      <c r="W951" s="225">
        <v>-1419762.99795754</v>
      </c>
      <c r="X951" s="225">
        <v>-969983.63380643597</v>
      </c>
      <c r="Y951" s="225">
        <v>-1012028.09912474</v>
      </c>
      <c r="Z951" s="225">
        <v>-428363.86857025803</v>
      </c>
      <c r="AA951" s="225">
        <v>-13739738.059946701</v>
      </c>
      <c r="AB951" s="225">
        <v>-428695.30360231898</v>
      </c>
      <c r="AC951" s="225">
        <v>-445035.24696670199</v>
      </c>
      <c r="AD951" s="225">
        <v>-459047.51420579402</v>
      </c>
      <c r="AE951" s="225">
        <v>-473238.05153247598</v>
      </c>
      <c r="AF951" s="225">
        <v>-486647.497324411</v>
      </c>
      <c r="AG951" s="225">
        <v>-499731.424036148</v>
      </c>
      <c r="AH951" s="225">
        <v>-514172.37521796598</v>
      </c>
      <c r="AI951" s="225">
        <v>-528573.59822041704</v>
      </c>
      <c r="AJ951" s="225">
        <v>-543937.793520284</v>
      </c>
      <c r="AK951" s="225">
        <v>-558724.77859566896</v>
      </c>
      <c r="AL951" s="225">
        <v>-571021.90375214396</v>
      </c>
      <c r="AM951" s="225">
        <v>-89208.547779216897</v>
      </c>
      <c r="AN951" s="225">
        <v>-5598034.0347535498</v>
      </c>
      <c r="AO951" s="225">
        <v>-88257.952567376298</v>
      </c>
      <c r="AP951" s="225">
        <v>-105000.722327504</v>
      </c>
      <c r="AQ951" s="225">
        <v>-135803.870542588</v>
      </c>
      <c r="AR951" s="225">
        <v>-166991.81070715</v>
      </c>
      <c r="AS951" s="225">
        <v>-198569.34896613299</v>
      </c>
      <c r="AT951" s="225">
        <v>-230541.35913505199</v>
      </c>
      <c r="AU951" s="225">
        <v>-262912.78376551101</v>
      </c>
      <c r="AV951" s="225">
        <v>-295688.63522928703</v>
      </c>
      <c r="AW951" s="225">
        <v>-328873.99682111002</v>
      </c>
      <c r="AX951" s="225">
        <v>-362474.02388059499</v>
      </c>
      <c r="AY951" s="225">
        <v>-396493.94493376999</v>
      </c>
      <c r="AZ951" s="225">
        <v>-430939.06285446999</v>
      </c>
      <c r="BA951" s="225">
        <v>-3002547.5117305499</v>
      </c>
      <c r="BB951" s="225">
        <v>-445632.05835041997</v>
      </c>
      <c r="BC951" s="225">
        <v>-480386.91746492498</v>
      </c>
      <c r="BD951" s="225">
        <v>-84073.627312331999</v>
      </c>
      <c r="BE951" s="225">
        <v>-99689.554899825598</v>
      </c>
      <c r="BF951" s="225">
        <v>-115499.899806432</v>
      </c>
      <c r="BG951" s="225">
        <v>-131507.09123788201</v>
      </c>
      <c r="BH951" s="225">
        <v>-147713.59264516199</v>
      </c>
      <c r="BI951" s="225">
        <v>-164121.902264567</v>
      </c>
      <c r="BJ951" s="225">
        <v>-180734.553667042</v>
      </c>
      <c r="BK951" s="225">
        <v>-197554.116317081</v>
      </c>
      <c r="BL951" s="225">
        <v>-214583.19614138</v>
      </c>
      <c r="BM951" s="225">
        <v>-231824.43610739501</v>
      </c>
      <c r="BN951" s="225">
        <v>-2493320.9462144398</v>
      </c>
    </row>
    <row r="952" spans="1:66">
      <c r="A952" s="245" t="s">
        <v>1191</v>
      </c>
      <c r="B952" s="225">
        <v>-94807819.857559904</v>
      </c>
      <c r="C952" s="225">
        <v>-111714227.65281001</v>
      </c>
      <c r="D952" s="225">
        <v>-101318398.61574</v>
      </c>
      <c r="E952" s="225">
        <v>-45864414.021778896</v>
      </c>
      <c r="F952" s="225">
        <v>-57155269.6666108</v>
      </c>
      <c r="G952" s="225">
        <v>-88870092.131955802</v>
      </c>
      <c r="H952" s="225">
        <v>-78968296.531141505</v>
      </c>
      <c r="I952" s="225">
        <v>-52750656.832377099</v>
      </c>
      <c r="J952" s="225">
        <v>-91426621.749640703</v>
      </c>
      <c r="K952" s="225">
        <v>-56759180.827825896</v>
      </c>
      <c r="L952" s="225">
        <v>-63714744.380050302</v>
      </c>
      <c r="M952" s="225">
        <v>-100268964.39449801</v>
      </c>
      <c r="N952" s="225">
        <v>-943618686.661991</v>
      </c>
      <c r="O952" s="225">
        <v>-93334796.632471099</v>
      </c>
      <c r="P952" s="225">
        <v>-98270106.640942007</v>
      </c>
      <c r="Q952" s="225">
        <v>-71705518.826560095</v>
      </c>
      <c r="R952" s="225">
        <v>-52939235.345419303</v>
      </c>
      <c r="S952" s="225">
        <v>-69533555.902828395</v>
      </c>
      <c r="T952" s="225">
        <v>-88799009.120685294</v>
      </c>
      <c r="U952" s="225">
        <v>-85292330.846443504</v>
      </c>
      <c r="V952" s="225">
        <v>-70690228.074390903</v>
      </c>
      <c r="W952" s="225">
        <v>-82901149.418282703</v>
      </c>
      <c r="X952" s="225">
        <v>-74972157.201859206</v>
      </c>
      <c r="Y952" s="225">
        <v>-70154329.549254298</v>
      </c>
      <c r="Z952" s="225">
        <v>-101308381.46926799</v>
      </c>
      <c r="AA952" s="225">
        <v>-959900799.02840602</v>
      </c>
      <c r="AB952" s="225">
        <v>-87444233.288876295</v>
      </c>
      <c r="AC952" s="225">
        <v>-64842860.006428704</v>
      </c>
      <c r="AD952" s="225">
        <v>-46716090.510762103</v>
      </c>
      <c r="AE952" s="225">
        <v>-42268101.6858496</v>
      </c>
      <c r="AF952" s="225">
        <v>-65538436.4130987</v>
      </c>
      <c r="AG952" s="225">
        <v>-81726438.5665856</v>
      </c>
      <c r="AH952" s="225">
        <v>-92835686.391582698</v>
      </c>
      <c r="AI952" s="225">
        <v>-95981284.149443999</v>
      </c>
      <c r="AJ952" s="225">
        <v>-76413724.984544203</v>
      </c>
      <c r="AK952" s="225">
        <v>-64095568.762615502</v>
      </c>
      <c r="AL952" s="225">
        <v>-45894881.701796599</v>
      </c>
      <c r="AM952" s="225">
        <v>-78900108.846367702</v>
      </c>
      <c r="AN952" s="225">
        <v>-842657415.30795205</v>
      </c>
      <c r="AO952" s="225">
        <v>-86488023.314398199</v>
      </c>
      <c r="AP952" s="225">
        <v>-62993185.599429898</v>
      </c>
      <c r="AQ952" s="225">
        <v>-42879362.596552297</v>
      </c>
      <c r="AR952" s="225">
        <v>-39308156.888117</v>
      </c>
      <c r="AS952" s="225">
        <v>-64114745.884791702</v>
      </c>
      <c r="AT952" s="225">
        <v>-81727917.353066206</v>
      </c>
      <c r="AU952" s="225">
        <v>-93518850.224322602</v>
      </c>
      <c r="AV952" s="225">
        <v>-99576453.668607399</v>
      </c>
      <c r="AW952" s="225">
        <v>-78726744.713256702</v>
      </c>
      <c r="AX952" s="225">
        <v>-67157757.302232698</v>
      </c>
      <c r="AY952" s="225">
        <v>-47730481.2129113</v>
      </c>
      <c r="AZ952" s="225">
        <v>-78837306.930941299</v>
      </c>
      <c r="BA952" s="225">
        <v>-843058985.688627</v>
      </c>
      <c r="BB952" s="225">
        <v>-87357011.107168704</v>
      </c>
      <c r="BC952" s="225">
        <v>-64465993.208624199</v>
      </c>
      <c r="BD952" s="225">
        <v>-45183515.960210599</v>
      </c>
      <c r="BE952" s="225">
        <v>-41342932.552309602</v>
      </c>
      <c r="BF952" s="225">
        <v>-63575315.527487099</v>
      </c>
      <c r="BG952" s="225">
        <v>-79491291.2507644</v>
      </c>
      <c r="BH952" s="225">
        <v>-90698195.602587298</v>
      </c>
      <c r="BI952" s="225">
        <v>-98145574.978221193</v>
      </c>
      <c r="BJ952" s="225">
        <v>-76433230.325298995</v>
      </c>
      <c r="BK952" s="225">
        <v>-63653348.049242698</v>
      </c>
      <c r="BL952" s="225">
        <v>-37994727.284687698</v>
      </c>
      <c r="BM952" s="225">
        <v>-75519848.838527605</v>
      </c>
      <c r="BN952" s="225">
        <v>-823860984.68513</v>
      </c>
    </row>
    <row r="953" spans="1:66">
      <c r="A953" s="245" t="s">
        <v>1192</v>
      </c>
    </row>
    <row r="954" spans="1:66" ht="10.8" thickBot="1">
      <c r="A954" s="248" t="s">
        <v>1193</v>
      </c>
    </row>
    <row r="955" spans="1:66">
      <c r="A955" s="245" t="s">
        <v>1194</v>
      </c>
      <c r="B955" s="225">
        <v>-707744816.62016201</v>
      </c>
      <c r="C955" s="225">
        <v>-466585172.44648099</v>
      </c>
      <c r="D955" s="225">
        <v>-478875135.83212101</v>
      </c>
      <c r="E955" s="225">
        <v>-554432741.468485</v>
      </c>
      <c r="F955" s="225">
        <v>-645475886.46704996</v>
      </c>
      <c r="G955" s="225">
        <v>-685256957.49816406</v>
      </c>
      <c r="H955" s="225">
        <v>-715249417.05467296</v>
      </c>
      <c r="I955" s="225">
        <v>-871529627.54525399</v>
      </c>
      <c r="J955" s="225">
        <v>-670648342.920964</v>
      </c>
      <c r="K955" s="225">
        <v>-600615393.90289199</v>
      </c>
      <c r="L955" s="225">
        <v>-498552924.54303801</v>
      </c>
      <c r="M955" s="225">
        <v>-544576450.60806799</v>
      </c>
      <c r="N955" s="225">
        <v>-7439542866.9073496</v>
      </c>
      <c r="O955" s="225">
        <v>-725904988.50884104</v>
      </c>
      <c r="P955" s="225">
        <v>-498444904.458974</v>
      </c>
      <c r="Q955" s="225">
        <v>-502081191.41423601</v>
      </c>
      <c r="R955" s="225">
        <v>-497856452.95406002</v>
      </c>
      <c r="S955" s="225">
        <v>-590979465.80990899</v>
      </c>
      <c r="T955" s="225">
        <v>-632127851.44417298</v>
      </c>
      <c r="U955" s="225">
        <v>-661504003.59287596</v>
      </c>
      <c r="V955" s="225">
        <v>-813067577.48260701</v>
      </c>
      <c r="W955" s="225">
        <v>-618059375.82939398</v>
      </c>
      <c r="X955" s="225">
        <v>-546529717.93541706</v>
      </c>
      <c r="Y955" s="225">
        <v>-444138356.91099298</v>
      </c>
      <c r="Z955" s="225">
        <v>-489714292.22711802</v>
      </c>
      <c r="AA955" s="225">
        <v>-7020408178.5685997</v>
      </c>
      <c r="AB955" s="225">
        <v>-593843490.62915206</v>
      </c>
      <c r="AC955" s="225">
        <v>-388358983.856682</v>
      </c>
      <c r="AD955" s="225">
        <v>-395887698.237288</v>
      </c>
      <c r="AE955" s="225">
        <v>-424939914.04979903</v>
      </c>
      <c r="AF955" s="225">
        <v>-507121731.90654099</v>
      </c>
      <c r="AG955" s="225">
        <v>-543657461.15222704</v>
      </c>
      <c r="AH955" s="225">
        <v>-570964265.435269</v>
      </c>
      <c r="AI955" s="225">
        <v>-699000624.96647704</v>
      </c>
      <c r="AJ955" s="225">
        <v>-533337177.016361</v>
      </c>
      <c r="AK955" s="225">
        <v>-467651793.93893403</v>
      </c>
      <c r="AL955" s="225">
        <v>-380366858.56311202</v>
      </c>
      <c r="AM955" s="225">
        <v>-426602344.797526</v>
      </c>
      <c r="AN955" s="225">
        <v>-5931732344.5493698</v>
      </c>
      <c r="AO955" s="225">
        <v>-589445510.08153105</v>
      </c>
      <c r="AP955" s="225">
        <v>-386790370.77068001</v>
      </c>
      <c r="AQ955" s="225">
        <v>-391922849.10092402</v>
      </c>
      <c r="AR955" s="225">
        <v>-420653859.77011597</v>
      </c>
      <c r="AS955" s="225">
        <v>-502647930.71104503</v>
      </c>
      <c r="AT955" s="225">
        <v>-542276420.28991103</v>
      </c>
      <c r="AU955" s="225">
        <v>-569256331.29939103</v>
      </c>
      <c r="AV955" s="225">
        <v>-696004092.78357697</v>
      </c>
      <c r="AW955" s="225">
        <v>-531991655.704983</v>
      </c>
      <c r="AX955" s="225">
        <v>-467553303.28302002</v>
      </c>
      <c r="AY955" s="225">
        <v>-378556065.79829901</v>
      </c>
      <c r="AZ955" s="225">
        <v>-426253141.46483999</v>
      </c>
      <c r="BA955" s="225">
        <v>-5903351531.05832</v>
      </c>
      <c r="BB955" s="225">
        <v>-588526953.44404602</v>
      </c>
      <c r="BC955" s="225">
        <v>-386406232.751791</v>
      </c>
      <c r="BD955" s="225">
        <v>-390147871.66283399</v>
      </c>
      <c r="BE955" s="225">
        <v>-418840462.977705</v>
      </c>
      <c r="BF955" s="225">
        <v>-502097203.82126302</v>
      </c>
      <c r="BG955" s="225">
        <v>-541116418.94384003</v>
      </c>
      <c r="BH955" s="225">
        <v>-568375792.18114901</v>
      </c>
      <c r="BI955" s="225">
        <v>-694596374.65456605</v>
      </c>
      <c r="BJ955" s="225">
        <v>-531862210.10028303</v>
      </c>
      <c r="BK955" s="225">
        <v>-467464694.381064</v>
      </c>
      <c r="BL955" s="225">
        <v>-378905709.14370501</v>
      </c>
      <c r="BM955" s="225">
        <v>-427397537.89913899</v>
      </c>
      <c r="BN955" s="225">
        <v>-5895737461.9613895</v>
      </c>
    </row>
    <row r="956" spans="1:66">
      <c r="A956" s="245" t="s">
        <v>1195</v>
      </c>
      <c r="B956" s="225">
        <v>-701006234.75189197</v>
      </c>
      <c r="C956" s="225">
        <v>-458786703.33616501</v>
      </c>
      <c r="D956" s="225">
        <v>-471073914.32961202</v>
      </c>
      <c r="E956" s="225">
        <v>-547257169.61015296</v>
      </c>
      <c r="F956" s="225">
        <v>-639854352.88548505</v>
      </c>
      <c r="G956" s="225">
        <v>-681052386.67557597</v>
      </c>
      <c r="H956" s="225">
        <v>-711971591.465343</v>
      </c>
      <c r="I956" s="225">
        <v>-868014532.94004595</v>
      </c>
      <c r="J956" s="225">
        <v>-666065866.11075902</v>
      </c>
      <c r="K956" s="225">
        <v>-594269540.19166696</v>
      </c>
      <c r="L956" s="225">
        <v>-490414246.66444403</v>
      </c>
      <c r="M956" s="225">
        <v>-536270776.16858399</v>
      </c>
      <c r="N956" s="225">
        <v>-7366037315.1297302</v>
      </c>
      <c r="O956" s="225">
        <v>-718858479.91008997</v>
      </c>
      <c r="P956" s="225">
        <v>-490168442.92889601</v>
      </c>
      <c r="Q956" s="225">
        <v>-493805742.45939898</v>
      </c>
      <c r="R956" s="225">
        <v>-490309046.567873</v>
      </c>
      <c r="S956" s="225">
        <v>-585244391.87511802</v>
      </c>
      <c r="T956" s="225">
        <v>-628049768.60518301</v>
      </c>
      <c r="U956" s="225">
        <v>-658511399.94852805</v>
      </c>
      <c r="V956" s="225">
        <v>-809798586.35253704</v>
      </c>
      <c r="W956" s="225">
        <v>-613602376.27386105</v>
      </c>
      <c r="X956" s="225">
        <v>-540044525.66034901</v>
      </c>
      <c r="Y956" s="225">
        <v>-435661147.55466199</v>
      </c>
      <c r="Z956" s="225">
        <v>-481099568.74485803</v>
      </c>
      <c r="AA956" s="225">
        <v>-6945153476.8813496</v>
      </c>
      <c r="AB956" s="225">
        <v>-588235433.83605099</v>
      </c>
      <c r="AC956" s="225">
        <v>-382739462.27358103</v>
      </c>
      <c r="AD956" s="225">
        <v>-390253076.05418801</v>
      </c>
      <c r="AE956" s="225">
        <v>-419308052.79669797</v>
      </c>
      <c r="AF956" s="225">
        <v>-501477882.20344001</v>
      </c>
      <c r="AG956" s="225">
        <v>-537985153.37912595</v>
      </c>
      <c r="AH956" s="225">
        <v>-565244445.36993003</v>
      </c>
      <c r="AI956" s="225">
        <v>-693285518.05613804</v>
      </c>
      <c r="AJ956" s="225">
        <v>-527633270.04602301</v>
      </c>
      <c r="AK956" s="225">
        <v>-461949539.328596</v>
      </c>
      <c r="AL956" s="225">
        <v>-374693534.27277398</v>
      </c>
      <c r="AM956" s="225">
        <v>-415434322.32407701</v>
      </c>
      <c r="AN956" s="225">
        <v>-5858239689.9406204</v>
      </c>
      <c r="AO956" s="225">
        <v>-583764885.169155</v>
      </c>
      <c r="AP956" s="225">
        <v>-381101456.89830399</v>
      </c>
      <c r="AQ956" s="225">
        <v>-386219758.158548</v>
      </c>
      <c r="AR956" s="225">
        <v>-414953845.24773997</v>
      </c>
      <c r="AS956" s="225">
        <v>-496936845.48866898</v>
      </c>
      <c r="AT956" s="225">
        <v>-536538518.76753598</v>
      </c>
      <c r="AU956" s="225">
        <v>-563474368.27721703</v>
      </c>
      <c r="AV956" s="225">
        <v>-690224695.22140396</v>
      </c>
      <c r="AW956" s="225">
        <v>-526221104.242809</v>
      </c>
      <c r="AX956" s="225">
        <v>-461784611.76084602</v>
      </c>
      <c r="AY956" s="225">
        <v>-372817969.27612501</v>
      </c>
      <c r="AZ956" s="225">
        <v>-414493533.63730103</v>
      </c>
      <c r="BA956" s="225">
        <v>-5828531592.1456604</v>
      </c>
      <c r="BB956" s="225">
        <v>-582760490.18171704</v>
      </c>
      <c r="BC956" s="225">
        <v>-380629940.44946301</v>
      </c>
      <c r="BD956" s="225">
        <v>-384358183.11050498</v>
      </c>
      <c r="BE956" s="225">
        <v>-413053992.20537603</v>
      </c>
      <c r="BF956" s="225">
        <v>-496300437.17893398</v>
      </c>
      <c r="BG956" s="225">
        <v>-535294344.85151201</v>
      </c>
      <c r="BH956" s="225">
        <v>-562501781.46399498</v>
      </c>
      <c r="BI956" s="225">
        <v>-688725003.86741197</v>
      </c>
      <c r="BJ956" s="225">
        <v>-526000703.55312902</v>
      </c>
      <c r="BK956" s="225">
        <v>-461605168.13391</v>
      </c>
      <c r="BL956" s="225">
        <v>-373074973.81655103</v>
      </c>
      <c r="BM956" s="225">
        <v>-415064719.861866</v>
      </c>
      <c r="BN956" s="225">
        <v>-5819369738.6743698</v>
      </c>
    </row>
    <row r="957" spans="1:66">
      <c r="A957" s="245" t="s">
        <v>1196</v>
      </c>
      <c r="B957" s="225">
        <v>6738581.8682697099</v>
      </c>
      <c r="C957" s="225">
        <v>7798469.1103165299</v>
      </c>
      <c r="D957" s="225">
        <v>7801221.5025085602</v>
      </c>
      <c r="E957" s="225">
        <v>7175571.8583320202</v>
      </c>
      <c r="F957" s="225">
        <v>5621533.5815647803</v>
      </c>
      <c r="G957" s="225">
        <v>4204570.8225874696</v>
      </c>
      <c r="H957" s="225">
        <v>3277825.58932993</v>
      </c>
      <c r="I957" s="225">
        <v>3515094.6052079001</v>
      </c>
      <c r="J957" s="225">
        <v>4582476.8102045599</v>
      </c>
      <c r="K957" s="225">
        <v>6345853.7112254398</v>
      </c>
      <c r="L957" s="225">
        <v>8138677.8785941396</v>
      </c>
      <c r="M957" s="225">
        <v>8305674.4394842498</v>
      </c>
      <c r="N957" s="225">
        <v>73505551.777625307</v>
      </c>
      <c r="O957" s="225">
        <v>7046508.5987507999</v>
      </c>
      <c r="P957" s="225">
        <v>8276461.5300777303</v>
      </c>
      <c r="Q957" s="225">
        <v>8275448.9548361097</v>
      </c>
      <c r="R957" s="225">
        <v>7547406.3861870598</v>
      </c>
      <c r="S957" s="225">
        <v>5735073.9347906699</v>
      </c>
      <c r="T957" s="225">
        <v>4078082.8389899102</v>
      </c>
      <c r="U957" s="225">
        <v>2992603.64434763</v>
      </c>
      <c r="V957" s="225">
        <v>3268991.1300704102</v>
      </c>
      <c r="W957" s="225">
        <v>4456999.5555330496</v>
      </c>
      <c r="X957" s="225">
        <v>6485192.2750684898</v>
      </c>
      <c r="Y957" s="225">
        <v>8477209.3563310299</v>
      </c>
      <c r="Z957" s="225">
        <v>8614723.4822600707</v>
      </c>
      <c r="AA957" s="225">
        <v>75254701.687243</v>
      </c>
      <c r="AB957" s="225">
        <v>5608056.7931010099</v>
      </c>
      <c r="AC957" s="225">
        <v>5619521.5831006598</v>
      </c>
      <c r="AD957" s="225">
        <v>5634622.1831006696</v>
      </c>
      <c r="AE957" s="225">
        <v>5631861.2531006802</v>
      </c>
      <c r="AF957" s="225">
        <v>5643849.70310074</v>
      </c>
      <c r="AG957" s="225">
        <v>5672307.7731006704</v>
      </c>
      <c r="AH957" s="225">
        <v>5719820.0653385101</v>
      </c>
      <c r="AI957" s="225">
        <v>5715106.9103384996</v>
      </c>
      <c r="AJ957" s="225">
        <v>5703906.97033819</v>
      </c>
      <c r="AK957" s="225">
        <v>5702254.6103382995</v>
      </c>
      <c r="AL957" s="225">
        <v>5673324.2903382601</v>
      </c>
      <c r="AM957" s="225">
        <v>11168022.4734498</v>
      </c>
      <c r="AN957" s="225">
        <v>73492654.608746096</v>
      </c>
      <c r="AO957" s="225">
        <v>5680624.9123759298</v>
      </c>
      <c r="AP957" s="225">
        <v>5688913.8723757304</v>
      </c>
      <c r="AQ957" s="225">
        <v>5703090.9423756497</v>
      </c>
      <c r="AR957" s="225">
        <v>5700014.5223757103</v>
      </c>
      <c r="AS957" s="225">
        <v>5711085.2223757496</v>
      </c>
      <c r="AT957" s="225">
        <v>5737901.5223755203</v>
      </c>
      <c r="AU957" s="225">
        <v>5781963.0221737297</v>
      </c>
      <c r="AV957" s="225">
        <v>5779397.5621736599</v>
      </c>
      <c r="AW957" s="225">
        <v>5770551.4621735699</v>
      </c>
      <c r="AX957" s="225">
        <v>5768691.5221735202</v>
      </c>
      <c r="AY957" s="225">
        <v>5738096.5221734904</v>
      </c>
      <c r="AZ957" s="225">
        <v>11759607.8275395</v>
      </c>
      <c r="BA957" s="225">
        <v>74819938.912661806</v>
      </c>
      <c r="BB957" s="225">
        <v>5766463.2623289898</v>
      </c>
      <c r="BC957" s="225">
        <v>5776292.3023288604</v>
      </c>
      <c r="BD957" s="225">
        <v>5789688.5523289004</v>
      </c>
      <c r="BE957" s="225">
        <v>5786470.7723288396</v>
      </c>
      <c r="BF957" s="225">
        <v>5796766.6423288696</v>
      </c>
      <c r="BG957" s="225">
        <v>5822074.0923287803</v>
      </c>
      <c r="BH957" s="225">
        <v>5874010.7171540102</v>
      </c>
      <c r="BI957" s="225">
        <v>5871370.78715418</v>
      </c>
      <c r="BJ957" s="225">
        <v>5861506.54715381</v>
      </c>
      <c r="BK957" s="225">
        <v>5859526.2471539304</v>
      </c>
      <c r="BL957" s="225">
        <v>5830735.3271539304</v>
      </c>
      <c r="BM957" s="225">
        <v>12332818.037272699</v>
      </c>
      <c r="BN957" s="225">
        <v>76367723.2870159</v>
      </c>
    </row>
    <row r="958" spans="1:66">
      <c r="A958" s="245" t="s">
        <v>1197</v>
      </c>
      <c r="B958" s="225">
        <v>-5589716.1570394598</v>
      </c>
      <c r="C958" s="225">
        <v>-5603283.6970394598</v>
      </c>
      <c r="D958" s="225">
        <v>-5620583.0070394604</v>
      </c>
      <c r="E958" s="225">
        <v>-5618265.3270394597</v>
      </c>
      <c r="F958" s="225">
        <v>-5632384.5170394601</v>
      </c>
      <c r="G958" s="225">
        <v>-5664879.0270394599</v>
      </c>
      <c r="H958" s="225">
        <v>-5695737.3670394598</v>
      </c>
      <c r="I958" s="225">
        <v>-5693546.2770394599</v>
      </c>
      <c r="J958" s="225">
        <v>-5736986.9279997703</v>
      </c>
      <c r="K958" s="225">
        <v>-5735647.2479997696</v>
      </c>
      <c r="L958" s="225">
        <v>-5704233.94349977</v>
      </c>
      <c r="M958" s="225">
        <v>-5691725.65349977</v>
      </c>
      <c r="N958" s="225">
        <v>-67986989.149314702</v>
      </c>
      <c r="O958" s="225">
        <v>-5699788.2964362102</v>
      </c>
      <c r="P958" s="225">
        <v>-5711981.6864362098</v>
      </c>
      <c r="Q958" s="225">
        <v>-5727899.5464361999</v>
      </c>
      <c r="R958" s="225">
        <v>-5725322.09643621</v>
      </c>
      <c r="S958" s="225">
        <v>-5738090.2464362001</v>
      </c>
      <c r="T958" s="225">
        <v>-5768050.4864362096</v>
      </c>
      <c r="U958" s="225">
        <v>-5797078.5364362104</v>
      </c>
      <c r="V958" s="225">
        <v>-5794770.2964362102</v>
      </c>
      <c r="W958" s="225">
        <v>-5785648.63643621</v>
      </c>
      <c r="X958" s="225">
        <v>-5784153.3164362097</v>
      </c>
      <c r="Y958" s="225">
        <v>-5755172.5464362102</v>
      </c>
      <c r="Z958" s="225">
        <v>-5741900.3664362002</v>
      </c>
      <c r="AA958" s="225">
        <v>-69029856.057234496</v>
      </c>
      <c r="AB958" s="225">
        <v>-5500056.7931007501</v>
      </c>
      <c r="AC958" s="225">
        <v>-5511521.5831007501</v>
      </c>
      <c r="AD958" s="225">
        <v>-5526622.1831007497</v>
      </c>
      <c r="AE958" s="225">
        <v>-5523861.25310075</v>
      </c>
      <c r="AF958" s="225">
        <v>-5535849.7031007502</v>
      </c>
      <c r="AG958" s="225">
        <v>-5564307.7731007496</v>
      </c>
      <c r="AH958" s="225">
        <v>-5611820.0653382502</v>
      </c>
      <c r="AI958" s="225">
        <v>-5607106.91033825</v>
      </c>
      <c r="AJ958" s="225">
        <v>-5595906.9703382496</v>
      </c>
      <c r="AK958" s="225">
        <v>-5594254.6103382502</v>
      </c>
      <c r="AL958" s="225">
        <v>-5565324.2903382499</v>
      </c>
      <c r="AM958" s="225">
        <v>-5551472.45033825</v>
      </c>
      <c r="AN958" s="225">
        <v>-66688104.585633896</v>
      </c>
      <c r="AO958" s="225">
        <v>-5572624.9123756699</v>
      </c>
      <c r="AP958" s="225">
        <v>-5580913.8723756699</v>
      </c>
      <c r="AQ958" s="225">
        <v>-5595090.9423756702</v>
      </c>
      <c r="AR958" s="225">
        <v>-5592014.5223756703</v>
      </c>
      <c r="AS958" s="225">
        <v>-5603085.2223756704</v>
      </c>
      <c r="AT958" s="225">
        <v>-5629901.52237566</v>
      </c>
      <c r="AU958" s="225">
        <v>-5673963.02217355</v>
      </c>
      <c r="AV958" s="225">
        <v>-5671397.5621735603</v>
      </c>
      <c r="AW958" s="225">
        <v>-5662551.4621735597</v>
      </c>
      <c r="AX958" s="225">
        <v>-5660691.5221735602</v>
      </c>
      <c r="AY958" s="225">
        <v>-5630096.52217355</v>
      </c>
      <c r="AZ958" s="225">
        <v>-5615772.9121735599</v>
      </c>
      <c r="BA958" s="225">
        <v>-67488103.997295305</v>
      </c>
      <c r="BB958" s="225">
        <v>-5658463.2623289097</v>
      </c>
      <c r="BC958" s="225">
        <v>-5668292.3023289097</v>
      </c>
      <c r="BD958" s="225">
        <v>-5681688.5523289097</v>
      </c>
      <c r="BE958" s="225">
        <v>-5678470.7723289104</v>
      </c>
      <c r="BF958" s="225">
        <v>-5688766.6423289096</v>
      </c>
      <c r="BG958" s="225">
        <v>-5714074.0923289098</v>
      </c>
      <c r="BH958" s="225">
        <v>-5766010.7171539096</v>
      </c>
      <c r="BI958" s="225">
        <v>-5763370.7871539099</v>
      </c>
      <c r="BJ958" s="225">
        <v>-5753506.5471539097</v>
      </c>
      <c r="BK958" s="225">
        <v>-5751526.2471539099</v>
      </c>
      <c r="BL958" s="225">
        <v>-5722735.32715391</v>
      </c>
      <c r="BM958" s="225">
        <v>-5708001.9171539098</v>
      </c>
      <c r="BN958" s="225">
        <v>-68554907.166896895</v>
      </c>
    </row>
    <row r="959" spans="1:66">
      <c r="A959" s="245" t="s">
        <v>1198</v>
      </c>
      <c r="B959" s="225">
        <v>0</v>
      </c>
      <c r="C959" s="225">
        <v>0</v>
      </c>
      <c r="D959" s="225">
        <v>0</v>
      </c>
      <c r="E959" s="225">
        <v>0</v>
      </c>
      <c r="F959" s="225">
        <v>0</v>
      </c>
      <c r="G959" s="225">
        <v>0</v>
      </c>
      <c r="H959" s="225">
        <v>0</v>
      </c>
      <c r="I959" s="225">
        <v>0</v>
      </c>
      <c r="J959" s="225">
        <v>0</v>
      </c>
      <c r="K959" s="225">
        <v>0</v>
      </c>
      <c r="L959" s="225">
        <v>0</v>
      </c>
      <c r="M959" s="225">
        <v>0</v>
      </c>
      <c r="N959" s="225">
        <v>0</v>
      </c>
      <c r="O959" s="225">
        <v>0</v>
      </c>
      <c r="P959" s="225">
        <v>0</v>
      </c>
      <c r="Q959" s="225">
        <v>0</v>
      </c>
      <c r="R959" s="225">
        <v>0</v>
      </c>
      <c r="S959" s="225">
        <v>0</v>
      </c>
      <c r="T959" s="225">
        <v>0</v>
      </c>
      <c r="U959" s="225">
        <v>0</v>
      </c>
      <c r="V959" s="225">
        <v>0</v>
      </c>
      <c r="W959" s="225">
        <v>0</v>
      </c>
      <c r="X959" s="225">
        <v>0</v>
      </c>
      <c r="Y959" s="225">
        <v>0</v>
      </c>
      <c r="Z959" s="225">
        <v>0</v>
      </c>
      <c r="AA959" s="225">
        <v>0</v>
      </c>
      <c r="AB959" s="225">
        <v>0</v>
      </c>
      <c r="AC959" s="225">
        <v>0</v>
      </c>
      <c r="AD959" s="225">
        <v>0</v>
      </c>
      <c r="AE959" s="225">
        <v>0</v>
      </c>
      <c r="AF959" s="225">
        <v>0</v>
      </c>
      <c r="AG959" s="225">
        <v>0</v>
      </c>
      <c r="AH959" s="225">
        <v>0</v>
      </c>
      <c r="AI959" s="225">
        <v>0</v>
      </c>
      <c r="AJ959" s="225">
        <v>0</v>
      </c>
      <c r="AK959" s="225">
        <v>0</v>
      </c>
      <c r="AL959" s="225">
        <v>0</v>
      </c>
      <c r="AM959" s="225">
        <v>0</v>
      </c>
      <c r="AN959" s="225">
        <v>0</v>
      </c>
      <c r="AO959" s="225">
        <v>0</v>
      </c>
      <c r="AP959" s="225">
        <v>0</v>
      </c>
      <c r="AQ959" s="225">
        <v>0</v>
      </c>
      <c r="AR959" s="225">
        <v>0</v>
      </c>
      <c r="AS959" s="225">
        <v>0</v>
      </c>
      <c r="AT959" s="225">
        <v>0</v>
      </c>
      <c r="AU959" s="225">
        <v>0</v>
      </c>
      <c r="AV959" s="225">
        <v>0</v>
      </c>
      <c r="AW959" s="225">
        <v>0</v>
      </c>
      <c r="AX959" s="225">
        <v>0</v>
      </c>
      <c r="AY959" s="225">
        <v>0</v>
      </c>
      <c r="AZ959" s="225">
        <v>0</v>
      </c>
      <c r="BA959" s="225">
        <v>0</v>
      </c>
      <c r="BB959" s="225">
        <v>0</v>
      </c>
      <c r="BC959" s="225">
        <v>0</v>
      </c>
      <c r="BD959" s="225">
        <v>0</v>
      </c>
      <c r="BE959" s="225">
        <v>0</v>
      </c>
      <c r="BF959" s="225">
        <v>0</v>
      </c>
      <c r="BG959" s="225">
        <v>0</v>
      </c>
      <c r="BH959" s="225">
        <v>0</v>
      </c>
      <c r="BI959" s="225">
        <v>0</v>
      </c>
      <c r="BJ959" s="225">
        <v>0</v>
      </c>
      <c r="BK959" s="225">
        <v>0</v>
      </c>
      <c r="BL959" s="225">
        <v>0</v>
      </c>
      <c r="BM959" s="225">
        <v>0</v>
      </c>
      <c r="BN959" s="225">
        <v>0</v>
      </c>
    </row>
    <row r="960" spans="1:66">
      <c r="A960" s="245" t="s">
        <v>1199</v>
      </c>
      <c r="B960" s="225">
        <v>-1040865.71122997</v>
      </c>
      <c r="C960" s="225">
        <v>-2087185.4132771301</v>
      </c>
      <c r="D960" s="225">
        <v>-2072638.4954691699</v>
      </c>
      <c r="E960" s="225">
        <v>-1449306.5312924201</v>
      </c>
      <c r="F960" s="225">
        <v>118850.935474935</v>
      </c>
      <c r="G960" s="225">
        <v>1568308.2044521</v>
      </c>
      <c r="H960" s="225">
        <v>2525911.7777096699</v>
      </c>
      <c r="I960" s="225">
        <v>2286451.6718317</v>
      </c>
      <c r="J960" s="225">
        <v>1262510.11779533</v>
      </c>
      <c r="K960" s="225">
        <v>-502206.46322560101</v>
      </c>
      <c r="L960" s="225">
        <v>-2326443.9350944399</v>
      </c>
      <c r="M960" s="225">
        <v>-2505948.7859845199</v>
      </c>
      <c r="N960" s="225">
        <v>-4222562.62830952</v>
      </c>
      <c r="O960" s="225">
        <v>-1238720.3023143699</v>
      </c>
      <c r="P960" s="225">
        <v>-2456479.8436416099</v>
      </c>
      <c r="Q960" s="225">
        <v>-2439549.4083999898</v>
      </c>
      <c r="R960" s="225">
        <v>-1714084.2897509199</v>
      </c>
      <c r="S960" s="225">
        <v>111016.311645783</v>
      </c>
      <c r="T960" s="225">
        <v>1797967.6474464999</v>
      </c>
      <c r="U960" s="225">
        <v>2912474.8920887401</v>
      </c>
      <c r="V960" s="225">
        <v>2633779.1663658898</v>
      </c>
      <c r="W960" s="225">
        <v>1436649.0809032801</v>
      </c>
      <c r="X960" s="225">
        <v>-593038.95863220503</v>
      </c>
      <c r="Y960" s="225">
        <v>-2614036.8098948202</v>
      </c>
      <c r="Z960" s="225">
        <v>-2764823.1158238798</v>
      </c>
      <c r="AA960" s="225">
        <v>-4928845.6300076004</v>
      </c>
      <c r="AB960" s="225">
        <v>0</v>
      </c>
      <c r="AC960" s="225">
        <v>0</v>
      </c>
      <c r="AD960" s="225">
        <v>0</v>
      </c>
      <c r="AE960" s="225">
        <v>0</v>
      </c>
      <c r="AF960" s="225">
        <v>0</v>
      </c>
      <c r="AG960" s="225">
        <v>0</v>
      </c>
      <c r="AH960" s="225">
        <v>0</v>
      </c>
      <c r="AI960" s="225">
        <v>0</v>
      </c>
      <c r="AJ960" s="225">
        <v>0</v>
      </c>
      <c r="AK960" s="225">
        <v>0</v>
      </c>
      <c r="AL960" s="225">
        <v>0</v>
      </c>
      <c r="AM960" s="225">
        <v>-5508550.0231116097</v>
      </c>
      <c r="AN960" s="225">
        <v>-5508550.0231116097</v>
      </c>
      <c r="AO960" s="225">
        <v>0</v>
      </c>
      <c r="AP960" s="225">
        <v>0</v>
      </c>
      <c r="AQ960" s="225">
        <v>0</v>
      </c>
      <c r="AR960" s="225">
        <v>0</v>
      </c>
      <c r="AS960" s="225">
        <v>0</v>
      </c>
      <c r="AT960" s="225">
        <v>0</v>
      </c>
      <c r="AU960" s="225">
        <v>0</v>
      </c>
      <c r="AV960" s="225">
        <v>0</v>
      </c>
      <c r="AW960" s="225">
        <v>0</v>
      </c>
      <c r="AX960" s="225">
        <v>0</v>
      </c>
      <c r="AY960" s="225">
        <v>0</v>
      </c>
      <c r="AZ960" s="225">
        <v>-6035834.9153659903</v>
      </c>
      <c r="BA960" s="225">
        <v>-6035834.9153659903</v>
      </c>
      <c r="BB960" s="225">
        <v>0</v>
      </c>
      <c r="BC960" s="225">
        <v>0</v>
      </c>
      <c r="BD960" s="225">
        <v>0</v>
      </c>
      <c r="BE960" s="225">
        <v>0</v>
      </c>
      <c r="BF960" s="225">
        <v>0</v>
      </c>
      <c r="BG960" s="225">
        <v>0</v>
      </c>
      <c r="BH960" s="225">
        <v>0</v>
      </c>
      <c r="BI960" s="225">
        <v>0</v>
      </c>
      <c r="BJ960" s="225">
        <v>0</v>
      </c>
      <c r="BK960" s="225">
        <v>0</v>
      </c>
      <c r="BL960" s="225">
        <v>0</v>
      </c>
      <c r="BM960" s="225">
        <v>-6516816.12011889</v>
      </c>
      <c r="BN960" s="225">
        <v>-6516816.12011889</v>
      </c>
    </row>
    <row r="961" spans="1:66">
      <c r="A961" s="245" t="s">
        <v>1200</v>
      </c>
      <c r="B961" s="225">
        <v>108000.00000028301</v>
      </c>
      <c r="C961" s="225">
        <v>107999.99999994801</v>
      </c>
      <c r="D961" s="225">
        <v>107999.99999991999</v>
      </c>
      <c r="E961" s="225">
        <v>108000.000000146</v>
      </c>
      <c r="F961" s="225">
        <v>108000.000000261</v>
      </c>
      <c r="G961" s="225">
        <v>108000.00000010899</v>
      </c>
      <c r="H961" s="225">
        <v>108000.00000015501</v>
      </c>
      <c r="I961" s="225">
        <v>108000.000000149</v>
      </c>
      <c r="J961" s="225">
        <v>108000.00000012299</v>
      </c>
      <c r="K961" s="225">
        <v>108000.00000006999</v>
      </c>
      <c r="L961" s="225">
        <v>107999.999999922</v>
      </c>
      <c r="M961" s="225">
        <v>107999.999999964</v>
      </c>
      <c r="N961" s="225">
        <v>1296000.0000010501</v>
      </c>
      <c r="O961" s="225">
        <v>108000.00000022601</v>
      </c>
      <c r="P961" s="225">
        <v>107999.99999991601</v>
      </c>
      <c r="Q961" s="225">
        <v>107999.99999991601</v>
      </c>
      <c r="R961" s="225">
        <v>107999.999999937</v>
      </c>
      <c r="S961" s="225">
        <v>108000.00000025101</v>
      </c>
      <c r="T961" s="225">
        <v>108000.0000002</v>
      </c>
      <c r="U961" s="225">
        <v>108000.000000163</v>
      </c>
      <c r="V961" s="225">
        <v>108000.00000009099</v>
      </c>
      <c r="W961" s="225">
        <v>108000.00000012299</v>
      </c>
      <c r="X961" s="225">
        <v>108000.000000074</v>
      </c>
      <c r="Y961" s="225">
        <v>108000.000000003</v>
      </c>
      <c r="Z961" s="225">
        <v>107999.999999983</v>
      </c>
      <c r="AA961" s="225">
        <v>1296000.0000008801</v>
      </c>
      <c r="AB961" s="225">
        <v>108000.000000265</v>
      </c>
      <c r="AC961" s="225">
        <v>107999.999999914</v>
      </c>
      <c r="AD961" s="225">
        <v>107999.999999919</v>
      </c>
      <c r="AE961" s="225">
        <v>107999.999999929</v>
      </c>
      <c r="AF961" s="225">
        <v>107999.999999992</v>
      </c>
      <c r="AG961" s="225">
        <v>107999.999999928</v>
      </c>
      <c r="AH961" s="225">
        <v>108000.000000263</v>
      </c>
      <c r="AI961" s="225">
        <v>108000.00000025899</v>
      </c>
      <c r="AJ961" s="225">
        <v>107999.999999947</v>
      </c>
      <c r="AK961" s="225">
        <v>108000.000000056</v>
      </c>
      <c r="AL961" s="225">
        <v>108000.00000001299</v>
      </c>
      <c r="AM961" s="225">
        <v>108000.00000001601</v>
      </c>
      <c r="AN961" s="225">
        <v>1296000.0000004999</v>
      </c>
      <c r="AO961" s="225">
        <v>108000.000000263</v>
      </c>
      <c r="AP961" s="225">
        <v>108000.000000065</v>
      </c>
      <c r="AQ961" s="225">
        <v>107999.999999982</v>
      </c>
      <c r="AR961" s="225">
        <v>108000.000000043</v>
      </c>
      <c r="AS961" s="225">
        <v>108000.000000083</v>
      </c>
      <c r="AT961" s="225">
        <v>107999.999999857</v>
      </c>
      <c r="AU961" s="225">
        <v>108000.000000171</v>
      </c>
      <c r="AV961" s="225">
        <v>108000.0000001</v>
      </c>
      <c r="AW961" s="225">
        <v>108000.000000018</v>
      </c>
      <c r="AX961" s="225">
        <v>107999.999999965</v>
      </c>
      <c r="AY961" s="225">
        <v>107999.999999935</v>
      </c>
      <c r="AZ961" s="225">
        <v>108000.00000000501</v>
      </c>
      <c r="BA961" s="225">
        <v>1296000.0000004901</v>
      </c>
      <c r="BB961" s="225">
        <v>108000.00000008399</v>
      </c>
      <c r="BC961" s="225">
        <v>107999.999999949</v>
      </c>
      <c r="BD961" s="225">
        <v>107999.999999999</v>
      </c>
      <c r="BE961" s="225">
        <v>107999.99999993401</v>
      </c>
      <c r="BF961" s="225">
        <v>107999.999999965</v>
      </c>
      <c r="BG961" s="225">
        <v>107999.99999986999</v>
      </c>
      <c r="BH961" s="225">
        <v>108000.000000104</v>
      </c>
      <c r="BI961" s="225">
        <v>108000.000000274</v>
      </c>
      <c r="BJ961" s="225">
        <v>107999.9999999</v>
      </c>
      <c r="BK961" s="225">
        <v>108000.000000021</v>
      </c>
      <c r="BL961" s="225">
        <v>108000.000000022</v>
      </c>
      <c r="BM961" s="225">
        <v>107999.99999998001</v>
      </c>
      <c r="BN961" s="225">
        <v>1296000.0000001099</v>
      </c>
    </row>
    <row r="962" spans="1:66">
      <c r="A962" s="245" t="s">
        <v>1201</v>
      </c>
    </row>
    <row r="963" spans="1:66" ht="10.8" thickBot="1">
      <c r="A963" s="248" t="s">
        <v>1202</v>
      </c>
    </row>
    <row r="964" spans="1:66">
      <c r="A964" s="245" t="s">
        <v>1203</v>
      </c>
      <c r="B964" s="225">
        <v>8324201.7313916599</v>
      </c>
      <c r="C964" s="225">
        <v>5976156.9313916499</v>
      </c>
      <c r="D964" s="225">
        <v>13245888.511391601</v>
      </c>
      <c r="E964" s="225">
        <v>17935239.481391601</v>
      </c>
      <c r="F964" s="225">
        <v>14472731.1113916</v>
      </c>
      <c r="G964" s="225">
        <v>13666697.6013916</v>
      </c>
      <c r="H964" s="225">
        <v>11964169.071391599</v>
      </c>
      <c r="I964" s="225">
        <v>13648879.011391601</v>
      </c>
      <c r="J964" s="225">
        <v>15196583.421391601</v>
      </c>
      <c r="K964" s="225">
        <v>18941346.071391601</v>
      </c>
      <c r="L964" s="225">
        <v>21598628.901391599</v>
      </c>
      <c r="M964" s="225">
        <v>17242304.501391601</v>
      </c>
      <c r="N964" s="225">
        <v>172212826.346699</v>
      </c>
      <c r="O964" s="225">
        <v>15243997.4722383</v>
      </c>
      <c r="P964" s="225">
        <v>14834888.3922382</v>
      </c>
      <c r="Q964" s="225">
        <v>22341549.972238299</v>
      </c>
      <c r="R964" s="225">
        <v>17458892.102238301</v>
      </c>
      <c r="S964" s="225">
        <v>16651559.102238201</v>
      </c>
      <c r="T964" s="225">
        <v>11241235.9922383</v>
      </c>
      <c r="U964" s="225">
        <v>9252170.3622382991</v>
      </c>
      <c r="V964" s="225">
        <v>11069747.9622382</v>
      </c>
      <c r="W964" s="225">
        <v>12930311.092238201</v>
      </c>
      <c r="X964" s="225">
        <v>13620824.382238301</v>
      </c>
      <c r="Y964" s="225">
        <v>14384745.8022383</v>
      </c>
      <c r="Z964" s="225">
        <v>7741620.5922382995</v>
      </c>
      <c r="AA964" s="225">
        <v>166771543.226859</v>
      </c>
      <c r="AB964" s="225">
        <v>17591617.4043466</v>
      </c>
      <c r="AC964" s="225">
        <v>13900753.3243466</v>
      </c>
      <c r="AD964" s="225">
        <v>16485830.9043466</v>
      </c>
      <c r="AE964" s="225">
        <v>14192734.034346599</v>
      </c>
      <c r="AF964" s="225">
        <v>17501892.034346599</v>
      </c>
      <c r="AG964" s="225">
        <v>14639540.9243466</v>
      </c>
      <c r="AH964" s="225">
        <v>14173119.294346601</v>
      </c>
      <c r="AI964" s="225">
        <v>15185330.8943466</v>
      </c>
      <c r="AJ964" s="225">
        <v>15403942.024346599</v>
      </c>
      <c r="AK964" s="225">
        <v>14857827.3143466</v>
      </c>
      <c r="AL964" s="225">
        <v>17581393.734346598</v>
      </c>
      <c r="AM964" s="225">
        <v>12388417.524346599</v>
      </c>
      <c r="AN964" s="225">
        <v>183902399.412159</v>
      </c>
      <c r="AO964" s="225">
        <v>17994852.568121601</v>
      </c>
      <c r="AP964" s="225">
        <v>14303988.488121601</v>
      </c>
      <c r="AQ964" s="225">
        <v>16889066.068121601</v>
      </c>
      <c r="AR964" s="225">
        <v>14595969.1981216</v>
      </c>
      <c r="AS964" s="225">
        <v>17905127.1981216</v>
      </c>
      <c r="AT964" s="225">
        <v>15042776.0881216</v>
      </c>
      <c r="AU964" s="225">
        <v>14576354.4581216</v>
      </c>
      <c r="AV964" s="225">
        <v>15588566.058121599</v>
      </c>
      <c r="AW964" s="225">
        <v>15807177.1881216</v>
      </c>
      <c r="AX964" s="225">
        <v>15261062.478121599</v>
      </c>
      <c r="AY964" s="225">
        <v>17984628.898121599</v>
      </c>
      <c r="AZ964" s="225">
        <v>12791652.6881216</v>
      </c>
      <c r="BA964" s="225">
        <v>188741221.37745899</v>
      </c>
      <c r="BB964" s="225">
        <v>18299231.324058399</v>
      </c>
      <c r="BC964" s="225">
        <v>14608367.2440584</v>
      </c>
      <c r="BD964" s="225">
        <v>17193444.824058399</v>
      </c>
      <c r="BE964" s="225">
        <v>14900347.954058399</v>
      </c>
      <c r="BF964" s="225">
        <v>18209505.954058401</v>
      </c>
      <c r="BG964" s="225">
        <v>15347154.8440584</v>
      </c>
      <c r="BH964" s="225">
        <v>14880733.214058399</v>
      </c>
      <c r="BI964" s="225">
        <v>15892944.814058401</v>
      </c>
      <c r="BJ964" s="225">
        <v>16111555.9440584</v>
      </c>
      <c r="BK964" s="225">
        <v>15565441.234058401</v>
      </c>
      <c r="BL964" s="225">
        <v>18289007.654058401</v>
      </c>
      <c r="BM964" s="225">
        <v>13096031.4440584</v>
      </c>
      <c r="BN964" s="225">
        <v>192393766.44870001</v>
      </c>
    </row>
    <row r="965" spans="1:66">
      <c r="A965" s="245" t="s">
        <v>1204</v>
      </c>
      <c r="B965" s="225">
        <v>4262351.09</v>
      </c>
      <c r="C965" s="225">
        <v>3633075.89</v>
      </c>
      <c r="D965" s="225">
        <v>4737957.5699999901</v>
      </c>
      <c r="E965" s="225">
        <v>3971212.95</v>
      </c>
      <c r="F965" s="225">
        <v>4258702.04</v>
      </c>
      <c r="G965" s="225">
        <v>5422244.2999999998</v>
      </c>
      <c r="H965" s="225">
        <v>3945197.04</v>
      </c>
      <c r="I965" s="225">
        <v>3828246.6999999899</v>
      </c>
      <c r="J965" s="225">
        <v>4936087.79</v>
      </c>
      <c r="K965" s="225">
        <v>3918975.47</v>
      </c>
      <c r="L965" s="225">
        <v>3401922.46</v>
      </c>
      <c r="M965" s="225">
        <v>4557890.59</v>
      </c>
      <c r="N965" s="225">
        <v>50873863.890000001</v>
      </c>
      <c r="O965" s="225">
        <v>4314524.3443</v>
      </c>
      <c r="P965" s="225">
        <v>3691622.9643000001</v>
      </c>
      <c r="Q965" s="225">
        <v>4701092.3542999998</v>
      </c>
      <c r="R965" s="225">
        <v>3900496.3143000002</v>
      </c>
      <c r="S965" s="225">
        <v>4248402.0843000002</v>
      </c>
      <c r="T965" s="225">
        <v>5492870.6542999996</v>
      </c>
      <c r="U965" s="225">
        <v>4089664.2542999899</v>
      </c>
      <c r="V965" s="225">
        <v>3907257.6743000001</v>
      </c>
      <c r="W965" s="225">
        <v>5044233.3542999998</v>
      </c>
      <c r="X965" s="225">
        <v>4069061.9542999999</v>
      </c>
      <c r="Y965" s="225">
        <v>3738897.0843000002</v>
      </c>
      <c r="Z965" s="225">
        <v>5040950.3843</v>
      </c>
      <c r="AA965" s="225">
        <v>52239073.421599999</v>
      </c>
      <c r="AB965" s="225">
        <v>3963939.510675</v>
      </c>
      <c r="AC965" s="225">
        <v>3263960.1306750001</v>
      </c>
      <c r="AD965" s="225">
        <v>4205556.5206749998</v>
      </c>
      <c r="AE965" s="225">
        <v>3305555.4806750002</v>
      </c>
      <c r="AF965" s="225">
        <v>3288011.2506749998</v>
      </c>
      <c r="AG965" s="225">
        <v>4473152.8206749903</v>
      </c>
      <c r="AH965" s="225">
        <v>3089003.4206750002</v>
      </c>
      <c r="AI965" s="225">
        <v>2960723.8406750001</v>
      </c>
      <c r="AJ965" s="225">
        <v>4091067.5206749998</v>
      </c>
      <c r="AK965" s="225">
        <v>3262873.1206749999</v>
      </c>
      <c r="AL965" s="225">
        <v>3037737.2506749998</v>
      </c>
      <c r="AM965" s="225">
        <v>4475229.5506750001</v>
      </c>
      <c r="AN965" s="225">
        <v>43416810.418099999</v>
      </c>
      <c r="AO965" s="225">
        <v>4057495.9570499901</v>
      </c>
      <c r="AP965" s="225">
        <v>3357516.57705</v>
      </c>
      <c r="AQ965" s="225">
        <v>4299112.9670499898</v>
      </c>
      <c r="AR965" s="225">
        <v>3399111.9270500001</v>
      </c>
      <c r="AS965" s="225">
        <v>3381567.6970500001</v>
      </c>
      <c r="AT965" s="225">
        <v>4566709.2670499999</v>
      </c>
      <c r="AU965" s="225">
        <v>3182559.86705</v>
      </c>
      <c r="AV965" s="225">
        <v>3054280.2870499999</v>
      </c>
      <c r="AW965" s="225">
        <v>4184623.9670500001</v>
      </c>
      <c r="AX965" s="225">
        <v>3356429.5670499899</v>
      </c>
      <c r="AY965" s="225">
        <v>3131293.6970500001</v>
      </c>
      <c r="AZ965" s="225">
        <v>4568785.9970500004</v>
      </c>
      <c r="BA965" s="225">
        <v>44539487.774599999</v>
      </c>
      <c r="BB965" s="225">
        <v>4102474.31342499</v>
      </c>
      <c r="BC965" s="225">
        <v>3402494.9334249999</v>
      </c>
      <c r="BD965" s="225">
        <v>4344091.3234249996</v>
      </c>
      <c r="BE965" s="225">
        <v>3444090.283425</v>
      </c>
      <c r="BF965" s="225">
        <v>3426546.053425</v>
      </c>
      <c r="BG965" s="225">
        <v>4611687.6234249901</v>
      </c>
      <c r="BH965" s="225">
        <v>3227538.223425</v>
      </c>
      <c r="BI965" s="225">
        <v>3099258.6434249999</v>
      </c>
      <c r="BJ965" s="225">
        <v>4229602.3234249996</v>
      </c>
      <c r="BK965" s="225">
        <v>3401407.9234249899</v>
      </c>
      <c r="BL965" s="225">
        <v>3176272.053425</v>
      </c>
      <c r="BM965" s="225">
        <v>4613764.3534249999</v>
      </c>
      <c r="BN965" s="225">
        <v>45079228.051100001</v>
      </c>
    </row>
    <row r="966" spans="1:66">
      <c r="A966" s="245" t="s">
        <v>1205</v>
      </c>
      <c r="B966" s="225">
        <v>10708207.7399999</v>
      </c>
      <c r="C966" s="225">
        <v>11724292.579999899</v>
      </c>
      <c r="D966" s="225">
        <v>12580075.67</v>
      </c>
      <c r="E966" s="225">
        <v>11882687.48</v>
      </c>
      <c r="F966" s="225">
        <v>12593730.130000001</v>
      </c>
      <c r="G966" s="225">
        <v>13090927.27</v>
      </c>
      <c r="H966" s="225">
        <v>12557690.27</v>
      </c>
      <c r="I966" s="225">
        <v>13508110.6599999</v>
      </c>
      <c r="J966" s="225">
        <v>12688870.0499999</v>
      </c>
      <c r="K966" s="225">
        <v>13313954.3999999</v>
      </c>
      <c r="L966" s="225">
        <v>13252209.57</v>
      </c>
      <c r="M966" s="225">
        <v>12457261.4799999</v>
      </c>
      <c r="N966" s="225">
        <v>150358017.299999</v>
      </c>
      <c r="O966" s="225">
        <v>13199883.460550001</v>
      </c>
      <c r="P966" s="225">
        <v>11981566.84055</v>
      </c>
      <c r="Q966" s="225">
        <v>12105940.800550001</v>
      </c>
      <c r="R966" s="225">
        <v>12425626.0505499</v>
      </c>
      <c r="S966" s="225">
        <v>13214799.09055</v>
      </c>
      <c r="T966" s="225">
        <v>13290570.27055</v>
      </c>
      <c r="U966" s="225">
        <v>13674475.82055</v>
      </c>
      <c r="V966" s="225">
        <v>12664569.01055</v>
      </c>
      <c r="W966" s="225">
        <v>12875888.25055</v>
      </c>
      <c r="X966" s="225">
        <v>14182052.43055</v>
      </c>
      <c r="Y966" s="225">
        <v>12752414.040549999</v>
      </c>
      <c r="Z966" s="225">
        <v>12281343.75055</v>
      </c>
      <c r="AA966" s="225">
        <v>154649129.81659999</v>
      </c>
      <c r="AB966" s="225">
        <v>12774386.044345001</v>
      </c>
      <c r="AC966" s="225">
        <v>12548136.424345</v>
      </c>
      <c r="AD966" s="225">
        <v>12697944.384345001</v>
      </c>
      <c r="AE966" s="225">
        <v>12819856.634345001</v>
      </c>
      <c r="AF966" s="225">
        <v>12893390.674345</v>
      </c>
      <c r="AG966" s="225">
        <v>13902083.854344999</v>
      </c>
      <c r="AH966" s="225">
        <v>13433850.404345</v>
      </c>
      <c r="AI966" s="225">
        <v>13278929.594345</v>
      </c>
      <c r="AJ966" s="225">
        <v>13345522.834345</v>
      </c>
      <c r="AK966" s="225">
        <v>13769246.014345</v>
      </c>
      <c r="AL966" s="225">
        <v>13164619.624345001</v>
      </c>
      <c r="AM966" s="225">
        <v>13736094.334345</v>
      </c>
      <c r="AN966" s="225">
        <v>158364060.82214001</v>
      </c>
      <c r="AO966" s="225">
        <v>12833407.3404529</v>
      </c>
      <c r="AP966" s="225">
        <v>12607157.720452899</v>
      </c>
      <c r="AQ966" s="225">
        <v>12756965.6804529</v>
      </c>
      <c r="AR966" s="225">
        <v>12878877.9304529</v>
      </c>
      <c r="AS966" s="225">
        <v>12952411.970452899</v>
      </c>
      <c r="AT966" s="225">
        <v>13961105.150452901</v>
      </c>
      <c r="AU966" s="225">
        <v>13492871.7004529</v>
      </c>
      <c r="AV966" s="225">
        <v>13337950.890452901</v>
      </c>
      <c r="AW966" s="225">
        <v>13404544.130452899</v>
      </c>
      <c r="AX966" s="225">
        <v>13828267.310452901</v>
      </c>
      <c r="AY966" s="225">
        <v>13223640.9204529</v>
      </c>
      <c r="AZ966" s="225">
        <v>13795115.630452899</v>
      </c>
      <c r="BA966" s="225">
        <v>159072316.37543401</v>
      </c>
      <c r="BB966" s="225">
        <v>13235868.0945665</v>
      </c>
      <c r="BC966" s="225">
        <v>13009618.474566501</v>
      </c>
      <c r="BD966" s="225">
        <v>13159426.4345665</v>
      </c>
      <c r="BE966" s="225">
        <v>13281338.6845665</v>
      </c>
      <c r="BF966" s="225">
        <v>13354872.724566501</v>
      </c>
      <c r="BG966" s="225">
        <v>14363565.9045665</v>
      </c>
      <c r="BH966" s="225">
        <v>13895332.454566499</v>
      </c>
      <c r="BI966" s="225">
        <v>13740411.644566501</v>
      </c>
      <c r="BJ966" s="225">
        <v>13807004.884566501</v>
      </c>
      <c r="BK966" s="225">
        <v>14230728.0645665</v>
      </c>
      <c r="BL966" s="225">
        <v>13626101.6745665</v>
      </c>
      <c r="BM966" s="225">
        <v>14197576.384566501</v>
      </c>
      <c r="BN966" s="225">
        <v>163901845.42479801</v>
      </c>
    </row>
    <row r="967" spans="1:66">
      <c r="A967" s="245" t="s">
        <v>1206</v>
      </c>
      <c r="B967" s="225">
        <v>0</v>
      </c>
      <c r="C967" s="225">
        <v>0</v>
      </c>
      <c r="D967" s="225">
        <v>0</v>
      </c>
      <c r="E967" s="225">
        <v>0</v>
      </c>
      <c r="F967" s="225">
        <v>0</v>
      </c>
      <c r="G967" s="225">
        <v>0</v>
      </c>
      <c r="H967" s="225">
        <v>0</v>
      </c>
      <c r="I967" s="225">
        <v>0</v>
      </c>
      <c r="J967" s="225">
        <v>0</v>
      </c>
      <c r="K967" s="225">
        <v>0</v>
      </c>
      <c r="L967" s="225">
        <v>0</v>
      </c>
      <c r="M967" s="225">
        <v>0</v>
      </c>
      <c r="N967" s="225">
        <v>0</v>
      </c>
      <c r="O967" s="225">
        <v>0</v>
      </c>
      <c r="P967" s="225">
        <v>0</v>
      </c>
      <c r="Q967" s="225">
        <v>0</v>
      </c>
      <c r="R967" s="225">
        <v>0</v>
      </c>
      <c r="S967" s="225">
        <v>0</v>
      </c>
      <c r="T967" s="225">
        <v>0</v>
      </c>
      <c r="U967" s="225">
        <v>0</v>
      </c>
      <c r="V967" s="225">
        <v>0</v>
      </c>
      <c r="W967" s="225">
        <v>0</v>
      </c>
      <c r="X967" s="225">
        <v>0</v>
      </c>
      <c r="Y967" s="225">
        <v>0</v>
      </c>
      <c r="Z967" s="225">
        <v>0</v>
      </c>
      <c r="AA967" s="225">
        <v>0</v>
      </c>
      <c r="AB967" s="225">
        <v>0</v>
      </c>
      <c r="AC967" s="225">
        <v>0</v>
      </c>
      <c r="AD967" s="225">
        <v>0</v>
      </c>
      <c r="AE967" s="225">
        <v>0</v>
      </c>
      <c r="AF967" s="225">
        <v>0</v>
      </c>
      <c r="AG967" s="225">
        <v>0</v>
      </c>
      <c r="AH967" s="225">
        <v>0</v>
      </c>
      <c r="AI967" s="225">
        <v>0</v>
      </c>
      <c r="AJ967" s="225">
        <v>0</v>
      </c>
      <c r="AK967" s="225">
        <v>0</v>
      </c>
      <c r="AL967" s="225">
        <v>0</v>
      </c>
      <c r="AM967" s="225">
        <v>0</v>
      </c>
      <c r="AN967" s="225">
        <v>0</v>
      </c>
      <c r="AO967" s="225">
        <v>0</v>
      </c>
      <c r="AP967" s="225">
        <v>0</v>
      </c>
      <c r="AQ967" s="225">
        <v>0</v>
      </c>
      <c r="AR967" s="225">
        <v>0</v>
      </c>
      <c r="AS967" s="225">
        <v>0</v>
      </c>
      <c r="AT967" s="225">
        <v>0</v>
      </c>
      <c r="AU967" s="225">
        <v>0</v>
      </c>
      <c r="AV967" s="225">
        <v>0</v>
      </c>
      <c r="AW967" s="225">
        <v>0</v>
      </c>
      <c r="AX967" s="225">
        <v>0</v>
      </c>
      <c r="AY967" s="225">
        <v>0</v>
      </c>
      <c r="AZ967" s="225">
        <v>0</v>
      </c>
      <c r="BA967" s="225">
        <v>0</v>
      </c>
      <c r="BB967" s="225">
        <v>0</v>
      </c>
      <c r="BC967" s="225">
        <v>0</v>
      </c>
      <c r="BD967" s="225">
        <v>0</v>
      </c>
      <c r="BE967" s="225">
        <v>0</v>
      </c>
      <c r="BF967" s="225">
        <v>0</v>
      </c>
      <c r="BG967" s="225">
        <v>0</v>
      </c>
      <c r="BH967" s="225">
        <v>0</v>
      </c>
      <c r="BI967" s="225">
        <v>0</v>
      </c>
      <c r="BJ967" s="225">
        <v>0</v>
      </c>
      <c r="BK967" s="225">
        <v>0</v>
      </c>
      <c r="BL967" s="225">
        <v>0</v>
      </c>
      <c r="BM967" s="225">
        <v>0</v>
      </c>
      <c r="BN967" s="225">
        <v>0</v>
      </c>
    </row>
    <row r="968" spans="1:66">
      <c r="A968" s="245" t="s">
        <v>1207</v>
      </c>
      <c r="B968" s="225">
        <v>8328049.48999999</v>
      </c>
      <c r="C968" s="225">
        <v>7749211.27999999</v>
      </c>
      <c r="D968" s="225">
        <v>8680947.8699999992</v>
      </c>
      <c r="E968" s="225">
        <v>7926144.6399999997</v>
      </c>
      <c r="F968" s="225">
        <v>8094452.8300000001</v>
      </c>
      <c r="G968" s="225">
        <v>8417311.6099999994</v>
      </c>
      <c r="H968" s="225">
        <v>8890427.8800000008</v>
      </c>
      <c r="I968" s="225">
        <v>9306449.3000000007</v>
      </c>
      <c r="J968" s="225">
        <v>8941874.5600000005</v>
      </c>
      <c r="K968" s="225">
        <v>7784286.3300000001</v>
      </c>
      <c r="L968" s="225">
        <v>7848055.5899999999</v>
      </c>
      <c r="M968" s="225">
        <v>8004360.0599999903</v>
      </c>
      <c r="N968" s="225">
        <v>99971571.439999998</v>
      </c>
      <c r="O968" s="225">
        <v>6365772.0474962797</v>
      </c>
      <c r="P968" s="225">
        <v>6313808.8874962796</v>
      </c>
      <c r="Q968" s="225">
        <v>6540857.5274962801</v>
      </c>
      <c r="R968" s="225">
        <v>6607483.6874962803</v>
      </c>
      <c r="S968" s="225">
        <v>7413046.0374962799</v>
      </c>
      <c r="T968" s="225">
        <v>6781257.7574962797</v>
      </c>
      <c r="U968" s="225">
        <v>7199079.4974962799</v>
      </c>
      <c r="V968" s="225">
        <v>7564082.2974962797</v>
      </c>
      <c r="W968" s="225">
        <v>7187085.5374962799</v>
      </c>
      <c r="X968" s="225">
        <v>6697093.5174962804</v>
      </c>
      <c r="Y968" s="225">
        <v>7198408.4274962796</v>
      </c>
      <c r="Z968" s="225">
        <v>6495884.57749628</v>
      </c>
      <c r="AA968" s="225">
        <v>82363859.799955398</v>
      </c>
      <c r="AB968" s="225">
        <v>7152434.1141796904</v>
      </c>
      <c r="AC968" s="225">
        <v>7029431.9541796902</v>
      </c>
      <c r="AD968" s="225">
        <v>7169024.5941796899</v>
      </c>
      <c r="AE968" s="225">
        <v>7046157.75417969</v>
      </c>
      <c r="AF968" s="225">
        <v>7693599.1041796897</v>
      </c>
      <c r="AG968" s="225">
        <v>7169994.8241796903</v>
      </c>
      <c r="AH968" s="225">
        <v>7073284.5641796896</v>
      </c>
      <c r="AI968" s="225">
        <v>7393724.3641796904</v>
      </c>
      <c r="AJ968" s="225">
        <v>6994141.6041796897</v>
      </c>
      <c r="AK968" s="225">
        <v>7097438.5841796901</v>
      </c>
      <c r="AL968" s="225">
        <v>7542691.4941796903</v>
      </c>
      <c r="AM968" s="225">
        <v>6941673.6441796897</v>
      </c>
      <c r="AN968" s="225">
        <v>86303596.600156307</v>
      </c>
      <c r="AO968" s="225">
        <v>7475248.6106154704</v>
      </c>
      <c r="AP968" s="225">
        <v>7352246.4506154703</v>
      </c>
      <c r="AQ968" s="225">
        <v>7491839.09061547</v>
      </c>
      <c r="AR968" s="225">
        <v>7368972.2506154701</v>
      </c>
      <c r="AS968" s="225">
        <v>8016413.6006154697</v>
      </c>
      <c r="AT968" s="225">
        <v>7492809.3206154704</v>
      </c>
      <c r="AU968" s="225">
        <v>7396099.0606154697</v>
      </c>
      <c r="AV968" s="225">
        <v>7716538.8606154704</v>
      </c>
      <c r="AW968" s="225">
        <v>7316956.1006154697</v>
      </c>
      <c r="AX968" s="225">
        <v>7420253.0806154702</v>
      </c>
      <c r="AY968" s="225">
        <v>7865505.9906154703</v>
      </c>
      <c r="AZ968" s="225">
        <v>7264488.1406154698</v>
      </c>
      <c r="BA968" s="225">
        <v>90177370.557385594</v>
      </c>
      <c r="BB968" s="225">
        <v>7819304.7211415302</v>
      </c>
      <c r="BC968" s="225">
        <v>7696302.5611415301</v>
      </c>
      <c r="BD968" s="225">
        <v>7835895.2011415297</v>
      </c>
      <c r="BE968" s="225">
        <v>7713028.3611415299</v>
      </c>
      <c r="BF968" s="225">
        <v>8360469.7111415304</v>
      </c>
      <c r="BG968" s="225">
        <v>7836865.4311415302</v>
      </c>
      <c r="BH968" s="225">
        <v>7740155.1711415304</v>
      </c>
      <c r="BI968" s="225">
        <v>8060594.9711415302</v>
      </c>
      <c r="BJ968" s="225">
        <v>7661012.2111415304</v>
      </c>
      <c r="BK968" s="225">
        <v>7764309.1911415299</v>
      </c>
      <c r="BL968" s="225">
        <v>8209562.1011415301</v>
      </c>
      <c r="BM968" s="225">
        <v>7608544.2511415305</v>
      </c>
      <c r="BN968" s="225">
        <v>94306043.883698404</v>
      </c>
    </row>
    <row r="969" spans="1:66">
      <c r="A969" s="245" t="s">
        <v>1208</v>
      </c>
      <c r="B969" s="225">
        <v>271328.40999999997</v>
      </c>
      <c r="C969" s="225">
        <v>288374.99</v>
      </c>
      <c r="D969" s="225">
        <v>286676.53999999998</v>
      </c>
      <c r="E969" s="225">
        <v>353087.55</v>
      </c>
      <c r="F969" s="225">
        <v>287215.63</v>
      </c>
      <c r="G969" s="225">
        <v>275179.68</v>
      </c>
      <c r="H969" s="225">
        <v>288353.75</v>
      </c>
      <c r="I969" s="225">
        <v>288862.89</v>
      </c>
      <c r="J969" s="225">
        <v>270892.7</v>
      </c>
      <c r="K969" s="225">
        <v>288624.09000000003</v>
      </c>
      <c r="L969" s="225">
        <v>288635.21000000002</v>
      </c>
      <c r="M969" s="225">
        <v>269606.31</v>
      </c>
      <c r="N969" s="225">
        <v>3456837.75</v>
      </c>
      <c r="O969" s="225">
        <v>305281.74440371199</v>
      </c>
      <c r="P969" s="225">
        <v>322301.56440371199</v>
      </c>
      <c r="Q969" s="225">
        <v>321385.48440371198</v>
      </c>
      <c r="R969" s="225">
        <v>387398.59440371202</v>
      </c>
      <c r="S969" s="225">
        <v>321549.70440371201</v>
      </c>
      <c r="T969" s="225">
        <v>310151.80440371198</v>
      </c>
      <c r="U969" s="225">
        <v>318910.87440371199</v>
      </c>
      <c r="V969" s="225">
        <v>320238.17440371198</v>
      </c>
      <c r="W969" s="225">
        <v>302281.16440371203</v>
      </c>
      <c r="X969" s="225">
        <v>319301.72440371203</v>
      </c>
      <c r="Y969" s="225">
        <v>319431.67440371198</v>
      </c>
      <c r="Z969" s="225">
        <v>300091.68440371199</v>
      </c>
      <c r="AA969" s="225">
        <v>3848324.1928445399</v>
      </c>
      <c r="AB969" s="225">
        <v>399448.191607969</v>
      </c>
      <c r="AC969" s="225">
        <v>416468.01160796901</v>
      </c>
      <c r="AD969" s="225">
        <v>415551.93160796899</v>
      </c>
      <c r="AE969" s="225">
        <v>481565.04160796897</v>
      </c>
      <c r="AF969" s="225">
        <v>415716.15160796902</v>
      </c>
      <c r="AG969" s="225">
        <v>404318.251607969</v>
      </c>
      <c r="AH969" s="225">
        <v>413077.321607969</v>
      </c>
      <c r="AI969" s="225">
        <v>414404.62160796899</v>
      </c>
      <c r="AJ969" s="225">
        <v>396447.61160796898</v>
      </c>
      <c r="AK969" s="225">
        <v>413468.17160796898</v>
      </c>
      <c r="AL969" s="225">
        <v>413598.12160796899</v>
      </c>
      <c r="AM969" s="225">
        <v>394258.131607969</v>
      </c>
      <c r="AN969" s="225">
        <v>4978321.5592956301</v>
      </c>
      <c r="AO969" s="225">
        <v>336973.23120086303</v>
      </c>
      <c r="AP969" s="225">
        <v>353993.05120086297</v>
      </c>
      <c r="AQ969" s="225">
        <v>353076.97120086302</v>
      </c>
      <c r="AR969" s="225">
        <v>419090.081200863</v>
      </c>
      <c r="AS969" s="225">
        <v>353241.19120086299</v>
      </c>
      <c r="AT969" s="225">
        <v>341843.29120086302</v>
      </c>
      <c r="AU969" s="225">
        <v>350602.36120086297</v>
      </c>
      <c r="AV969" s="225">
        <v>351929.66120086302</v>
      </c>
      <c r="AW969" s="225">
        <v>333972.65120086301</v>
      </c>
      <c r="AX969" s="225">
        <v>350993.21120086301</v>
      </c>
      <c r="AY969" s="225">
        <v>351123.16120086302</v>
      </c>
      <c r="AZ969" s="225">
        <v>331783.17120086303</v>
      </c>
      <c r="BA969" s="225">
        <v>4228622.0344103603</v>
      </c>
      <c r="BB969" s="225">
        <v>347182.40410947398</v>
      </c>
      <c r="BC969" s="225">
        <v>364202.22410947399</v>
      </c>
      <c r="BD969" s="225">
        <v>363286.14410947397</v>
      </c>
      <c r="BE969" s="225">
        <v>429299.25410947402</v>
      </c>
      <c r="BF969" s="225">
        <v>363450.364109474</v>
      </c>
      <c r="BG969" s="225">
        <v>352052.46410947398</v>
      </c>
      <c r="BH969" s="225">
        <v>360811.53410947399</v>
      </c>
      <c r="BI969" s="225">
        <v>362138.83410947397</v>
      </c>
      <c r="BJ969" s="225">
        <v>344181.82410947402</v>
      </c>
      <c r="BK969" s="225">
        <v>361202.38410947402</v>
      </c>
      <c r="BL969" s="225">
        <v>361332.33410947397</v>
      </c>
      <c r="BM969" s="225">
        <v>341992.34410947398</v>
      </c>
      <c r="BN969" s="225">
        <v>4351132.1093136901</v>
      </c>
    </row>
    <row r="970" spans="1:66">
      <c r="A970" s="245" t="s">
        <v>1209</v>
      </c>
      <c r="B970" s="225">
        <v>1018159.71940277</v>
      </c>
      <c r="C970" s="225">
        <v>1061686.0694027699</v>
      </c>
      <c r="D970" s="225">
        <v>1021957.62940277</v>
      </c>
      <c r="E970" s="225">
        <v>1101072.68940277</v>
      </c>
      <c r="F970" s="225">
        <v>1033099.04940277</v>
      </c>
      <c r="G970" s="225">
        <v>1037847.14940277</v>
      </c>
      <c r="H970" s="225">
        <v>2253661.6894027698</v>
      </c>
      <c r="I970" s="225">
        <v>1900677.69940277</v>
      </c>
      <c r="J970" s="225">
        <v>1913547.0394027701</v>
      </c>
      <c r="K970" s="225">
        <v>1022257.16940277</v>
      </c>
      <c r="L970" s="225">
        <v>1075310.95940277</v>
      </c>
      <c r="M970" s="225">
        <v>1017979.74940277</v>
      </c>
      <c r="N970" s="225">
        <v>15457256.612833301</v>
      </c>
      <c r="O970" s="225">
        <v>1190525.54</v>
      </c>
      <c r="P970" s="225">
        <v>1114830.9099999999</v>
      </c>
      <c r="Q970" s="225">
        <v>1076078.33</v>
      </c>
      <c r="R970" s="225">
        <v>1146896.95999999</v>
      </c>
      <c r="S970" s="225">
        <v>1079574.96</v>
      </c>
      <c r="T970" s="225">
        <v>1083047.22</v>
      </c>
      <c r="U970" s="225">
        <v>2299492.9</v>
      </c>
      <c r="V970" s="225">
        <v>1946511.28</v>
      </c>
      <c r="W970" s="225">
        <v>1959373.6</v>
      </c>
      <c r="X970" s="225">
        <v>1068092.3700000001</v>
      </c>
      <c r="Y970" s="225">
        <v>1121791.26</v>
      </c>
      <c r="Z970" s="225">
        <v>1065687.7</v>
      </c>
      <c r="AA970" s="225">
        <v>16151903.029999999</v>
      </c>
      <c r="AB970" s="225">
        <v>928333.41615980398</v>
      </c>
      <c r="AC970" s="225">
        <v>852638.78615980304</v>
      </c>
      <c r="AD970" s="225">
        <v>813886.20615980402</v>
      </c>
      <c r="AE970" s="225">
        <v>884704.83615980297</v>
      </c>
      <c r="AF970" s="225">
        <v>817382.83615980297</v>
      </c>
      <c r="AG970" s="225">
        <v>820855.09615980298</v>
      </c>
      <c r="AH970" s="225">
        <v>2037300.7761597999</v>
      </c>
      <c r="AI970" s="225">
        <v>1684319.1561598</v>
      </c>
      <c r="AJ970" s="225">
        <v>1697181.4761598001</v>
      </c>
      <c r="AK970" s="225">
        <v>805900.24615980405</v>
      </c>
      <c r="AL970" s="225">
        <v>859599.13615980395</v>
      </c>
      <c r="AM970" s="225">
        <v>803495.57615980296</v>
      </c>
      <c r="AN970" s="225">
        <v>13005597.5439176</v>
      </c>
      <c r="AO970" s="225">
        <v>887214.57957432396</v>
      </c>
      <c r="AP970" s="225">
        <v>811519.94957432395</v>
      </c>
      <c r="AQ970" s="225">
        <v>772767.369574324</v>
      </c>
      <c r="AR970" s="225">
        <v>843585.99957432295</v>
      </c>
      <c r="AS970" s="225">
        <v>776263.999574324</v>
      </c>
      <c r="AT970" s="225">
        <v>779736.25957432401</v>
      </c>
      <c r="AU970" s="225">
        <v>1996181.9395743201</v>
      </c>
      <c r="AV970" s="225">
        <v>1643200.31957432</v>
      </c>
      <c r="AW970" s="225">
        <v>1656062.6395743201</v>
      </c>
      <c r="AX970" s="225">
        <v>764781.40957432403</v>
      </c>
      <c r="AY970" s="225">
        <v>818480.29957432405</v>
      </c>
      <c r="AZ970" s="225">
        <v>762376.73957432399</v>
      </c>
      <c r="BA970" s="225">
        <v>12512171.5048918</v>
      </c>
      <c r="BB970" s="225">
        <v>4669047.7865111902</v>
      </c>
      <c r="BC970" s="225">
        <v>550346.15651119198</v>
      </c>
      <c r="BD970" s="225">
        <v>511593.57651119301</v>
      </c>
      <c r="BE970" s="225">
        <v>582412.20651119202</v>
      </c>
      <c r="BF970" s="225">
        <v>515090.20651119202</v>
      </c>
      <c r="BG970" s="225">
        <v>518562.46651119197</v>
      </c>
      <c r="BH970" s="225">
        <v>1735008.1465111901</v>
      </c>
      <c r="BI970" s="225">
        <v>1382026.52651119</v>
      </c>
      <c r="BJ970" s="225">
        <v>1394888.8465111901</v>
      </c>
      <c r="BK970" s="225">
        <v>503607.61651119299</v>
      </c>
      <c r="BL970" s="225">
        <v>557306.506511193</v>
      </c>
      <c r="BM970" s="225">
        <v>501202.946511193</v>
      </c>
      <c r="BN970" s="225">
        <v>13421092.9881343</v>
      </c>
    </row>
    <row r="971" spans="1:66">
      <c r="A971" s="245" t="s">
        <v>1210</v>
      </c>
      <c r="B971" s="225">
        <v>0</v>
      </c>
      <c r="C971" s="225">
        <v>0</v>
      </c>
      <c r="D971" s="225">
        <v>0</v>
      </c>
      <c r="E971" s="225">
        <v>0</v>
      </c>
      <c r="F971" s="225">
        <v>0</v>
      </c>
      <c r="G971" s="225">
        <v>0</v>
      </c>
      <c r="H971" s="225">
        <v>0</v>
      </c>
      <c r="I971" s="225">
        <v>0</v>
      </c>
      <c r="J971" s="225">
        <v>0</v>
      </c>
      <c r="K971" s="225">
        <v>0</v>
      </c>
      <c r="L971" s="225">
        <v>0</v>
      </c>
      <c r="M971" s="225">
        <v>0</v>
      </c>
      <c r="N971" s="225">
        <v>0</v>
      </c>
      <c r="O971" s="225">
        <v>0</v>
      </c>
      <c r="P971" s="225">
        <v>0</v>
      </c>
      <c r="Q971" s="225">
        <v>0</v>
      </c>
      <c r="R971" s="225">
        <v>0</v>
      </c>
      <c r="S971" s="225">
        <v>0</v>
      </c>
      <c r="T971" s="225">
        <v>0</v>
      </c>
      <c r="U971" s="225">
        <v>0</v>
      </c>
      <c r="V971" s="225">
        <v>0</v>
      </c>
      <c r="W971" s="225">
        <v>0</v>
      </c>
      <c r="X971" s="225">
        <v>0</v>
      </c>
      <c r="Y971" s="225">
        <v>0</v>
      </c>
      <c r="Z971" s="225">
        <v>0</v>
      </c>
      <c r="AA971" s="225">
        <v>0</v>
      </c>
      <c r="AB971" s="225">
        <v>0</v>
      </c>
      <c r="AC971" s="225">
        <v>0</v>
      </c>
      <c r="AD971" s="225">
        <v>0</v>
      </c>
      <c r="AE971" s="225">
        <v>0</v>
      </c>
      <c r="AF971" s="225">
        <v>0</v>
      </c>
      <c r="AG971" s="225">
        <v>0</v>
      </c>
      <c r="AH971" s="225">
        <v>0</v>
      </c>
      <c r="AI971" s="225">
        <v>0</v>
      </c>
      <c r="AJ971" s="225">
        <v>0</v>
      </c>
      <c r="AK971" s="225">
        <v>0</v>
      </c>
      <c r="AL971" s="225">
        <v>0</v>
      </c>
      <c r="AM971" s="225">
        <v>0</v>
      </c>
      <c r="AN971" s="225">
        <v>0</v>
      </c>
      <c r="AO971" s="225">
        <v>0</v>
      </c>
      <c r="AP971" s="225">
        <v>0</v>
      </c>
      <c r="AQ971" s="225">
        <v>0</v>
      </c>
      <c r="AR971" s="225">
        <v>0</v>
      </c>
      <c r="AS971" s="225">
        <v>0</v>
      </c>
      <c r="AT971" s="225">
        <v>0</v>
      </c>
      <c r="AU971" s="225">
        <v>0</v>
      </c>
      <c r="AV971" s="225">
        <v>0</v>
      </c>
      <c r="AW971" s="225">
        <v>0</v>
      </c>
      <c r="AX971" s="225">
        <v>0</v>
      </c>
      <c r="AY971" s="225">
        <v>0</v>
      </c>
      <c r="AZ971" s="225">
        <v>0</v>
      </c>
      <c r="BA971" s="225">
        <v>0</v>
      </c>
      <c r="BB971" s="225">
        <v>0</v>
      </c>
      <c r="BC971" s="225">
        <v>0</v>
      </c>
      <c r="BD971" s="225">
        <v>0</v>
      </c>
      <c r="BE971" s="225">
        <v>0</v>
      </c>
      <c r="BF971" s="225">
        <v>0</v>
      </c>
      <c r="BG971" s="225">
        <v>0</v>
      </c>
      <c r="BH971" s="225">
        <v>0</v>
      </c>
      <c r="BI971" s="225">
        <v>0</v>
      </c>
      <c r="BJ971" s="225">
        <v>0</v>
      </c>
      <c r="BK971" s="225">
        <v>0</v>
      </c>
      <c r="BL971" s="225">
        <v>0</v>
      </c>
      <c r="BM971" s="225">
        <v>0</v>
      </c>
      <c r="BN971" s="225">
        <v>0</v>
      </c>
    </row>
    <row r="972" spans="1:66">
      <c r="A972" s="245" t="s">
        <v>1211</v>
      </c>
      <c r="B972" s="225">
        <v>20607343.850299999</v>
      </c>
      <c r="C972" s="225">
        <v>14339223.1102999</v>
      </c>
      <c r="D972" s="225">
        <v>18353960.350299899</v>
      </c>
      <c r="E972" s="225">
        <v>54059314.340299897</v>
      </c>
      <c r="F972" s="225">
        <v>54296058.270299897</v>
      </c>
      <c r="G972" s="225">
        <v>50817587.200299896</v>
      </c>
      <c r="H972" s="225">
        <v>55564054.7902999</v>
      </c>
      <c r="I972" s="225">
        <v>53216018.000299901</v>
      </c>
      <c r="J972" s="225">
        <v>56095371.480299897</v>
      </c>
      <c r="K972" s="225">
        <v>53956870.530299902</v>
      </c>
      <c r="L972" s="225">
        <v>53617509.0402999</v>
      </c>
      <c r="M972" s="225">
        <v>54074508.300299898</v>
      </c>
      <c r="N972" s="225">
        <v>538997819.26359904</v>
      </c>
      <c r="O972" s="225">
        <v>57861874.666258298</v>
      </c>
      <c r="P972" s="225">
        <v>52413677.996258304</v>
      </c>
      <c r="Q972" s="225">
        <v>55777165.646258302</v>
      </c>
      <c r="R972" s="225">
        <v>15603959.536258301</v>
      </c>
      <c r="S972" s="225">
        <v>15619411.6562583</v>
      </c>
      <c r="T972" s="225">
        <v>12117989.4662583</v>
      </c>
      <c r="U972" s="225">
        <v>17768188.9962583</v>
      </c>
      <c r="V972" s="225">
        <v>15375338.346258299</v>
      </c>
      <c r="W972" s="225">
        <v>18613026.296258301</v>
      </c>
      <c r="X972" s="225">
        <v>16154334.766258299</v>
      </c>
      <c r="Y972" s="225">
        <v>15884718.9762583</v>
      </c>
      <c r="Z972" s="225">
        <v>16709596.426258299</v>
      </c>
      <c r="AA972" s="225">
        <v>309899282.77509999</v>
      </c>
      <c r="AB972" s="225">
        <v>22427559.443589699</v>
      </c>
      <c r="AC972" s="225">
        <v>17124369.7735897</v>
      </c>
      <c r="AD972" s="225">
        <v>19102503.423589699</v>
      </c>
      <c r="AE972" s="225">
        <v>17411386.3135897</v>
      </c>
      <c r="AF972" s="225">
        <v>17247401.433589701</v>
      </c>
      <c r="AG972" s="225">
        <v>13899048.243589699</v>
      </c>
      <c r="AH972" s="225">
        <v>17551514.7735897</v>
      </c>
      <c r="AI972" s="225">
        <v>17161111.123589698</v>
      </c>
      <c r="AJ972" s="225">
        <v>20359228.073589701</v>
      </c>
      <c r="AK972" s="225">
        <v>17940205.5435897</v>
      </c>
      <c r="AL972" s="225">
        <v>17664154.753589701</v>
      </c>
      <c r="AM972" s="225">
        <v>16906076.2035897</v>
      </c>
      <c r="AN972" s="225">
        <v>214794559.10307601</v>
      </c>
      <c r="AO972" s="225">
        <v>23752814.8326139</v>
      </c>
      <c r="AP972" s="225">
        <v>18449625.162613899</v>
      </c>
      <c r="AQ972" s="225">
        <v>20427758.812613901</v>
      </c>
      <c r="AR972" s="225">
        <v>18736641.702613901</v>
      </c>
      <c r="AS972" s="225">
        <v>18572656.822613899</v>
      </c>
      <c r="AT972" s="225">
        <v>15224303.632613899</v>
      </c>
      <c r="AU972" s="225">
        <v>18876770.162613899</v>
      </c>
      <c r="AV972" s="225">
        <v>18486366.5126139</v>
      </c>
      <c r="AW972" s="225">
        <v>21684483.462613899</v>
      </c>
      <c r="AX972" s="225">
        <v>19265460.932613902</v>
      </c>
      <c r="AY972" s="225">
        <v>18989410.142613899</v>
      </c>
      <c r="AZ972" s="225">
        <v>18231331.592613898</v>
      </c>
      <c r="BA972" s="225">
        <v>230697623.77136701</v>
      </c>
      <c r="BB972" s="225">
        <v>25927366.1369766</v>
      </c>
      <c r="BC972" s="225">
        <v>20624176.466976602</v>
      </c>
      <c r="BD972" s="225">
        <v>22602310.1169766</v>
      </c>
      <c r="BE972" s="225">
        <v>20911193.006976601</v>
      </c>
      <c r="BF972" s="225">
        <v>20747208.126976602</v>
      </c>
      <c r="BG972" s="225">
        <v>17398854.9369766</v>
      </c>
      <c r="BH972" s="225">
        <v>21051321.466976602</v>
      </c>
      <c r="BI972" s="225">
        <v>20660917.816976599</v>
      </c>
      <c r="BJ972" s="225">
        <v>23859034.766976599</v>
      </c>
      <c r="BK972" s="225">
        <v>21440012.236976601</v>
      </c>
      <c r="BL972" s="225">
        <v>21163961.446976598</v>
      </c>
      <c r="BM972" s="225">
        <v>20405882.896976601</v>
      </c>
      <c r="BN972" s="225">
        <v>256792239.42372</v>
      </c>
    </row>
    <row r="973" spans="1:66">
      <c r="A973" s="245" t="s">
        <v>1212</v>
      </c>
      <c r="B973" s="225">
        <v>53519642.031094402</v>
      </c>
      <c r="C973" s="225">
        <v>44772020.851094402</v>
      </c>
      <c r="D973" s="225">
        <v>58907464.141094401</v>
      </c>
      <c r="E973" s="225">
        <v>97228759.131094396</v>
      </c>
      <c r="F973" s="225">
        <v>95035989.061094403</v>
      </c>
      <c r="G973" s="225">
        <v>92727794.811094403</v>
      </c>
      <c r="H973" s="225">
        <v>95463554.491094396</v>
      </c>
      <c r="I973" s="225">
        <v>95697244.261094406</v>
      </c>
      <c r="J973" s="225">
        <v>100043227.04109401</v>
      </c>
      <c r="K973" s="225">
        <v>99226314.061094403</v>
      </c>
      <c r="L973" s="225">
        <v>101082271.731094</v>
      </c>
      <c r="M973" s="225">
        <v>97623910.991094396</v>
      </c>
      <c r="N973" s="225">
        <v>1031328192.60313</v>
      </c>
      <c r="O973" s="225">
        <v>98481859.275246605</v>
      </c>
      <c r="P973" s="225">
        <v>90672697.555246606</v>
      </c>
      <c r="Q973" s="225">
        <v>102864070.115246</v>
      </c>
      <c r="R973" s="225">
        <v>57530753.245246597</v>
      </c>
      <c r="S973" s="225">
        <v>58548342.635246597</v>
      </c>
      <c r="T973" s="225">
        <v>50317123.165246598</v>
      </c>
      <c r="U973" s="225">
        <v>54601982.705246598</v>
      </c>
      <c r="V973" s="225">
        <v>52847744.745246597</v>
      </c>
      <c r="W973" s="225">
        <v>58912199.295246601</v>
      </c>
      <c r="X973" s="225">
        <v>56110761.145246603</v>
      </c>
      <c r="Y973" s="225">
        <v>55400407.2652466</v>
      </c>
      <c r="Z973" s="225">
        <v>49635175.115246601</v>
      </c>
      <c r="AA973" s="225">
        <v>785923116.262959</v>
      </c>
      <c r="AB973" s="225">
        <v>65237718.124903798</v>
      </c>
      <c r="AC973" s="225">
        <v>55135758.404903799</v>
      </c>
      <c r="AD973" s="225">
        <v>60890297.964903802</v>
      </c>
      <c r="AE973" s="225">
        <v>56141960.094903797</v>
      </c>
      <c r="AF973" s="225">
        <v>59857393.484903798</v>
      </c>
      <c r="AG973" s="225">
        <v>55308994.014903799</v>
      </c>
      <c r="AH973" s="225">
        <v>57771150.554903798</v>
      </c>
      <c r="AI973" s="225">
        <v>58078543.594903797</v>
      </c>
      <c r="AJ973" s="225">
        <v>62287531.144903801</v>
      </c>
      <c r="AK973" s="225">
        <v>58146958.994903803</v>
      </c>
      <c r="AL973" s="225">
        <v>60263794.1149038</v>
      </c>
      <c r="AM973" s="225">
        <v>55645244.964903802</v>
      </c>
      <c r="AN973" s="225">
        <v>704765345.45884597</v>
      </c>
      <c r="AO973" s="225">
        <v>67338007.119629204</v>
      </c>
      <c r="AP973" s="225">
        <v>57236047.399629101</v>
      </c>
      <c r="AQ973" s="225">
        <v>62990586.959629104</v>
      </c>
      <c r="AR973" s="225">
        <v>58242249.089629099</v>
      </c>
      <c r="AS973" s="225">
        <v>61957682.479629099</v>
      </c>
      <c r="AT973" s="225">
        <v>57409283.009629101</v>
      </c>
      <c r="AU973" s="225">
        <v>59871439.5496291</v>
      </c>
      <c r="AV973" s="225">
        <v>60178832.589629099</v>
      </c>
      <c r="AW973" s="225">
        <v>64387820.139629103</v>
      </c>
      <c r="AX973" s="225">
        <v>60247247.989629097</v>
      </c>
      <c r="AY973" s="225">
        <v>62364083.109629102</v>
      </c>
      <c r="AZ973" s="225">
        <v>57745533.959629104</v>
      </c>
      <c r="BA973" s="225">
        <v>729968813.39555001</v>
      </c>
      <c r="BB973" s="225">
        <v>74400474.780788794</v>
      </c>
      <c r="BC973" s="225">
        <v>60255508.060788803</v>
      </c>
      <c r="BD973" s="225">
        <v>66010047.620788798</v>
      </c>
      <c r="BE973" s="225">
        <v>61261709.7507888</v>
      </c>
      <c r="BF973" s="225">
        <v>64977143.140788801</v>
      </c>
      <c r="BG973" s="225">
        <v>60428743.670788802</v>
      </c>
      <c r="BH973" s="225">
        <v>62890900.210788801</v>
      </c>
      <c r="BI973" s="225">
        <v>63198293.2507888</v>
      </c>
      <c r="BJ973" s="225">
        <v>67407280.800788805</v>
      </c>
      <c r="BK973" s="225">
        <v>63266708.650788799</v>
      </c>
      <c r="BL973" s="225">
        <v>65383543.770788804</v>
      </c>
      <c r="BM973" s="225">
        <v>60764994.620788798</v>
      </c>
      <c r="BN973" s="225">
        <v>770245348.32946599</v>
      </c>
    </row>
    <row r="974" spans="1:66">
      <c r="A974" s="245" t="s">
        <v>1213</v>
      </c>
      <c r="B974" s="225">
        <v>342946906.32781798</v>
      </c>
      <c r="C974" s="225">
        <v>218358794.18491799</v>
      </c>
      <c r="D974" s="225">
        <v>237257312.48882699</v>
      </c>
      <c r="E974" s="225">
        <v>260454161.92649701</v>
      </c>
      <c r="F974" s="225">
        <v>310896053.18721199</v>
      </c>
      <c r="G974" s="225">
        <v>329212912.31288302</v>
      </c>
      <c r="H974" s="225">
        <v>345636701.755288</v>
      </c>
      <c r="I974" s="225">
        <v>428433020.11011499</v>
      </c>
      <c r="J974" s="225">
        <v>320902199.43646598</v>
      </c>
      <c r="K974" s="225">
        <v>280572347.28935802</v>
      </c>
      <c r="L974" s="225">
        <v>225338273.27523801</v>
      </c>
      <c r="M974" s="225">
        <v>239373094.162523</v>
      </c>
      <c r="N974" s="225">
        <v>3539381776.45714</v>
      </c>
      <c r="O974" s="225">
        <v>313672391.68377298</v>
      </c>
      <c r="P974" s="225">
        <v>202457438.90359601</v>
      </c>
      <c r="Q974" s="225">
        <v>214361778.58406699</v>
      </c>
      <c r="R974" s="225">
        <v>236209077.60568801</v>
      </c>
      <c r="S974" s="225">
        <v>284842637.87276399</v>
      </c>
      <c r="T974" s="225">
        <v>302997280.79717302</v>
      </c>
      <c r="U974" s="225">
        <v>318936620.49245203</v>
      </c>
      <c r="V974" s="225">
        <v>392702874.67522198</v>
      </c>
      <c r="W974" s="225">
        <v>295099726.56948799</v>
      </c>
      <c r="X974" s="225">
        <v>257306351.44478801</v>
      </c>
      <c r="Y974" s="225">
        <v>203775655.874919</v>
      </c>
      <c r="Z974" s="225">
        <v>217514360.34761101</v>
      </c>
      <c r="AA974" s="225">
        <v>3239876194.8515401</v>
      </c>
      <c r="AB974" s="225">
        <v>213841538.530761</v>
      </c>
      <c r="AC974" s="225">
        <v>134574882.02272999</v>
      </c>
      <c r="AD974" s="225">
        <v>146368278.609981</v>
      </c>
      <c r="AE974" s="225">
        <v>160515432.46715701</v>
      </c>
      <c r="AF974" s="225">
        <v>193484353.989209</v>
      </c>
      <c r="AG974" s="225">
        <v>206127716.04048201</v>
      </c>
      <c r="AH974" s="225">
        <v>216801020.70087501</v>
      </c>
      <c r="AI974" s="225">
        <v>267516583.940534</v>
      </c>
      <c r="AJ974" s="225">
        <v>201782204.70387799</v>
      </c>
      <c r="AK974" s="225">
        <v>173771673.70118499</v>
      </c>
      <c r="AL974" s="225">
        <v>138629866.57880101</v>
      </c>
      <c r="AM974" s="225">
        <v>148180284.694262</v>
      </c>
      <c r="AN974" s="225">
        <v>2201593835.9798598</v>
      </c>
      <c r="AO974" s="225">
        <v>198987883.309627</v>
      </c>
      <c r="AP974" s="225">
        <v>125466630.18298499</v>
      </c>
      <c r="AQ974" s="225">
        <v>135643328.890764</v>
      </c>
      <c r="AR974" s="225">
        <v>148854993.117075</v>
      </c>
      <c r="AS974" s="225">
        <v>179840977.904037</v>
      </c>
      <c r="AT974" s="225">
        <v>192658522.724168</v>
      </c>
      <c r="AU974" s="225">
        <v>202558774.732858</v>
      </c>
      <c r="AV974" s="225">
        <v>249821249.06325001</v>
      </c>
      <c r="AW974" s="225">
        <v>188509690.847</v>
      </c>
      <c r="AX974" s="225">
        <v>162730823.405489</v>
      </c>
      <c r="AY974" s="225">
        <v>128913096.793056</v>
      </c>
      <c r="AZ974" s="225">
        <v>138257907.78306299</v>
      </c>
      <c r="BA974" s="225">
        <v>2052243878.75337</v>
      </c>
      <c r="BB974" s="225">
        <v>189278190.327474</v>
      </c>
      <c r="BC974" s="225">
        <v>119028862.108651</v>
      </c>
      <c r="BD974" s="225">
        <v>128368543.84214801</v>
      </c>
      <c r="BE974" s="225">
        <v>141017851.594639</v>
      </c>
      <c r="BF974" s="225">
        <v>171149149.00663799</v>
      </c>
      <c r="BG974" s="225">
        <v>183670007.68464199</v>
      </c>
      <c r="BH974" s="225">
        <v>193251377.714284</v>
      </c>
      <c r="BI974" s="225">
        <v>238388732.69920501</v>
      </c>
      <c r="BJ974" s="225">
        <v>180160538.105564</v>
      </c>
      <c r="BK974" s="225">
        <v>155443179.61733299</v>
      </c>
      <c r="BL974" s="225">
        <v>123114458.319493</v>
      </c>
      <c r="BM974" s="225">
        <v>132240977.275535</v>
      </c>
      <c r="BN974" s="225">
        <v>1955111868.29561</v>
      </c>
    </row>
    <row r="975" spans="1:66">
      <c r="A975" s="245" t="s">
        <v>1214</v>
      </c>
      <c r="B975" s="225">
        <v>396466548.35891199</v>
      </c>
      <c r="C975" s="225">
        <v>263130815.03601301</v>
      </c>
      <c r="D975" s="225">
        <v>296164776.62992102</v>
      </c>
      <c r="E975" s="225">
        <v>357682921.05759102</v>
      </c>
      <c r="F975" s="225">
        <v>405932042.24830699</v>
      </c>
      <c r="G975" s="225">
        <v>421940707.12397701</v>
      </c>
      <c r="H975" s="225">
        <v>441100256.246382</v>
      </c>
      <c r="I975" s="225">
        <v>524130264.37120903</v>
      </c>
      <c r="J975" s="225">
        <v>420945426.477561</v>
      </c>
      <c r="K975" s="225">
        <v>379798661.35045201</v>
      </c>
      <c r="L975" s="225">
        <v>326420545.00633198</v>
      </c>
      <c r="M975" s="225">
        <v>336997005.15361702</v>
      </c>
      <c r="N975" s="225">
        <v>4570709969.0602798</v>
      </c>
      <c r="O975" s="225">
        <v>412154250.95901901</v>
      </c>
      <c r="P975" s="225">
        <v>293130136.45884299</v>
      </c>
      <c r="Q975" s="225">
        <v>317225848.699314</v>
      </c>
      <c r="R975" s="225">
        <v>293739830.85093498</v>
      </c>
      <c r="S975" s="225">
        <v>343390980.50801003</v>
      </c>
      <c r="T975" s="225">
        <v>353314403.96241897</v>
      </c>
      <c r="U975" s="225">
        <v>373538603.19769901</v>
      </c>
      <c r="V975" s="225">
        <v>445550619.42046899</v>
      </c>
      <c r="W975" s="225">
        <v>354011925.86473501</v>
      </c>
      <c r="X975" s="225">
        <v>313417112.59003502</v>
      </c>
      <c r="Y975" s="225">
        <v>259176063.14016601</v>
      </c>
      <c r="Z975" s="225">
        <v>267149535.46285799</v>
      </c>
      <c r="AA975" s="225">
        <v>4025799311.1145</v>
      </c>
      <c r="AB975" s="225">
        <v>279079256.65566498</v>
      </c>
      <c r="AC975" s="225">
        <v>189710640.427634</v>
      </c>
      <c r="AD975" s="225">
        <v>207258576.57488501</v>
      </c>
      <c r="AE975" s="225">
        <v>216657392.56206101</v>
      </c>
      <c r="AF975" s="225">
        <v>253341747.47411299</v>
      </c>
      <c r="AG975" s="225">
        <v>261436710.05538601</v>
      </c>
      <c r="AH975" s="225">
        <v>274572171.25577903</v>
      </c>
      <c r="AI975" s="225">
        <v>325595127.53543699</v>
      </c>
      <c r="AJ975" s="225">
        <v>264069735.848782</v>
      </c>
      <c r="AK975" s="225">
        <v>231918632.696089</v>
      </c>
      <c r="AL975" s="225">
        <v>198893660.69370499</v>
      </c>
      <c r="AM975" s="225">
        <v>203825529.65916601</v>
      </c>
      <c r="AN975" s="225">
        <v>2906359181.4387002</v>
      </c>
      <c r="AO975" s="225">
        <v>266325890.42925599</v>
      </c>
      <c r="AP975" s="225">
        <v>182702677.58261499</v>
      </c>
      <c r="AQ975" s="225">
        <v>198633915.850393</v>
      </c>
      <c r="AR975" s="225">
        <v>207097242.20670399</v>
      </c>
      <c r="AS975" s="225">
        <v>241798660.38366601</v>
      </c>
      <c r="AT975" s="225">
        <v>250067805.73379701</v>
      </c>
      <c r="AU975" s="225">
        <v>262430214.282487</v>
      </c>
      <c r="AV975" s="225">
        <v>310000081.652879</v>
      </c>
      <c r="AW975" s="225">
        <v>252897510.98662901</v>
      </c>
      <c r="AX975" s="225">
        <v>222978071.395118</v>
      </c>
      <c r="AY975" s="225">
        <v>191277179.90268499</v>
      </c>
      <c r="AZ975" s="225">
        <v>196003441.74269199</v>
      </c>
      <c r="BA975" s="225">
        <v>2782212692.1489201</v>
      </c>
      <c r="BB975" s="225">
        <v>263678665.10826299</v>
      </c>
      <c r="BC975" s="225">
        <v>179284370.16944</v>
      </c>
      <c r="BD975" s="225">
        <v>194378591.462937</v>
      </c>
      <c r="BE975" s="225">
        <v>202279561.34542799</v>
      </c>
      <c r="BF975" s="225">
        <v>236126292.14742699</v>
      </c>
      <c r="BG975" s="225">
        <v>244098751.35543099</v>
      </c>
      <c r="BH975" s="225">
        <v>256142277.925073</v>
      </c>
      <c r="BI975" s="225">
        <v>301587025.94999301</v>
      </c>
      <c r="BJ975" s="225">
        <v>247567818.906353</v>
      </c>
      <c r="BK975" s="225">
        <v>218709888.26812199</v>
      </c>
      <c r="BL975" s="225">
        <v>188498002.09028199</v>
      </c>
      <c r="BM975" s="225">
        <v>193005971.89632401</v>
      </c>
      <c r="BN975" s="225">
        <v>2725357216.6250701</v>
      </c>
    </row>
    <row r="976" spans="1:66">
      <c r="A976" s="245" t="s">
        <v>1215</v>
      </c>
      <c r="B976" s="225">
        <v>0</v>
      </c>
      <c r="C976" s="225">
        <v>2.91038304567337E-8</v>
      </c>
      <c r="D976" s="225">
        <v>5.8207660913467401E-8</v>
      </c>
      <c r="E976" s="225">
        <v>5.8207660913467401E-8</v>
      </c>
      <c r="F976" s="225">
        <v>5.8207660913467401E-8</v>
      </c>
      <c r="G976" s="225">
        <v>1.1641532182693399E-7</v>
      </c>
      <c r="H976" s="225">
        <v>-5.8207660913467401E-8</v>
      </c>
      <c r="I976" s="225">
        <v>5.8207660913467401E-8</v>
      </c>
      <c r="J976" s="225">
        <v>0</v>
      </c>
      <c r="K976" s="225">
        <v>0</v>
      </c>
      <c r="L976" s="225">
        <v>-5.8207660913467401E-8</v>
      </c>
      <c r="M976" s="225">
        <v>0</v>
      </c>
      <c r="N976" s="225">
        <v>2.6193447411060301E-7</v>
      </c>
      <c r="O976" s="225">
        <v>-5.8207660913467401E-8</v>
      </c>
      <c r="P976" s="225">
        <v>5.8207660913467401E-8</v>
      </c>
      <c r="Q976" s="225">
        <v>0</v>
      </c>
      <c r="R976" s="225">
        <v>0</v>
      </c>
      <c r="S976" s="225">
        <v>0</v>
      </c>
      <c r="T976" s="225">
        <v>0</v>
      </c>
      <c r="U976" s="225">
        <v>0</v>
      </c>
      <c r="V976" s="225">
        <v>-5.8207660913467401E-8</v>
      </c>
      <c r="W976" s="225">
        <v>5.8207660913467401E-8</v>
      </c>
      <c r="X976" s="225">
        <v>0</v>
      </c>
      <c r="Y976" s="225">
        <v>0</v>
      </c>
      <c r="Z976" s="225">
        <v>0</v>
      </c>
      <c r="AA976" s="225">
        <v>0</v>
      </c>
      <c r="AB976" s="225">
        <v>-5.8207660913467401E-8</v>
      </c>
      <c r="AC976" s="225">
        <v>-5.8207660913467401E-8</v>
      </c>
      <c r="AD976" s="225">
        <v>0</v>
      </c>
      <c r="AE976" s="225">
        <v>2.91038304567337E-8</v>
      </c>
      <c r="AF976" s="225">
        <v>-5.8207660913467401E-8</v>
      </c>
      <c r="AG976" s="225">
        <v>2.91038304567337E-8</v>
      </c>
      <c r="AH976" s="225">
        <v>0</v>
      </c>
      <c r="AI976" s="225">
        <v>0</v>
      </c>
      <c r="AJ976" s="225">
        <v>-2.91038304567337E-8</v>
      </c>
      <c r="AK976" s="225">
        <v>-2.91038304567337E-8</v>
      </c>
      <c r="AL976" s="225">
        <v>-8.7311491370201098E-8</v>
      </c>
      <c r="AM976" s="225">
        <v>0</v>
      </c>
      <c r="AN976" s="225">
        <v>-2.6193447411060301E-7</v>
      </c>
      <c r="AO976" s="225">
        <v>-2.91038304567337E-8</v>
      </c>
      <c r="AP976" s="225">
        <v>-2.91038304567337E-8</v>
      </c>
      <c r="AQ976" s="225">
        <v>-5.8207660913467401E-8</v>
      </c>
      <c r="AR976" s="225">
        <v>-2.91038304567337E-8</v>
      </c>
      <c r="AS976" s="225">
        <v>0</v>
      </c>
      <c r="AT976" s="225">
        <v>5.8207660913467401E-8</v>
      </c>
      <c r="AU976" s="225">
        <v>-2.91038304567337E-8</v>
      </c>
      <c r="AV976" s="225">
        <v>5.8207660913467401E-8</v>
      </c>
      <c r="AW976" s="225">
        <v>0</v>
      </c>
      <c r="AX976" s="225">
        <v>2.91038304567337E-8</v>
      </c>
      <c r="AY976" s="225">
        <v>-5.8207660913467401E-8</v>
      </c>
      <c r="AZ976" s="225">
        <v>0</v>
      </c>
      <c r="BA976" s="225">
        <v>-8.7311491370201098E-8</v>
      </c>
      <c r="BB976" s="225">
        <v>-2.91038304567337E-8</v>
      </c>
      <c r="BC976" s="225">
        <v>-5.8207660913467401E-8</v>
      </c>
      <c r="BD976" s="225">
        <v>-5.8207660913467401E-8</v>
      </c>
      <c r="BE976" s="225">
        <v>0</v>
      </c>
      <c r="BF976" s="225">
        <v>-2.91038304567337E-8</v>
      </c>
      <c r="BG976" s="225">
        <v>2.91038304567337E-8</v>
      </c>
      <c r="BH976" s="225">
        <v>-2.91038304567337E-8</v>
      </c>
      <c r="BI976" s="225">
        <v>0</v>
      </c>
      <c r="BJ976" s="225">
        <v>5.8207660913467401E-8</v>
      </c>
      <c r="BK976" s="225">
        <v>0</v>
      </c>
      <c r="BL976" s="225">
        <v>0</v>
      </c>
      <c r="BM976" s="225">
        <v>-5.8207660913467401E-8</v>
      </c>
      <c r="BN976" s="225">
        <v>-1.7462298274040201E-7</v>
      </c>
    </row>
    <row r="977" spans="1:66">
      <c r="A977" s="245" t="s">
        <v>1216</v>
      </c>
    </row>
    <row r="978" spans="1:66">
      <c r="A978" s="245" t="s">
        <v>1217</v>
      </c>
      <c r="B978" s="225">
        <v>64733607.997486502</v>
      </c>
      <c r="C978" s="225">
        <v>51609090.196333401</v>
      </c>
      <c r="D978" s="225">
        <v>66049129.847075999</v>
      </c>
      <c r="E978" s="225">
        <v>106112815.457809</v>
      </c>
      <c r="F978" s="225">
        <v>105657733.675451</v>
      </c>
      <c r="G978" s="225">
        <v>103711703.62791499</v>
      </c>
      <c r="H978" s="225">
        <v>106742466.770354</v>
      </c>
      <c r="I978" s="225">
        <v>109687355.571024</v>
      </c>
      <c r="J978" s="225">
        <v>110408647.958257</v>
      </c>
      <c r="K978" s="225">
        <v>108481805.47894201</v>
      </c>
      <c r="L978" s="225">
        <v>107807880.678142</v>
      </c>
      <c r="M978" s="225">
        <v>105451470.112947</v>
      </c>
      <c r="N978" s="225">
        <v>1146453707.3717401</v>
      </c>
      <c r="O978" s="225">
        <v>110735156.005246</v>
      </c>
      <c r="P978" s="225">
        <v>98396459.178415105</v>
      </c>
      <c r="Q978" s="225">
        <v>110778315.978533</v>
      </c>
      <c r="R978" s="225">
        <v>66698198.779021099</v>
      </c>
      <c r="S978" s="225">
        <v>69672683.169963896</v>
      </c>
      <c r="T978" s="225">
        <v>61927569.183091</v>
      </c>
      <c r="U978" s="225">
        <v>66552715.2686278</v>
      </c>
      <c r="V978" s="225">
        <v>67731207.990504295</v>
      </c>
      <c r="W978" s="225">
        <v>69733811.777831301</v>
      </c>
      <c r="X978" s="225">
        <v>65621143.922863297</v>
      </c>
      <c r="Y978" s="225">
        <v>62193362.060554802</v>
      </c>
      <c r="Z978" s="225">
        <v>57607991.961739004</v>
      </c>
      <c r="AA978" s="225">
        <v>907648615.27639103</v>
      </c>
      <c r="AB978" s="225">
        <v>77764000.192352101</v>
      </c>
      <c r="AC978" s="225">
        <v>62924012.056844503</v>
      </c>
      <c r="AD978" s="225">
        <v>69124000.471310005</v>
      </c>
      <c r="AE978" s="225">
        <v>65573300.524749599</v>
      </c>
      <c r="AF978" s="225">
        <v>71243780.378640905</v>
      </c>
      <c r="AG978" s="225">
        <v>67050494.433022298</v>
      </c>
      <c r="AH978" s="225">
        <v>69913776.142811</v>
      </c>
      <c r="AI978" s="225">
        <v>73117332.034097701</v>
      </c>
      <c r="AJ978" s="225">
        <v>73328064.198437497</v>
      </c>
      <c r="AK978" s="225">
        <v>67862788.197677001</v>
      </c>
      <c r="AL978" s="225">
        <v>67313015.876665294</v>
      </c>
      <c r="AM978" s="225">
        <v>63790362.789160401</v>
      </c>
      <c r="AN978" s="225">
        <v>829004927.29576802</v>
      </c>
      <c r="AO978" s="225">
        <v>79990836.069597706</v>
      </c>
      <c r="AP978" s="225">
        <v>65092989.7925689</v>
      </c>
      <c r="AQ978" s="225">
        <v>71255462.1902325</v>
      </c>
      <c r="AR978" s="225">
        <v>67722831.510240406</v>
      </c>
      <c r="AS978" s="225">
        <v>73436776.639598295</v>
      </c>
      <c r="AT978" s="225">
        <v>69321850.403856903</v>
      </c>
      <c r="AU978" s="225">
        <v>72195484.615560606</v>
      </c>
      <c r="AV978" s="225">
        <v>75446322.463414207</v>
      </c>
      <c r="AW978" s="225">
        <v>75596073.300132394</v>
      </c>
      <c r="AX978" s="225">
        <v>70120707.470310003</v>
      </c>
      <c r="AY978" s="225">
        <v>69477631.376522496</v>
      </c>
      <c r="AZ978" s="225">
        <v>65990877.426709801</v>
      </c>
      <c r="BA978" s="225">
        <v>855647843.25874496</v>
      </c>
      <c r="BB978" s="225">
        <v>87258794.488053605</v>
      </c>
      <c r="BC978" s="225">
        <v>68055466.142648503</v>
      </c>
      <c r="BD978" s="225">
        <v>74231375.328180298</v>
      </c>
      <c r="BE978" s="225">
        <v>70743957.344059393</v>
      </c>
      <c r="BF978" s="225">
        <v>76615116.477385193</v>
      </c>
      <c r="BG978" s="225">
        <v>72588911.253880307</v>
      </c>
      <c r="BH978" s="225">
        <v>75507581.005329996</v>
      </c>
      <c r="BI978" s="225">
        <v>78938220.166061401</v>
      </c>
      <c r="BJ978" s="225">
        <v>78866614.987330794</v>
      </c>
      <c r="BK978" s="225">
        <v>73282861.355626404</v>
      </c>
      <c r="BL978" s="225">
        <v>72513037.356745005</v>
      </c>
      <c r="BM978" s="225">
        <v>69074319.008775696</v>
      </c>
      <c r="BN978" s="225">
        <v>897676254.91407704</v>
      </c>
    </row>
    <row r="979" spans="1:66">
      <c r="A979" s="245" t="s">
        <v>1218</v>
      </c>
      <c r="B979" s="225">
        <v>64733607.997486502</v>
      </c>
      <c r="C979" s="225">
        <v>51609090.196333401</v>
      </c>
      <c r="D979" s="225">
        <v>66049129.847075999</v>
      </c>
      <c r="E979" s="225">
        <v>106112815.457809</v>
      </c>
      <c r="F979" s="225">
        <v>105657733.675451</v>
      </c>
      <c r="G979" s="225">
        <v>103711703.62791499</v>
      </c>
      <c r="H979" s="225">
        <v>106742466.770354</v>
      </c>
      <c r="I979" s="225">
        <v>109687355.571024</v>
      </c>
      <c r="J979" s="225">
        <v>110408647.958257</v>
      </c>
      <c r="K979" s="225">
        <v>108481805.47894201</v>
      </c>
      <c r="L979" s="225">
        <v>107807880.678142</v>
      </c>
      <c r="M979" s="225">
        <v>105451470.112947</v>
      </c>
      <c r="N979" s="225">
        <v>1146453707.3717401</v>
      </c>
      <c r="O979" s="225">
        <v>110735156.005246</v>
      </c>
      <c r="P979" s="225">
        <v>98396459.178415105</v>
      </c>
      <c r="Q979" s="225">
        <v>110778315.978533</v>
      </c>
      <c r="R979" s="225">
        <v>66698198.779021099</v>
      </c>
      <c r="S979" s="225">
        <v>69672683.169963896</v>
      </c>
      <c r="T979" s="225">
        <v>61927569.183091</v>
      </c>
      <c r="U979" s="225">
        <v>66552715.2686278</v>
      </c>
      <c r="V979" s="225">
        <v>67731207.990504295</v>
      </c>
      <c r="W979" s="225">
        <v>69733811.777831301</v>
      </c>
      <c r="X979" s="225">
        <v>65621143.922863297</v>
      </c>
      <c r="Y979" s="225">
        <v>62193362.060554802</v>
      </c>
      <c r="Z979" s="225">
        <v>57607991.961739004</v>
      </c>
      <c r="AA979" s="225">
        <v>907648615.27639103</v>
      </c>
      <c r="AB979" s="225">
        <v>77764000.192352101</v>
      </c>
      <c r="AC979" s="225">
        <v>62924012.056844503</v>
      </c>
      <c r="AD979" s="225">
        <v>69124000.471310005</v>
      </c>
      <c r="AE979" s="225">
        <v>65573300.524749599</v>
      </c>
      <c r="AF979" s="225">
        <v>71243780.378640905</v>
      </c>
      <c r="AG979" s="225">
        <v>67050494.433022298</v>
      </c>
      <c r="AH979" s="225">
        <v>69913776.142811</v>
      </c>
      <c r="AI979" s="225">
        <v>73117332.034097701</v>
      </c>
      <c r="AJ979" s="225">
        <v>73328064.198437497</v>
      </c>
      <c r="AK979" s="225">
        <v>67862788.197677001</v>
      </c>
      <c r="AL979" s="225">
        <v>67313015.876665294</v>
      </c>
      <c r="AM979" s="225">
        <v>63790362.789160401</v>
      </c>
      <c r="AN979" s="225">
        <v>829004927.29576802</v>
      </c>
      <c r="AO979" s="225">
        <v>79990836.069597706</v>
      </c>
      <c r="AP979" s="225">
        <v>65092989.7925689</v>
      </c>
      <c r="AQ979" s="225">
        <v>71255462.1902325</v>
      </c>
      <c r="AR979" s="225">
        <v>67722831.510240406</v>
      </c>
      <c r="AS979" s="225">
        <v>73436776.639598295</v>
      </c>
      <c r="AT979" s="225">
        <v>69321850.403856903</v>
      </c>
      <c r="AU979" s="225">
        <v>72195484.615560606</v>
      </c>
      <c r="AV979" s="225">
        <v>75446322.463414207</v>
      </c>
      <c r="AW979" s="225">
        <v>75596073.300132394</v>
      </c>
      <c r="AX979" s="225">
        <v>70120707.470310003</v>
      </c>
      <c r="AY979" s="225">
        <v>69477631.376522496</v>
      </c>
      <c r="AZ979" s="225">
        <v>65990877.426709801</v>
      </c>
      <c r="BA979" s="225">
        <v>855647843.25874496</v>
      </c>
      <c r="BB979" s="225">
        <v>87258794.488053605</v>
      </c>
      <c r="BC979" s="225">
        <v>68055466.142648503</v>
      </c>
      <c r="BD979" s="225">
        <v>74231375.328180298</v>
      </c>
      <c r="BE979" s="225">
        <v>70743957.344059393</v>
      </c>
      <c r="BF979" s="225">
        <v>76615116.477385193</v>
      </c>
      <c r="BG979" s="225">
        <v>72588911.253880307</v>
      </c>
      <c r="BH979" s="225">
        <v>75507581.005329996</v>
      </c>
      <c r="BI979" s="225">
        <v>78938220.166061401</v>
      </c>
      <c r="BJ979" s="225">
        <v>78866614.987330794</v>
      </c>
      <c r="BK979" s="225">
        <v>73282861.355626404</v>
      </c>
      <c r="BL979" s="225">
        <v>72513037.356745005</v>
      </c>
      <c r="BM979" s="225">
        <v>69074319.008775696</v>
      </c>
      <c r="BN979" s="225">
        <v>897676254.91407704</v>
      </c>
    </row>
    <row r="980" spans="1:66" ht="10.8" thickBot="1">
      <c r="A980" s="248" t="s">
        <v>1219</v>
      </c>
    </row>
    <row r="981" spans="1:66">
      <c r="A981" s="245" t="s">
        <v>1220</v>
      </c>
      <c r="B981" s="225">
        <v>107038636.752057</v>
      </c>
      <c r="C981" s="225">
        <v>17734512.524370398</v>
      </c>
      <c r="D981" s="225">
        <v>7347147.8345161602</v>
      </c>
      <c r="E981" s="225">
        <v>77696515.379195496</v>
      </c>
      <c r="F981" s="225">
        <v>95215360.844660595</v>
      </c>
      <c r="G981" s="225">
        <v>68665073.679499701</v>
      </c>
      <c r="H981" s="225">
        <v>96049241.020617306</v>
      </c>
      <c r="I981" s="225">
        <v>172528137.505833</v>
      </c>
      <c r="J981" s="225">
        <v>64417059.254029602</v>
      </c>
      <c r="K981" s="225">
        <v>81393519.483996198</v>
      </c>
      <c r="L981" s="225">
        <v>41812373.079925299</v>
      </c>
      <c r="M981" s="225">
        <v>13563085.2082614</v>
      </c>
      <c r="N981" s="225">
        <v>843460662.56696403</v>
      </c>
      <c r="O981" s="225">
        <v>110114604.795644</v>
      </c>
      <c r="P981" s="225">
        <v>29922607.954101</v>
      </c>
      <c r="Q981" s="225">
        <v>38148384.5308365</v>
      </c>
      <c r="R981" s="225">
        <v>74802539.227498397</v>
      </c>
      <c r="S981" s="225">
        <v>87997759.109771207</v>
      </c>
      <c r="T981" s="225">
        <v>87062591.335950702</v>
      </c>
      <c r="U981" s="225">
        <v>99891948.674926803</v>
      </c>
      <c r="V981" s="225">
        <v>167763127.101055</v>
      </c>
      <c r="W981" s="225">
        <v>81440412.913606897</v>
      </c>
      <c r="X981" s="225">
        <v>71278358.635463402</v>
      </c>
      <c r="Y981" s="225">
        <v>43011786.839258</v>
      </c>
      <c r="Z981" s="225">
        <v>33473415.102536201</v>
      </c>
      <c r="AA981" s="225">
        <v>924907536.22064996</v>
      </c>
      <c r="AB981" s="225">
        <v>120450730.43109301</v>
      </c>
      <c r="AC981" s="225">
        <v>61370040.537554801</v>
      </c>
      <c r="AD981" s="225">
        <v>71860074.577883601</v>
      </c>
      <c r="AE981" s="225">
        <v>90017853.060608998</v>
      </c>
      <c r="AF981" s="225">
        <v>98489692.36902</v>
      </c>
      <c r="AG981" s="225">
        <v>101703758.344541</v>
      </c>
      <c r="AH981" s="225">
        <v>100499305.79393999</v>
      </c>
      <c r="AI981" s="225">
        <v>151706510.81523299</v>
      </c>
      <c r="AJ981" s="225">
        <v>97583055.337054804</v>
      </c>
      <c r="AK981" s="225">
        <v>86132087.622715995</v>
      </c>
      <c r="AL981" s="225">
        <v>65656023.344226502</v>
      </c>
      <c r="AM981" s="225">
        <v>61180803.603441499</v>
      </c>
      <c r="AN981" s="225">
        <v>1106649935.8373101</v>
      </c>
      <c r="AO981" s="225">
        <v>127928625.731776</v>
      </c>
      <c r="AP981" s="225">
        <v>66647944.082668401</v>
      </c>
      <c r="AQ981" s="225">
        <v>78810542.913194105</v>
      </c>
      <c r="AR981" s="225">
        <v>96741518.856490105</v>
      </c>
      <c r="AS981" s="225">
        <v>105499613.105689</v>
      </c>
      <c r="AT981" s="225">
        <v>109701117.916426</v>
      </c>
      <c r="AU981" s="225">
        <v>108434954.098335</v>
      </c>
      <c r="AV981" s="225">
        <v>159046919.57807299</v>
      </c>
      <c r="AW981" s="225">
        <v>103404104.931674</v>
      </c>
      <c r="AX981" s="225">
        <v>90153956.3390975</v>
      </c>
      <c r="AY981" s="225">
        <v>68292132.822846696</v>
      </c>
      <c r="AZ981" s="225">
        <v>67544416.366558298</v>
      </c>
      <c r="BA981" s="225">
        <v>1182205846.74283</v>
      </c>
      <c r="BB981" s="225">
        <v>128747947.482363</v>
      </c>
      <c r="BC981" s="225">
        <v>67274799.170780495</v>
      </c>
      <c r="BD981" s="225">
        <v>77755364.353077501</v>
      </c>
      <c r="BE981" s="225">
        <v>96606991.9063714</v>
      </c>
      <c r="BF981" s="225">
        <v>109711061.75365201</v>
      </c>
      <c r="BG981" s="225">
        <v>114487786.41197699</v>
      </c>
      <c r="BH981" s="225">
        <v>114536197.710913</v>
      </c>
      <c r="BI981" s="225">
        <v>165376788.810776</v>
      </c>
      <c r="BJ981" s="225">
        <v>108632037.84049</v>
      </c>
      <c r="BK981" s="225">
        <v>95954052.782172307</v>
      </c>
      <c r="BL981" s="225">
        <v>79336585.289843306</v>
      </c>
      <c r="BM981" s="225">
        <v>72685429.213750094</v>
      </c>
      <c r="BN981" s="225">
        <v>1231105042.7261701</v>
      </c>
    </row>
    <row r="982" spans="1:66">
      <c r="A982" s="245" t="s">
        <v>1221</v>
      </c>
      <c r="B982" s="225">
        <v>82194264.339409903</v>
      </c>
      <c r="C982" s="225">
        <v>72664504.222719997</v>
      </c>
      <c r="D982" s="225">
        <v>43319895.444941103</v>
      </c>
      <c r="E982" s="225">
        <v>76304811.543346599</v>
      </c>
      <c r="F982" s="225">
        <v>79280920.906541795</v>
      </c>
      <c r="G982" s="225">
        <v>51599512.038265102</v>
      </c>
      <c r="H982" s="225">
        <v>82565910.788568199</v>
      </c>
      <c r="I982" s="225">
        <v>87712534.525021598</v>
      </c>
      <c r="J982" s="225">
        <v>50673348.138350397</v>
      </c>
      <c r="K982" s="225">
        <v>77823832.825797796</v>
      </c>
      <c r="L982" s="225">
        <v>72439440.567604095</v>
      </c>
      <c r="M982" s="225">
        <v>46127328.339097001</v>
      </c>
      <c r="N982" s="225">
        <v>822706303.67966402</v>
      </c>
      <c r="O982" s="225">
        <v>84010442.435929194</v>
      </c>
      <c r="P982" s="225">
        <v>75199760.508779794</v>
      </c>
      <c r="Q982" s="225">
        <v>65749366.5179144</v>
      </c>
      <c r="R982" s="225">
        <v>78040988.884721503</v>
      </c>
      <c r="S982" s="225">
        <v>80874032.096276194</v>
      </c>
      <c r="T982" s="225">
        <v>72323179.072990701</v>
      </c>
      <c r="U982" s="225">
        <v>83317014.399494693</v>
      </c>
      <c r="V982" s="225">
        <v>90473778.818822905</v>
      </c>
      <c r="W982" s="225">
        <v>71109693.478262603</v>
      </c>
      <c r="X982" s="225">
        <v>77505218.020127803</v>
      </c>
      <c r="Y982" s="225">
        <v>73382515.410535499</v>
      </c>
      <c r="Z982" s="225">
        <v>65683707.649327897</v>
      </c>
      <c r="AA982" s="225">
        <v>917669697.29318297</v>
      </c>
      <c r="AB982" s="225">
        <v>97270502.015741199</v>
      </c>
      <c r="AC982" s="225">
        <v>82639059.196840793</v>
      </c>
      <c r="AD982" s="225">
        <v>86100863.424000695</v>
      </c>
      <c r="AE982" s="225">
        <v>87461976.400524601</v>
      </c>
      <c r="AF982" s="225">
        <v>93202990.662990898</v>
      </c>
      <c r="AG982" s="225">
        <v>96905839.710006207</v>
      </c>
      <c r="AH982" s="225">
        <v>97447230.084369093</v>
      </c>
      <c r="AI982" s="225">
        <v>106415449.60026699</v>
      </c>
      <c r="AJ982" s="225">
        <v>95667268.875205398</v>
      </c>
      <c r="AK982" s="225">
        <v>88664817.077708393</v>
      </c>
      <c r="AL982" s="225">
        <v>82089940.292679399</v>
      </c>
      <c r="AM982" s="225">
        <v>84909290.110613495</v>
      </c>
      <c r="AN982" s="225">
        <v>1098775227.4509399</v>
      </c>
      <c r="AO982" s="225">
        <v>104737461.778629</v>
      </c>
      <c r="AP982" s="225">
        <v>86949531.160337195</v>
      </c>
      <c r="AQ982" s="225">
        <v>90732469.330692306</v>
      </c>
      <c r="AR982" s="225">
        <v>92199762.295844197</v>
      </c>
      <c r="AS982" s="225">
        <v>99309657.0291816</v>
      </c>
      <c r="AT982" s="225">
        <v>103777867.78087901</v>
      </c>
      <c r="AU982" s="225">
        <v>105113622.027447</v>
      </c>
      <c r="AV982" s="225">
        <v>116456605.860116</v>
      </c>
      <c r="AW982" s="225">
        <v>103240952.82349899</v>
      </c>
      <c r="AX982" s="225">
        <v>95392442.482915103</v>
      </c>
      <c r="AY982" s="225">
        <v>86966456.274519205</v>
      </c>
      <c r="AZ982" s="225">
        <v>89640908.9185424</v>
      </c>
      <c r="BA982" s="225">
        <v>1174517737.7625999</v>
      </c>
      <c r="BB982" s="225">
        <v>109171096.772882</v>
      </c>
      <c r="BC982" s="225">
        <v>88817231.369064495</v>
      </c>
      <c r="BD982" s="225">
        <v>92908824.853229702</v>
      </c>
      <c r="BE982" s="225">
        <v>95490076.608543903</v>
      </c>
      <c r="BF982" s="225">
        <v>103727746.543411</v>
      </c>
      <c r="BG982" s="225">
        <v>108597754.50967699</v>
      </c>
      <c r="BH982" s="225">
        <v>110861914.988405</v>
      </c>
      <c r="BI982" s="225">
        <v>123914613.35412399</v>
      </c>
      <c r="BJ982" s="225">
        <v>107571205.817011</v>
      </c>
      <c r="BK982" s="225">
        <v>99533233.576667398</v>
      </c>
      <c r="BL982" s="225">
        <v>90388243.074087903</v>
      </c>
      <c r="BM982" s="225">
        <v>92590009.805410996</v>
      </c>
      <c r="BN982" s="225">
        <v>1223571951.2725101</v>
      </c>
    </row>
    <row r="983" spans="1:66">
      <c r="A983" s="245" t="s">
        <v>1222</v>
      </c>
      <c r="B983" s="225">
        <v>0</v>
      </c>
      <c r="C983" s="225">
        <v>0</v>
      </c>
      <c r="D983" s="225">
        <v>0</v>
      </c>
      <c r="E983" s="225">
        <v>0</v>
      </c>
      <c r="F983" s="225">
        <v>0</v>
      </c>
      <c r="G983" s="225">
        <v>0</v>
      </c>
      <c r="H983" s="225">
        <v>0</v>
      </c>
      <c r="I983" s="225">
        <v>0</v>
      </c>
      <c r="J983" s="225">
        <v>0</v>
      </c>
      <c r="K983" s="225">
        <v>0</v>
      </c>
      <c r="L983" s="225">
        <v>0</v>
      </c>
      <c r="M983" s="225">
        <v>0</v>
      </c>
      <c r="N983" s="225">
        <v>0</v>
      </c>
      <c r="O983" s="225">
        <v>0</v>
      </c>
      <c r="P983" s="225">
        <v>0</v>
      </c>
      <c r="Q983" s="225">
        <v>0</v>
      </c>
      <c r="R983" s="225">
        <v>0</v>
      </c>
      <c r="S983" s="225">
        <v>0</v>
      </c>
      <c r="T983" s="225">
        <v>0</v>
      </c>
      <c r="U983" s="225">
        <v>0</v>
      </c>
      <c r="V983" s="225">
        <v>0</v>
      </c>
      <c r="W983" s="225">
        <v>0</v>
      </c>
      <c r="X983" s="225">
        <v>0</v>
      </c>
      <c r="Y983" s="225">
        <v>0</v>
      </c>
      <c r="Z983" s="225">
        <v>0</v>
      </c>
      <c r="AA983" s="225">
        <v>0</v>
      </c>
      <c r="AB983" s="225">
        <v>0</v>
      </c>
      <c r="AC983" s="225">
        <v>0</v>
      </c>
      <c r="AD983" s="225">
        <v>0</v>
      </c>
      <c r="AE983" s="225">
        <v>0</v>
      </c>
      <c r="AF983" s="225">
        <v>0</v>
      </c>
      <c r="AG983" s="225">
        <v>0</v>
      </c>
      <c r="AH983" s="225">
        <v>0</v>
      </c>
      <c r="AI983" s="225">
        <v>0</v>
      </c>
      <c r="AJ983" s="225">
        <v>0</v>
      </c>
      <c r="AK983" s="225">
        <v>0</v>
      </c>
      <c r="AL983" s="225">
        <v>0</v>
      </c>
      <c r="AM983" s="225">
        <v>0</v>
      </c>
      <c r="AN983" s="225">
        <v>0</v>
      </c>
      <c r="AO983" s="225">
        <v>0</v>
      </c>
      <c r="AP983" s="225">
        <v>0</v>
      </c>
      <c r="AQ983" s="225">
        <v>0</v>
      </c>
      <c r="AR983" s="225">
        <v>0</v>
      </c>
      <c r="AS983" s="225">
        <v>0</v>
      </c>
      <c r="AT983" s="225">
        <v>0</v>
      </c>
      <c r="AU983" s="225">
        <v>0</v>
      </c>
      <c r="AV983" s="225">
        <v>0</v>
      </c>
      <c r="AW983" s="225">
        <v>0</v>
      </c>
      <c r="AX983" s="225">
        <v>0</v>
      </c>
      <c r="AY983" s="225">
        <v>0</v>
      </c>
      <c r="AZ983" s="225">
        <v>0</v>
      </c>
      <c r="BA983" s="225">
        <v>0</v>
      </c>
      <c r="BB983" s="225">
        <v>0</v>
      </c>
      <c r="BC983" s="225">
        <v>0</v>
      </c>
      <c r="BD983" s="225">
        <v>0</v>
      </c>
      <c r="BE983" s="225">
        <v>0</v>
      </c>
      <c r="BF983" s="225">
        <v>0</v>
      </c>
      <c r="BG983" s="225">
        <v>0</v>
      </c>
      <c r="BH983" s="225">
        <v>0</v>
      </c>
      <c r="BI983" s="225">
        <v>0</v>
      </c>
      <c r="BJ983" s="225">
        <v>0</v>
      </c>
      <c r="BK983" s="225">
        <v>0</v>
      </c>
      <c r="BL983" s="225">
        <v>0</v>
      </c>
      <c r="BM983" s="225">
        <v>0</v>
      </c>
      <c r="BN983" s="225">
        <v>0</v>
      </c>
    </row>
    <row r="984" spans="1:66">
      <c r="A984" s="245" t="s">
        <v>1223</v>
      </c>
      <c r="B984" s="225">
        <v>69954.984999999899</v>
      </c>
      <c r="C984" s="225">
        <v>69954.984999999899</v>
      </c>
      <c r="D984" s="225">
        <v>69954.984999999899</v>
      </c>
      <c r="E984" s="225">
        <v>69954.984999999899</v>
      </c>
      <c r="F984" s="225">
        <v>69954.984999999899</v>
      </c>
      <c r="G984" s="225">
        <v>69954.984999999899</v>
      </c>
      <c r="H984" s="225">
        <v>69954.984999999899</v>
      </c>
      <c r="I984" s="225">
        <v>69954.984999999899</v>
      </c>
      <c r="J984" s="225">
        <v>69954.984999999899</v>
      </c>
      <c r="K984" s="225">
        <v>69954.984999999899</v>
      </c>
      <c r="L984" s="225">
        <v>69954.984999999899</v>
      </c>
      <c r="M984" s="225">
        <v>69954.984999999899</v>
      </c>
      <c r="N984" s="225">
        <v>839459.81999999797</v>
      </c>
      <c r="O984" s="225">
        <v>69954.984999999899</v>
      </c>
      <c r="P984" s="225">
        <v>69954.984999999899</v>
      </c>
      <c r="Q984" s="225">
        <v>69954.984999999899</v>
      </c>
      <c r="R984" s="225">
        <v>69954.984999999899</v>
      </c>
      <c r="S984" s="225">
        <v>69954.984999999899</v>
      </c>
      <c r="T984" s="225">
        <v>69954.984999999899</v>
      </c>
      <c r="U984" s="225">
        <v>69954.984999999899</v>
      </c>
      <c r="V984" s="225">
        <v>69954.984999999899</v>
      </c>
      <c r="W984" s="225">
        <v>69954.984999999899</v>
      </c>
      <c r="X984" s="225">
        <v>69954.984999999899</v>
      </c>
      <c r="Y984" s="225">
        <v>69954.984999999899</v>
      </c>
      <c r="Z984" s="225">
        <v>69954.984999999899</v>
      </c>
      <c r="AA984" s="225">
        <v>839459.81999999797</v>
      </c>
      <c r="AB984" s="225">
        <v>69954.984999999899</v>
      </c>
      <c r="AC984" s="225">
        <v>69954.984999999899</v>
      </c>
      <c r="AD984" s="225">
        <v>69954.984999999899</v>
      </c>
      <c r="AE984" s="225">
        <v>69954.984999999899</v>
      </c>
      <c r="AF984" s="225">
        <v>69954.984999999899</v>
      </c>
      <c r="AG984" s="225">
        <v>69954.984999999899</v>
      </c>
      <c r="AH984" s="225">
        <v>69954.984999999899</v>
      </c>
      <c r="AI984" s="225">
        <v>69954.984999999899</v>
      </c>
      <c r="AJ984" s="225">
        <v>69954.984999999899</v>
      </c>
      <c r="AK984" s="225">
        <v>69954.984999999899</v>
      </c>
      <c r="AL984" s="225">
        <v>69954.984999999899</v>
      </c>
      <c r="AM984" s="225">
        <v>69954.984999999899</v>
      </c>
      <c r="AN984" s="225">
        <v>839459.81999999797</v>
      </c>
      <c r="AO984" s="225">
        <v>67490.796224314996</v>
      </c>
      <c r="AP984" s="225">
        <v>67490.796224314996</v>
      </c>
      <c r="AQ984" s="225">
        <v>67490.796224314996</v>
      </c>
      <c r="AR984" s="225">
        <v>67490.796224314996</v>
      </c>
      <c r="AS984" s="225">
        <v>67490.796224314996</v>
      </c>
      <c r="AT984" s="225">
        <v>67490.796224314996</v>
      </c>
      <c r="AU984" s="225">
        <v>67490.796224314996</v>
      </c>
      <c r="AV984" s="225">
        <v>67490.796224314996</v>
      </c>
      <c r="AW984" s="225">
        <v>67490.796224314996</v>
      </c>
      <c r="AX984" s="225">
        <v>67490.796224314996</v>
      </c>
      <c r="AY984" s="225">
        <v>67490.796224314996</v>
      </c>
      <c r="AZ984" s="225">
        <v>67490.796224314996</v>
      </c>
      <c r="BA984" s="225">
        <v>809889.55469177896</v>
      </c>
      <c r="BB984" s="225">
        <v>67490.796224314996</v>
      </c>
      <c r="BC984" s="225">
        <v>67490.796224314996</v>
      </c>
      <c r="BD984" s="225">
        <v>67490.796224314996</v>
      </c>
      <c r="BE984" s="225">
        <v>67490.796224314996</v>
      </c>
      <c r="BF984" s="225">
        <v>67490.796224314996</v>
      </c>
      <c r="BG984" s="225">
        <v>67490.796224314996</v>
      </c>
      <c r="BH984" s="225">
        <v>67490.796224314996</v>
      </c>
      <c r="BI984" s="225">
        <v>67490.796224314996</v>
      </c>
      <c r="BJ984" s="225">
        <v>67490.796224314996</v>
      </c>
      <c r="BK984" s="225">
        <v>67490.796224314996</v>
      </c>
      <c r="BL984" s="225">
        <v>67490.796224314996</v>
      </c>
      <c r="BM984" s="225">
        <v>67490.796224314996</v>
      </c>
      <c r="BN984" s="225">
        <v>809889.55469177896</v>
      </c>
    </row>
    <row r="985" spans="1:66">
      <c r="A985" s="245" t="s">
        <v>1224</v>
      </c>
      <c r="B985" s="225">
        <v>0</v>
      </c>
      <c r="C985" s="225">
        <v>0</v>
      </c>
      <c r="D985" s="225">
        <v>0</v>
      </c>
      <c r="E985" s="225">
        <v>0</v>
      </c>
      <c r="F985" s="225">
        <v>0</v>
      </c>
      <c r="G985" s="225">
        <v>0</v>
      </c>
      <c r="H985" s="225">
        <v>0</v>
      </c>
      <c r="I985" s="225">
        <v>0</v>
      </c>
      <c r="J985" s="225">
        <v>0</v>
      </c>
      <c r="K985" s="225">
        <v>0</v>
      </c>
      <c r="L985" s="225">
        <v>0</v>
      </c>
      <c r="M985" s="225">
        <v>0</v>
      </c>
      <c r="N985" s="225">
        <v>0</v>
      </c>
      <c r="O985" s="225">
        <v>0</v>
      </c>
      <c r="P985" s="225">
        <v>0</v>
      </c>
      <c r="Q985" s="225">
        <v>0</v>
      </c>
      <c r="R985" s="225">
        <v>0</v>
      </c>
      <c r="S985" s="225">
        <v>0</v>
      </c>
      <c r="T985" s="225">
        <v>0</v>
      </c>
      <c r="U985" s="225">
        <v>0</v>
      </c>
      <c r="V985" s="225">
        <v>0</v>
      </c>
      <c r="W985" s="225">
        <v>0</v>
      </c>
      <c r="X985" s="225">
        <v>0</v>
      </c>
      <c r="Y985" s="225">
        <v>0</v>
      </c>
      <c r="Z985" s="225">
        <v>0</v>
      </c>
      <c r="AA985" s="225">
        <v>0</v>
      </c>
      <c r="AB985" s="225">
        <v>0</v>
      </c>
      <c r="AC985" s="225">
        <v>0</v>
      </c>
      <c r="AD985" s="225">
        <v>0</v>
      </c>
      <c r="AE985" s="225">
        <v>0</v>
      </c>
      <c r="AF985" s="225">
        <v>0</v>
      </c>
      <c r="AG985" s="225">
        <v>0</v>
      </c>
      <c r="AH985" s="225">
        <v>0</v>
      </c>
      <c r="AI985" s="225">
        <v>0</v>
      </c>
      <c r="AJ985" s="225">
        <v>0</v>
      </c>
      <c r="AK985" s="225">
        <v>0</v>
      </c>
      <c r="AL985" s="225">
        <v>0</v>
      </c>
      <c r="AM985" s="225">
        <v>0</v>
      </c>
      <c r="AN985" s="225">
        <v>0</v>
      </c>
      <c r="AO985" s="225">
        <v>0</v>
      </c>
      <c r="AP985" s="225">
        <v>0</v>
      </c>
      <c r="AQ985" s="225">
        <v>0</v>
      </c>
      <c r="AR985" s="225">
        <v>0</v>
      </c>
      <c r="AS985" s="225">
        <v>0</v>
      </c>
      <c r="AT985" s="225">
        <v>0</v>
      </c>
      <c r="AU985" s="225">
        <v>0</v>
      </c>
      <c r="AV985" s="225">
        <v>0</v>
      </c>
      <c r="AW985" s="225">
        <v>0</v>
      </c>
      <c r="AX985" s="225">
        <v>0</v>
      </c>
      <c r="AY985" s="225">
        <v>0</v>
      </c>
      <c r="AZ985" s="225">
        <v>0</v>
      </c>
      <c r="BA985" s="225">
        <v>0</v>
      </c>
      <c r="BB985" s="225">
        <v>0</v>
      </c>
      <c r="BC985" s="225">
        <v>0</v>
      </c>
      <c r="BD985" s="225">
        <v>0</v>
      </c>
      <c r="BE985" s="225">
        <v>0</v>
      </c>
      <c r="BF985" s="225">
        <v>0</v>
      </c>
      <c r="BG985" s="225">
        <v>0</v>
      </c>
      <c r="BH985" s="225">
        <v>0</v>
      </c>
      <c r="BI985" s="225">
        <v>0</v>
      </c>
      <c r="BJ985" s="225">
        <v>0</v>
      </c>
      <c r="BK985" s="225">
        <v>0</v>
      </c>
      <c r="BL985" s="225">
        <v>0</v>
      </c>
      <c r="BM985" s="225">
        <v>0</v>
      </c>
      <c r="BN985" s="225">
        <v>0</v>
      </c>
    </row>
    <row r="986" spans="1:66">
      <c r="A986" s="245" t="s">
        <v>1225</v>
      </c>
      <c r="B986" s="225">
        <v>0</v>
      </c>
      <c r="C986" s="225">
        <v>0</v>
      </c>
      <c r="D986" s="225">
        <v>0</v>
      </c>
      <c r="E986" s="225">
        <v>0</v>
      </c>
      <c r="F986" s="225">
        <v>0</v>
      </c>
      <c r="G986" s="225">
        <v>0</v>
      </c>
      <c r="H986" s="225">
        <v>0</v>
      </c>
      <c r="I986" s="225">
        <v>0</v>
      </c>
      <c r="J986" s="225">
        <v>0</v>
      </c>
      <c r="K986" s="225">
        <v>0</v>
      </c>
      <c r="L986" s="225">
        <v>0</v>
      </c>
      <c r="M986" s="225">
        <v>0</v>
      </c>
      <c r="N986" s="225">
        <v>0</v>
      </c>
      <c r="O986" s="225">
        <v>0</v>
      </c>
      <c r="P986" s="225">
        <v>0</v>
      </c>
      <c r="Q986" s="225">
        <v>0</v>
      </c>
      <c r="R986" s="225">
        <v>0</v>
      </c>
      <c r="S986" s="225">
        <v>0</v>
      </c>
      <c r="T986" s="225">
        <v>0</v>
      </c>
      <c r="U986" s="225">
        <v>0</v>
      </c>
      <c r="V986" s="225">
        <v>0</v>
      </c>
      <c r="W986" s="225">
        <v>0</v>
      </c>
      <c r="X986" s="225">
        <v>0</v>
      </c>
      <c r="Y986" s="225">
        <v>0</v>
      </c>
      <c r="Z986" s="225">
        <v>0</v>
      </c>
      <c r="AA986" s="225">
        <v>0</v>
      </c>
      <c r="AB986" s="225">
        <v>0</v>
      </c>
      <c r="AC986" s="225">
        <v>0</v>
      </c>
      <c r="AD986" s="225">
        <v>0</v>
      </c>
      <c r="AE986" s="225">
        <v>0</v>
      </c>
      <c r="AF986" s="225">
        <v>0</v>
      </c>
      <c r="AG986" s="225">
        <v>0</v>
      </c>
      <c r="AH986" s="225">
        <v>0</v>
      </c>
      <c r="AI986" s="225">
        <v>0</v>
      </c>
      <c r="AJ986" s="225">
        <v>0</v>
      </c>
      <c r="AK986" s="225">
        <v>0</v>
      </c>
      <c r="AL986" s="225">
        <v>0</v>
      </c>
      <c r="AM986" s="225">
        <v>0</v>
      </c>
      <c r="AN986" s="225">
        <v>0</v>
      </c>
      <c r="AO986" s="225">
        <v>0</v>
      </c>
      <c r="AP986" s="225">
        <v>0</v>
      </c>
      <c r="AQ986" s="225">
        <v>0</v>
      </c>
      <c r="AR986" s="225">
        <v>0</v>
      </c>
      <c r="AS986" s="225">
        <v>0</v>
      </c>
      <c r="AT986" s="225">
        <v>0</v>
      </c>
      <c r="AU986" s="225">
        <v>0</v>
      </c>
      <c r="AV986" s="225">
        <v>0</v>
      </c>
      <c r="AW986" s="225">
        <v>0</v>
      </c>
      <c r="AX986" s="225">
        <v>0</v>
      </c>
      <c r="AY986" s="225">
        <v>0</v>
      </c>
      <c r="AZ986" s="225">
        <v>0</v>
      </c>
      <c r="BA986" s="225">
        <v>0</v>
      </c>
      <c r="BB986" s="225">
        <v>0</v>
      </c>
      <c r="BC986" s="225">
        <v>0</v>
      </c>
      <c r="BD986" s="225">
        <v>0</v>
      </c>
      <c r="BE986" s="225">
        <v>0</v>
      </c>
      <c r="BF986" s="225">
        <v>0</v>
      </c>
      <c r="BG986" s="225">
        <v>0</v>
      </c>
      <c r="BH986" s="225">
        <v>0</v>
      </c>
      <c r="BI986" s="225">
        <v>0</v>
      </c>
      <c r="BJ986" s="225">
        <v>0</v>
      </c>
      <c r="BK986" s="225">
        <v>0</v>
      </c>
      <c r="BL986" s="225">
        <v>0</v>
      </c>
      <c r="BM986" s="225">
        <v>0</v>
      </c>
      <c r="BN986" s="225">
        <v>0</v>
      </c>
    </row>
    <row r="987" spans="1:66">
      <c r="A987" s="245" t="s">
        <v>1226</v>
      </c>
      <c r="B987" s="225">
        <v>0</v>
      </c>
      <c r="C987" s="225">
        <v>0</v>
      </c>
      <c r="D987" s="225">
        <v>0</v>
      </c>
      <c r="E987" s="225">
        <v>0</v>
      </c>
      <c r="F987" s="225">
        <v>0</v>
      </c>
      <c r="G987" s="225">
        <v>0</v>
      </c>
      <c r="H987" s="225">
        <v>0</v>
      </c>
      <c r="I987" s="225">
        <v>0</v>
      </c>
      <c r="J987" s="225">
        <v>0</v>
      </c>
      <c r="K987" s="225">
        <v>0</v>
      </c>
      <c r="L987" s="225">
        <v>0</v>
      </c>
      <c r="M987" s="225">
        <v>0</v>
      </c>
      <c r="N987" s="225">
        <v>0</v>
      </c>
      <c r="O987" s="225">
        <v>0</v>
      </c>
      <c r="P987" s="225">
        <v>0</v>
      </c>
      <c r="Q987" s="225">
        <v>0</v>
      </c>
      <c r="R987" s="225">
        <v>0</v>
      </c>
      <c r="S987" s="225">
        <v>0</v>
      </c>
      <c r="T987" s="225">
        <v>0</v>
      </c>
      <c r="U987" s="225">
        <v>0</v>
      </c>
      <c r="V987" s="225">
        <v>0</v>
      </c>
      <c r="W987" s="225">
        <v>0</v>
      </c>
      <c r="X987" s="225">
        <v>0</v>
      </c>
      <c r="Y987" s="225">
        <v>0</v>
      </c>
      <c r="Z987" s="225">
        <v>0</v>
      </c>
      <c r="AA987" s="225">
        <v>0</v>
      </c>
      <c r="AB987" s="225">
        <v>0</v>
      </c>
      <c r="AC987" s="225">
        <v>0</v>
      </c>
      <c r="AD987" s="225">
        <v>0</v>
      </c>
      <c r="AE987" s="225">
        <v>0</v>
      </c>
      <c r="AF987" s="225">
        <v>0</v>
      </c>
      <c r="AG987" s="225">
        <v>0</v>
      </c>
      <c r="AH987" s="225">
        <v>0</v>
      </c>
      <c r="AI987" s="225">
        <v>0</v>
      </c>
      <c r="AJ987" s="225">
        <v>0</v>
      </c>
      <c r="AK987" s="225">
        <v>0</v>
      </c>
      <c r="AL987" s="225">
        <v>0</v>
      </c>
      <c r="AM987" s="225">
        <v>0</v>
      </c>
      <c r="AN987" s="225">
        <v>0</v>
      </c>
      <c r="AO987" s="225">
        <v>0</v>
      </c>
      <c r="AP987" s="225">
        <v>0</v>
      </c>
      <c r="AQ987" s="225">
        <v>0</v>
      </c>
      <c r="AR987" s="225">
        <v>0</v>
      </c>
      <c r="AS987" s="225">
        <v>0</v>
      </c>
      <c r="AT987" s="225">
        <v>0</v>
      </c>
      <c r="AU987" s="225">
        <v>0</v>
      </c>
      <c r="AV987" s="225">
        <v>0</v>
      </c>
      <c r="AW987" s="225">
        <v>0</v>
      </c>
      <c r="AX987" s="225">
        <v>0</v>
      </c>
      <c r="AY987" s="225">
        <v>0</v>
      </c>
      <c r="AZ987" s="225">
        <v>0</v>
      </c>
      <c r="BA987" s="225">
        <v>0</v>
      </c>
      <c r="BB987" s="225">
        <v>0</v>
      </c>
      <c r="BC987" s="225">
        <v>0</v>
      </c>
      <c r="BD987" s="225">
        <v>0</v>
      </c>
      <c r="BE987" s="225">
        <v>0</v>
      </c>
      <c r="BF987" s="225">
        <v>0</v>
      </c>
      <c r="BG987" s="225">
        <v>0</v>
      </c>
      <c r="BH987" s="225">
        <v>0</v>
      </c>
      <c r="BI987" s="225">
        <v>0</v>
      </c>
      <c r="BJ987" s="225">
        <v>0</v>
      </c>
      <c r="BK987" s="225">
        <v>0</v>
      </c>
      <c r="BL987" s="225">
        <v>0</v>
      </c>
      <c r="BM987" s="225">
        <v>0</v>
      </c>
      <c r="BN987" s="225">
        <v>0</v>
      </c>
    </row>
    <row r="988" spans="1:66">
      <c r="A988" s="245" t="s">
        <v>1227</v>
      </c>
      <c r="B988" s="225">
        <v>-24774417.427648</v>
      </c>
      <c r="C988" s="225">
        <v>54999946.683349602</v>
      </c>
      <c r="D988" s="225">
        <v>36042702.595425002</v>
      </c>
      <c r="E988" s="225">
        <v>-1321748.8508488699</v>
      </c>
      <c r="F988" s="225">
        <v>-15864484.953118799</v>
      </c>
      <c r="G988" s="225">
        <v>-16995606.656234499</v>
      </c>
      <c r="H988" s="225">
        <v>-13413375.247049</v>
      </c>
      <c r="I988" s="225">
        <v>-84745647.995811895</v>
      </c>
      <c r="J988" s="225">
        <v>-13673756.130679199</v>
      </c>
      <c r="K988" s="225">
        <v>-3499731.6731984499</v>
      </c>
      <c r="L988" s="225">
        <v>30697022.472678799</v>
      </c>
      <c r="M988" s="225">
        <v>32634198.115835499</v>
      </c>
      <c r="N988" s="225">
        <v>-19914899.067299899</v>
      </c>
      <c r="O988" s="225">
        <v>-26034207.3747156</v>
      </c>
      <c r="P988" s="225">
        <v>45347107.539678797</v>
      </c>
      <c r="Q988" s="225">
        <v>27670936.972077802</v>
      </c>
      <c r="R988" s="225">
        <v>3308404.6422231202</v>
      </c>
      <c r="S988" s="225">
        <v>-7053772.0284950798</v>
      </c>
      <c r="T988" s="225">
        <v>-14669457.277960001</v>
      </c>
      <c r="U988" s="225">
        <v>-16504979.290432099</v>
      </c>
      <c r="V988" s="225">
        <v>-77219393.297232807</v>
      </c>
      <c r="W988" s="225">
        <v>-10260764.450344199</v>
      </c>
      <c r="X988" s="225">
        <v>6296814.3696643896</v>
      </c>
      <c r="Y988" s="225">
        <v>30440683.556277499</v>
      </c>
      <c r="Z988" s="225">
        <v>32280247.531791601</v>
      </c>
      <c r="AA988" s="225">
        <v>-6398379.1074665701</v>
      </c>
      <c r="AB988" s="225">
        <v>-23110273.430351701</v>
      </c>
      <c r="AC988" s="225">
        <v>21338973.644285899</v>
      </c>
      <c r="AD988" s="225">
        <v>14310743.831117</v>
      </c>
      <c r="AE988" s="225">
        <v>-2485921.6750844298</v>
      </c>
      <c r="AF988" s="225">
        <v>-5216746.7210291196</v>
      </c>
      <c r="AG988" s="225">
        <v>-4727963.6495353496</v>
      </c>
      <c r="AH988" s="225">
        <v>-2982120.7245716499</v>
      </c>
      <c r="AI988" s="225">
        <v>-45221106.229965501</v>
      </c>
      <c r="AJ988" s="225">
        <v>-1845831.47684939</v>
      </c>
      <c r="AK988" s="225">
        <v>2602684.4399922998</v>
      </c>
      <c r="AL988" s="225">
        <v>16503871.9334528</v>
      </c>
      <c r="AM988" s="225">
        <v>23798441.492171898</v>
      </c>
      <c r="AN988" s="225">
        <v>-7035248.5663671596</v>
      </c>
      <c r="AO988" s="225">
        <v>-23123673.156921901</v>
      </c>
      <c r="AP988" s="225">
        <v>20369077.873893101</v>
      </c>
      <c r="AQ988" s="225">
        <v>11989417.213722499</v>
      </c>
      <c r="AR988" s="225">
        <v>-4474265.7644215301</v>
      </c>
      <c r="AS988" s="225">
        <v>-6122465.2802837603</v>
      </c>
      <c r="AT988" s="225">
        <v>-5855759.3393227505</v>
      </c>
      <c r="AU988" s="225">
        <v>-3253841.2746637701</v>
      </c>
      <c r="AV988" s="225">
        <v>-42522822.921732403</v>
      </c>
      <c r="AW988" s="225">
        <v>-95661.3119511322</v>
      </c>
      <c r="AX988" s="225">
        <v>5305976.9400418801</v>
      </c>
      <c r="AY988" s="225">
        <v>18741814.247896802</v>
      </c>
      <c r="AZ988" s="225">
        <v>22163983.348208401</v>
      </c>
      <c r="BA988" s="225">
        <v>-6878219.4255346097</v>
      </c>
      <c r="BB988" s="225">
        <v>-19509359.9132565</v>
      </c>
      <c r="BC988" s="225">
        <v>21609922.9945083</v>
      </c>
      <c r="BD988" s="225">
        <v>15220951.2963765</v>
      </c>
      <c r="BE988" s="225">
        <v>-1049424.50160315</v>
      </c>
      <c r="BF988" s="225">
        <v>-5915824.4140171697</v>
      </c>
      <c r="BG988" s="225">
        <v>-5822541.1060763299</v>
      </c>
      <c r="BH988" s="225">
        <v>-3606791.9262837898</v>
      </c>
      <c r="BI988" s="225">
        <v>-41394684.660428204</v>
      </c>
      <c r="BJ988" s="225">
        <v>-993341.22725435102</v>
      </c>
      <c r="BK988" s="225">
        <v>3646671.59071944</v>
      </c>
      <c r="BL988" s="225">
        <v>11119148.580468901</v>
      </c>
      <c r="BM988" s="225">
        <v>19972071.387885202</v>
      </c>
      <c r="BN988" s="225">
        <v>-6723201.8989610802</v>
      </c>
    </row>
    <row r="989" spans="1:66">
      <c r="A989" s="245" t="s">
        <v>1228</v>
      </c>
    </row>
    <row r="990" spans="1:66" s="226" customFormat="1" ht="10.8" thickBot="1">
      <c r="A990" s="248" t="s">
        <v>1229</v>
      </c>
      <c r="B990" s="225"/>
      <c r="C990" s="225"/>
      <c r="D990" s="225"/>
      <c r="E990" s="225"/>
      <c r="F990" s="225"/>
      <c r="G990" s="225"/>
      <c r="H990" s="225"/>
      <c r="I990" s="225"/>
      <c r="J990" s="225"/>
      <c r="K990" s="225"/>
      <c r="L990" s="225"/>
      <c r="M990" s="225"/>
      <c r="N990" s="225"/>
      <c r="O990" s="225"/>
      <c r="P990" s="225"/>
      <c r="Q990" s="225"/>
      <c r="R990" s="225"/>
      <c r="S990" s="225"/>
      <c r="T990" s="225"/>
      <c r="U990" s="225"/>
      <c r="V990" s="225"/>
      <c r="W990" s="225"/>
      <c r="X990" s="225"/>
      <c r="Y990" s="225"/>
      <c r="Z990" s="225"/>
      <c r="AA990" s="225"/>
      <c r="AB990" s="225"/>
      <c r="AC990" s="225"/>
      <c r="AD990" s="225"/>
      <c r="AE990" s="225"/>
      <c r="AF990" s="225"/>
      <c r="AG990" s="225"/>
      <c r="AH990" s="225"/>
      <c r="AI990" s="225"/>
      <c r="AJ990" s="225"/>
      <c r="AK990" s="225"/>
      <c r="AL990" s="225"/>
      <c r="AM990" s="225"/>
      <c r="AN990" s="225"/>
      <c r="AO990" s="225"/>
      <c r="AP990" s="225"/>
      <c r="AQ990" s="225"/>
      <c r="AR990" s="225"/>
      <c r="AS990" s="225"/>
      <c r="AT990" s="225"/>
      <c r="AU990" s="225"/>
      <c r="AV990" s="225"/>
      <c r="AW990" s="225"/>
      <c r="AX990" s="225"/>
      <c r="AY990" s="225"/>
      <c r="AZ990" s="225"/>
      <c r="BA990" s="225"/>
      <c r="BB990" s="225"/>
      <c r="BC990" s="225"/>
      <c r="BD990" s="225"/>
      <c r="BE990" s="225"/>
      <c r="BF990" s="225"/>
      <c r="BG990" s="225"/>
      <c r="BH990" s="225"/>
      <c r="BI990" s="225"/>
      <c r="BJ990" s="225"/>
      <c r="BK990" s="225"/>
      <c r="BL990" s="225"/>
      <c r="BM990" s="225"/>
      <c r="BN990" s="225"/>
    </row>
    <row r="991" spans="1:66">
      <c r="A991" s="245" t="s">
        <v>1230</v>
      </c>
      <c r="B991" s="225">
        <v>48756638.006388001</v>
      </c>
      <c r="C991" s="225">
        <v>36902694.0867837</v>
      </c>
      <c r="D991" s="225">
        <v>37631251.3749208</v>
      </c>
      <c r="E991" s="225">
        <v>41427996.820345901</v>
      </c>
      <c r="F991" s="225">
        <v>45906933.981309898</v>
      </c>
      <c r="G991" s="225">
        <v>48078626.532271899</v>
      </c>
      <c r="H991" s="225">
        <v>49315255.028563201</v>
      </c>
      <c r="I991" s="225">
        <v>57016336.033061102</v>
      </c>
      <c r="J991" s="225">
        <v>47123500.016145803</v>
      </c>
      <c r="K991" s="225">
        <v>43559322.0055371</v>
      </c>
      <c r="L991" s="225">
        <v>38658495.482010901</v>
      </c>
      <c r="M991" s="225">
        <v>40893935.455035098</v>
      </c>
      <c r="N991" s="225">
        <v>535270984.82237399</v>
      </c>
      <c r="O991" s="225">
        <v>51189399.217077799</v>
      </c>
      <c r="P991" s="225">
        <v>40006718.2681759</v>
      </c>
      <c r="Q991" s="225">
        <v>40330326.252100103</v>
      </c>
      <c r="R991" s="225">
        <v>40075503.345740303</v>
      </c>
      <c r="S991" s="225">
        <v>44852641.667842597</v>
      </c>
      <c r="T991" s="225">
        <v>46701765.386727303</v>
      </c>
      <c r="U991" s="225">
        <v>48093663.924306303</v>
      </c>
      <c r="V991" s="225">
        <v>55564253.541790403</v>
      </c>
      <c r="W991" s="225">
        <v>45944263.082509197</v>
      </c>
      <c r="X991" s="225">
        <v>42291346.084110498</v>
      </c>
      <c r="Y991" s="225">
        <v>37531575.493356399</v>
      </c>
      <c r="Z991" s="225">
        <v>39441001.698217697</v>
      </c>
      <c r="AA991" s="225">
        <v>532022457.96195501</v>
      </c>
      <c r="AB991" s="225">
        <v>46262993.464194797</v>
      </c>
      <c r="AC991" s="225">
        <v>36215972.472186103</v>
      </c>
      <c r="AD991" s="225">
        <v>36746358.845084697</v>
      </c>
      <c r="AE991" s="225">
        <v>38146203.598404497</v>
      </c>
      <c r="AF991" s="225">
        <v>42121465.1952409</v>
      </c>
      <c r="AG991" s="225">
        <v>43806112.126246803</v>
      </c>
      <c r="AH991" s="225">
        <v>45112649.282194398</v>
      </c>
      <c r="AI991" s="225">
        <v>51430083.847335503</v>
      </c>
      <c r="AJ991" s="225">
        <v>43324077.721789002</v>
      </c>
      <c r="AK991" s="225">
        <v>40080778.675941803</v>
      </c>
      <c r="AL991" s="225">
        <v>35957910.699070901</v>
      </c>
      <c r="AM991" s="225">
        <v>37814934.6891881</v>
      </c>
      <c r="AN991" s="225">
        <v>497019540.61687797</v>
      </c>
      <c r="AO991" s="225">
        <v>47928766.984949701</v>
      </c>
      <c r="AP991" s="225">
        <v>38040421.8401227</v>
      </c>
      <c r="AQ991" s="225">
        <v>38460180.155314699</v>
      </c>
      <c r="AR991" s="225">
        <v>39842319.649427399</v>
      </c>
      <c r="AS991" s="225">
        <v>43795424.403237902</v>
      </c>
      <c r="AT991" s="225">
        <v>45593799.612783603</v>
      </c>
      <c r="AU991" s="225">
        <v>46882844.564734101</v>
      </c>
      <c r="AV991" s="225">
        <v>53131882.248279601</v>
      </c>
      <c r="AW991" s="225">
        <v>45113170.039197899</v>
      </c>
      <c r="AX991" s="225">
        <v>41941750.7753492</v>
      </c>
      <c r="AY991" s="225">
        <v>37738747.352468699</v>
      </c>
      <c r="AZ991" s="225">
        <v>39637177.780068599</v>
      </c>
      <c r="BA991" s="225">
        <v>518106485.40593398</v>
      </c>
      <c r="BB991" s="225">
        <v>49066451.550876603</v>
      </c>
      <c r="BC991" s="225">
        <v>39220331.458990499</v>
      </c>
      <c r="BD991" s="225">
        <v>39587728.115232103</v>
      </c>
      <c r="BE991" s="225">
        <v>40957443.357956097</v>
      </c>
      <c r="BF991" s="225">
        <v>44968333.468453899</v>
      </c>
      <c r="BG991" s="225">
        <v>46832711.830609202</v>
      </c>
      <c r="BH991" s="225">
        <v>48134701.8903846</v>
      </c>
      <c r="BI991" s="225">
        <v>54355748.9706861</v>
      </c>
      <c r="BJ991" s="225">
        <v>46401413.315783396</v>
      </c>
      <c r="BK991" s="225">
        <v>43232504.471578099</v>
      </c>
      <c r="BL991" s="225">
        <v>39052165.770909697</v>
      </c>
      <c r="BM991" s="225">
        <v>40978182.820179999</v>
      </c>
      <c r="BN991" s="225">
        <v>532787717.02164</v>
      </c>
    </row>
    <row r="992" spans="1:66">
      <c r="A992" s="245" t="s">
        <v>1231</v>
      </c>
      <c r="B992" s="225">
        <v>48629600.171388</v>
      </c>
      <c r="C992" s="225">
        <v>36775656.251783699</v>
      </c>
      <c r="D992" s="225">
        <v>37504213.539920799</v>
      </c>
      <c r="E992" s="225">
        <v>41300958.9853459</v>
      </c>
      <c r="F992" s="225">
        <v>45779896.146309897</v>
      </c>
      <c r="G992" s="225">
        <v>47951588.697271898</v>
      </c>
      <c r="H992" s="225">
        <v>49188217.193563201</v>
      </c>
      <c r="I992" s="225">
        <v>56889298.198061101</v>
      </c>
      <c r="J992" s="225">
        <v>46996462.181145802</v>
      </c>
      <c r="K992" s="225">
        <v>43432284.170537099</v>
      </c>
      <c r="L992" s="225">
        <v>38531457.6470109</v>
      </c>
      <c r="M992" s="225">
        <v>40766897.620035097</v>
      </c>
      <c r="N992" s="225">
        <v>533746530.80237401</v>
      </c>
      <c r="O992" s="225">
        <v>51059733.013077803</v>
      </c>
      <c r="P992" s="225">
        <v>39877052.064175896</v>
      </c>
      <c r="Q992" s="225">
        <v>40200660.048100099</v>
      </c>
      <c r="R992" s="225">
        <v>39945837.1417403</v>
      </c>
      <c r="S992" s="225">
        <v>44722975.463842601</v>
      </c>
      <c r="T992" s="225">
        <v>46572099.1827273</v>
      </c>
      <c r="U992" s="225">
        <v>47963997.7203063</v>
      </c>
      <c r="V992" s="225">
        <v>55434587.3377904</v>
      </c>
      <c r="W992" s="225">
        <v>45814596.878509201</v>
      </c>
      <c r="X992" s="225">
        <v>42161679.880110502</v>
      </c>
      <c r="Y992" s="225">
        <v>37401909.289356403</v>
      </c>
      <c r="Z992" s="225">
        <v>39311335.494217701</v>
      </c>
      <c r="AA992" s="225">
        <v>530466463.513955</v>
      </c>
      <c r="AB992" s="225">
        <v>46133327.260194898</v>
      </c>
      <c r="AC992" s="225">
        <v>36086306.2681861</v>
      </c>
      <c r="AD992" s="225">
        <v>36616692.641084798</v>
      </c>
      <c r="AE992" s="225">
        <v>38016537.394404501</v>
      </c>
      <c r="AF992" s="225">
        <v>41991798.991240896</v>
      </c>
      <c r="AG992" s="225">
        <v>43676445.922246799</v>
      </c>
      <c r="AH992" s="225">
        <v>44982983.078194402</v>
      </c>
      <c r="AI992" s="225">
        <v>51300417.643335499</v>
      </c>
      <c r="AJ992" s="225">
        <v>43194411.517788999</v>
      </c>
      <c r="AK992" s="225">
        <v>39951112.471941799</v>
      </c>
      <c r="AL992" s="225">
        <v>35828244.495070897</v>
      </c>
      <c r="AM992" s="225">
        <v>37685268.485188097</v>
      </c>
      <c r="AN992" s="225">
        <v>495463546.16887802</v>
      </c>
      <c r="AO992" s="225">
        <v>47799100.780949697</v>
      </c>
      <c r="AP992" s="225">
        <v>37910755.636122704</v>
      </c>
      <c r="AQ992" s="225">
        <v>38330513.951314703</v>
      </c>
      <c r="AR992" s="225">
        <v>39712653.445427403</v>
      </c>
      <c r="AS992" s="225">
        <v>43665758.199237898</v>
      </c>
      <c r="AT992" s="225">
        <v>45464133.4087836</v>
      </c>
      <c r="AU992" s="225">
        <v>46753178.360734098</v>
      </c>
      <c r="AV992" s="225">
        <v>53002216.044279598</v>
      </c>
      <c r="AW992" s="225">
        <v>44983503.835197903</v>
      </c>
      <c r="AX992" s="225">
        <v>41812084.571349204</v>
      </c>
      <c r="AY992" s="225">
        <v>37609081.148468703</v>
      </c>
      <c r="AZ992" s="225">
        <v>39507511.576068699</v>
      </c>
      <c r="BA992" s="225">
        <v>516550490.95793402</v>
      </c>
      <c r="BB992" s="225">
        <v>48936785.346876599</v>
      </c>
      <c r="BC992" s="225">
        <v>39090665.254990503</v>
      </c>
      <c r="BD992" s="225">
        <v>39458061.911232099</v>
      </c>
      <c r="BE992" s="225">
        <v>40827777.1539561</v>
      </c>
      <c r="BF992" s="225">
        <v>44838667.264453903</v>
      </c>
      <c r="BG992" s="225">
        <v>46703045.626609199</v>
      </c>
      <c r="BH992" s="225">
        <v>48005035.686384603</v>
      </c>
      <c r="BI992" s="225">
        <v>54226082.766686097</v>
      </c>
      <c r="BJ992" s="225">
        <v>46271747.1117834</v>
      </c>
      <c r="BK992" s="225">
        <v>43102838.2675782</v>
      </c>
      <c r="BL992" s="225">
        <v>38922499.566909797</v>
      </c>
      <c r="BM992" s="225">
        <v>40848516.616180003</v>
      </c>
      <c r="BN992" s="225">
        <v>531231722.57363999</v>
      </c>
    </row>
    <row r="993" spans="1:66">
      <c r="A993" s="245" t="s">
        <v>1232</v>
      </c>
      <c r="B993" s="225">
        <v>127037.835000002</v>
      </c>
      <c r="C993" s="225">
        <v>127037.835000002</v>
      </c>
      <c r="D993" s="225">
        <v>127037.834999995</v>
      </c>
      <c r="E993" s="225">
        <v>127037.835000002</v>
      </c>
      <c r="F993" s="225">
        <v>127037.835000002</v>
      </c>
      <c r="G993" s="225">
        <v>127037.835000002</v>
      </c>
      <c r="H993" s="225">
        <v>127037.834999995</v>
      </c>
      <c r="I993" s="225">
        <v>127037.835000002</v>
      </c>
      <c r="J993" s="225">
        <v>127037.835000002</v>
      </c>
      <c r="K993" s="225">
        <v>127037.835000002</v>
      </c>
      <c r="L993" s="225">
        <v>127037.835000002</v>
      </c>
      <c r="M993" s="225">
        <v>127037.834999995</v>
      </c>
      <c r="N993" s="225">
        <v>1524454.02000001</v>
      </c>
      <c r="O993" s="225">
        <v>129666.204000001</v>
      </c>
      <c r="P993" s="225">
        <v>129666.204000001</v>
      </c>
      <c r="Q993" s="225">
        <v>129666.204000001</v>
      </c>
      <c r="R993" s="225">
        <v>129666.204000001</v>
      </c>
      <c r="S993" s="225">
        <v>129666.204000001</v>
      </c>
      <c r="T993" s="225">
        <v>129666.204000001</v>
      </c>
      <c r="U993" s="225">
        <v>129666.204000001</v>
      </c>
      <c r="V993" s="225">
        <v>129666.203999993</v>
      </c>
      <c r="W993" s="225">
        <v>129666.204000001</v>
      </c>
      <c r="X993" s="225">
        <v>129666.204000001</v>
      </c>
      <c r="Y993" s="225">
        <v>129666.204000001</v>
      </c>
      <c r="Z993" s="225">
        <v>129666.203999993</v>
      </c>
      <c r="AA993" s="225">
        <v>1555994.4479999901</v>
      </c>
      <c r="AB993" s="225">
        <v>129666.203999986</v>
      </c>
      <c r="AC993" s="225">
        <v>129666.203999993</v>
      </c>
      <c r="AD993" s="225">
        <v>129666.203999993</v>
      </c>
      <c r="AE993" s="225">
        <v>129666.204000001</v>
      </c>
      <c r="AF993" s="225">
        <v>129666.203999986</v>
      </c>
      <c r="AG993" s="225">
        <v>129666.203999986</v>
      </c>
      <c r="AH993" s="225">
        <v>129666.204000001</v>
      </c>
      <c r="AI993" s="225">
        <v>129666.203999993</v>
      </c>
      <c r="AJ993" s="225">
        <v>129666.203999986</v>
      </c>
      <c r="AK993" s="225">
        <v>129666.203999993</v>
      </c>
      <c r="AL993" s="225">
        <v>129666.203999993</v>
      </c>
      <c r="AM993" s="225">
        <v>129666.203999993</v>
      </c>
      <c r="AN993" s="225">
        <v>1555994.44799991</v>
      </c>
      <c r="AO993" s="225">
        <v>129666.203999993</v>
      </c>
      <c r="AP993" s="225">
        <v>129666.203999993</v>
      </c>
      <c r="AQ993" s="225">
        <v>129666.203999993</v>
      </c>
      <c r="AR993" s="225">
        <v>129666.203999993</v>
      </c>
      <c r="AS993" s="225">
        <v>129666.203999993</v>
      </c>
      <c r="AT993" s="225">
        <v>129666.203999993</v>
      </c>
      <c r="AU993" s="225">
        <v>129666.204000001</v>
      </c>
      <c r="AV993" s="225">
        <v>129666.203999993</v>
      </c>
      <c r="AW993" s="225">
        <v>129666.203999993</v>
      </c>
      <c r="AX993" s="225">
        <v>129666.203999993</v>
      </c>
      <c r="AY993" s="225">
        <v>129666.204000001</v>
      </c>
      <c r="AZ993" s="225">
        <v>129666.203999993</v>
      </c>
      <c r="BA993" s="225">
        <v>1555994.44799993</v>
      </c>
      <c r="BB993" s="225">
        <v>129666.203999993</v>
      </c>
      <c r="BC993" s="225">
        <v>129666.203999993</v>
      </c>
      <c r="BD993" s="225">
        <v>129666.203999993</v>
      </c>
      <c r="BE993" s="225">
        <v>129666.203999993</v>
      </c>
      <c r="BF993" s="225">
        <v>129666.203999993</v>
      </c>
      <c r="BG993" s="225">
        <v>129666.204000001</v>
      </c>
      <c r="BH993" s="225">
        <v>129666.204000001</v>
      </c>
      <c r="BI993" s="225">
        <v>129666.203999986</v>
      </c>
      <c r="BJ993" s="225">
        <v>129666.203999993</v>
      </c>
      <c r="BK993" s="225">
        <v>129666.203999993</v>
      </c>
      <c r="BL993" s="225">
        <v>129666.203999993</v>
      </c>
      <c r="BM993" s="225">
        <v>129666.203999993</v>
      </c>
      <c r="BN993" s="225">
        <v>1555994.44799993</v>
      </c>
    </row>
    <row r="994" spans="1:66" s="226" customFormat="1">
      <c r="A994" s="245" t="s">
        <v>1233</v>
      </c>
      <c r="B994" s="225">
        <v>0</v>
      </c>
      <c r="C994" s="225">
        <v>0</v>
      </c>
      <c r="D994" s="225">
        <v>0</v>
      </c>
      <c r="E994" s="225">
        <v>0</v>
      </c>
      <c r="F994" s="225">
        <v>0</v>
      </c>
      <c r="G994" s="225">
        <v>0</v>
      </c>
      <c r="H994" s="225">
        <v>0</v>
      </c>
      <c r="I994" s="225">
        <v>0</v>
      </c>
      <c r="J994" s="225">
        <v>0</v>
      </c>
      <c r="K994" s="225">
        <v>0</v>
      </c>
      <c r="L994" s="225">
        <v>0</v>
      </c>
      <c r="M994" s="225">
        <v>0</v>
      </c>
      <c r="N994" s="225">
        <v>0</v>
      </c>
      <c r="O994" s="225">
        <v>0</v>
      </c>
      <c r="P994" s="225">
        <v>0</v>
      </c>
      <c r="Q994" s="225">
        <v>0</v>
      </c>
      <c r="R994" s="225">
        <v>0</v>
      </c>
      <c r="S994" s="225">
        <v>0</v>
      </c>
      <c r="T994" s="225">
        <v>0</v>
      </c>
      <c r="U994" s="225">
        <v>0</v>
      </c>
      <c r="V994" s="225">
        <v>0</v>
      </c>
      <c r="W994" s="225">
        <v>0</v>
      </c>
      <c r="X994" s="225">
        <v>0</v>
      </c>
      <c r="Y994" s="225">
        <v>0</v>
      </c>
      <c r="Z994" s="225">
        <v>0</v>
      </c>
      <c r="AA994" s="225">
        <v>0</v>
      </c>
      <c r="AB994" s="225">
        <v>0</v>
      </c>
      <c r="AC994" s="225">
        <v>0</v>
      </c>
      <c r="AD994" s="225">
        <v>0</v>
      </c>
      <c r="AE994" s="225">
        <v>0</v>
      </c>
      <c r="AF994" s="225">
        <v>0</v>
      </c>
      <c r="AG994" s="225">
        <v>0</v>
      </c>
      <c r="AH994" s="225">
        <v>0</v>
      </c>
      <c r="AI994" s="225">
        <v>0</v>
      </c>
      <c r="AJ994" s="225">
        <v>0</v>
      </c>
      <c r="AK994" s="225">
        <v>0</v>
      </c>
      <c r="AL994" s="225">
        <v>0</v>
      </c>
      <c r="AM994" s="225">
        <v>0</v>
      </c>
      <c r="AN994" s="225">
        <v>0</v>
      </c>
      <c r="AO994" s="225">
        <v>0</v>
      </c>
      <c r="AP994" s="225">
        <v>0</v>
      </c>
      <c r="AQ994" s="225">
        <v>0</v>
      </c>
      <c r="AR994" s="225">
        <v>0</v>
      </c>
      <c r="AS994" s="225">
        <v>0</v>
      </c>
      <c r="AT994" s="225">
        <v>0</v>
      </c>
      <c r="AU994" s="225">
        <v>0</v>
      </c>
      <c r="AV994" s="225">
        <v>0</v>
      </c>
      <c r="AW994" s="225">
        <v>0</v>
      </c>
      <c r="AX994" s="225">
        <v>0</v>
      </c>
      <c r="AY994" s="225">
        <v>0</v>
      </c>
      <c r="AZ994" s="225">
        <v>0</v>
      </c>
      <c r="BA994" s="225">
        <v>0</v>
      </c>
      <c r="BB994" s="225">
        <v>0</v>
      </c>
      <c r="BC994" s="225">
        <v>0</v>
      </c>
      <c r="BD994" s="225">
        <v>0</v>
      </c>
      <c r="BE994" s="225">
        <v>0</v>
      </c>
      <c r="BF994" s="225">
        <v>0</v>
      </c>
      <c r="BG994" s="225">
        <v>0</v>
      </c>
      <c r="BH994" s="225">
        <v>0</v>
      </c>
      <c r="BI994" s="225">
        <v>0</v>
      </c>
      <c r="BJ994" s="225">
        <v>0</v>
      </c>
      <c r="BK994" s="225">
        <v>0</v>
      </c>
      <c r="BL994" s="225">
        <v>0</v>
      </c>
      <c r="BM994" s="225">
        <v>0</v>
      </c>
      <c r="BN994" s="225">
        <v>0</v>
      </c>
    </row>
    <row r="995" spans="1:66" s="226" customFormat="1">
      <c r="A995" s="245" t="s">
        <v>1234</v>
      </c>
      <c r="B995" s="225">
        <v>16221982.487212099</v>
      </c>
      <c r="C995" s="225">
        <v>10378469.291717401</v>
      </c>
      <c r="D995" s="225">
        <v>10718395.67557</v>
      </c>
      <c r="E995" s="225">
        <v>12544927.638859199</v>
      </c>
      <c r="F995" s="225">
        <v>14782419.076051001</v>
      </c>
      <c r="G995" s="225">
        <v>15741117.906591799</v>
      </c>
      <c r="H995" s="225">
        <v>16465225.804673599</v>
      </c>
      <c r="I995" s="225">
        <v>20278821.841513202</v>
      </c>
      <c r="J995" s="225">
        <v>15388150.465878099</v>
      </c>
      <c r="K995" s="225">
        <v>13597918.3671271</v>
      </c>
      <c r="L995" s="225">
        <v>11176634.7886758</v>
      </c>
      <c r="M995" s="225">
        <v>12216476.358108601</v>
      </c>
      <c r="N995" s="225">
        <v>169510539.701978</v>
      </c>
      <c r="O995" s="225">
        <v>16673340.2071738</v>
      </c>
      <c r="P995" s="225">
        <v>11158005.876895299</v>
      </c>
      <c r="Q995" s="225">
        <v>11293023.6847606</v>
      </c>
      <c r="R995" s="225">
        <v>11169516.032837899</v>
      </c>
      <c r="S995" s="225">
        <v>13462136.211989099</v>
      </c>
      <c r="T995" s="225">
        <v>14434133.9971273</v>
      </c>
      <c r="U995" s="225">
        <v>15153385.502221599</v>
      </c>
      <c r="V995" s="225">
        <v>18845437.1082456</v>
      </c>
      <c r="W995" s="225">
        <v>14094785.191708701</v>
      </c>
      <c r="X995" s="225">
        <v>12265927.429524999</v>
      </c>
      <c r="Y995" s="225">
        <v>9834103.4855600893</v>
      </c>
      <c r="Z995" s="225">
        <v>10876222.983557601</v>
      </c>
      <c r="AA995" s="225">
        <v>159260017.71160299</v>
      </c>
      <c r="AB995" s="225">
        <v>13536931.500774501</v>
      </c>
      <c r="AC995" s="225">
        <v>8593146.6960018706</v>
      </c>
      <c r="AD995" s="225">
        <v>8834739.5994117409</v>
      </c>
      <c r="AE995" s="225">
        <v>9513315.1191203203</v>
      </c>
      <c r="AF995" s="225">
        <v>11490041.319464</v>
      </c>
      <c r="AG995" s="225">
        <v>12335691.749756601</v>
      </c>
      <c r="AH995" s="225">
        <v>12989236.5789869</v>
      </c>
      <c r="AI995" s="225">
        <v>16104603.4030931</v>
      </c>
      <c r="AJ995" s="225">
        <v>12091455.411407299</v>
      </c>
      <c r="AK995" s="225">
        <v>10471262.599202</v>
      </c>
      <c r="AL995" s="225">
        <v>8440563.2898029592</v>
      </c>
      <c r="AM995" s="225">
        <v>9395109.4227143805</v>
      </c>
      <c r="AN995" s="225">
        <v>133796096.68973599</v>
      </c>
      <c r="AO995" s="225">
        <v>13385707.4079687</v>
      </c>
      <c r="AP995" s="225">
        <v>8515215.4189815205</v>
      </c>
      <c r="AQ995" s="225">
        <v>8704523.0797799993</v>
      </c>
      <c r="AR995" s="225">
        <v>9374181.8909555301</v>
      </c>
      <c r="AS995" s="225">
        <v>11341489.472606501</v>
      </c>
      <c r="AT995" s="225">
        <v>12241620.802284099</v>
      </c>
      <c r="AU995" s="225">
        <v>12888080.394499401</v>
      </c>
      <c r="AV995" s="225">
        <v>15970223.4975267</v>
      </c>
      <c r="AW995" s="225">
        <v>11999997.751832999</v>
      </c>
      <c r="AX995" s="225">
        <v>10411731.5803637</v>
      </c>
      <c r="AY995" s="225">
        <v>8346119.5786378803</v>
      </c>
      <c r="AZ995" s="225">
        <v>9319648.2228321694</v>
      </c>
      <c r="BA995" s="225">
        <v>132498539.098269</v>
      </c>
      <c r="BB995" s="225">
        <v>13296277.1803068</v>
      </c>
      <c r="BC995" s="225">
        <v>8445822.4787537009</v>
      </c>
      <c r="BD995" s="225">
        <v>8609534.4198097307</v>
      </c>
      <c r="BE995" s="225">
        <v>9273554.5234287791</v>
      </c>
      <c r="BF995" s="225">
        <v>11267425.8098874</v>
      </c>
      <c r="BG995" s="225">
        <v>12200374.852050699</v>
      </c>
      <c r="BH995" s="225">
        <v>12853728.781517699</v>
      </c>
      <c r="BI995" s="225">
        <v>15922913.195390601</v>
      </c>
      <c r="BJ995" s="225">
        <v>11984198.7245756</v>
      </c>
      <c r="BK995" s="225">
        <v>10397575.552062601</v>
      </c>
      <c r="BL995" s="225">
        <v>8343008.6694663204</v>
      </c>
      <c r="BM995" s="225">
        <v>9329415.5978695806</v>
      </c>
      <c r="BN995" s="225">
        <v>131923829.785119</v>
      </c>
    </row>
    <row r="996" spans="1:66" s="226" customFormat="1">
      <c r="A996" s="245" t="s">
        <v>1235</v>
      </c>
      <c r="B996" s="225">
        <v>16221982.487212099</v>
      </c>
      <c r="C996" s="225">
        <v>10378469.291717401</v>
      </c>
      <c r="D996" s="225">
        <v>10718395.67557</v>
      </c>
      <c r="E996" s="225">
        <v>12544927.638859199</v>
      </c>
      <c r="F996" s="225">
        <v>14782419.076051001</v>
      </c>
      <c r="G996" s="225">
        <v>15741117.906591799</v>
      </c>
      <c r="H996" s="225">
        <v>16465225.804673599</v>
      </c>
      <c r="I996" s="225">
        <v>20278821.841513202</v>
      </c>
      <c r="J996" s="225">
        <v>15388150.465878099</v>
      </c>
      <c r="K996" s="225">
        <v>13597918.3671271</v>
      </c>
      <c r="L996" s="225">
        <v>11176634.7886758</v>
      </c>
      <c r="M996" s="225">
        <v>12216476.358108601</v>
      </c>
      <c r="N996" s="225">
        <v>169510539.701978</v>
      </c>
      <c r="O996" s="225">
        <v>16673340.2071738</v>
      </c>
      <c r="P996" s="225">
        <v>11158005.876895299</v>
      </c>
      <c r="Q996" s="225">
        <v>11293023.6847606</v>
      </c>
      <c r="R996" s="225">
        <v>11169516.032837899</v>
      </c>
      <c r="S996" s="225">
        <v>13462136.211989099</v>
      </c>
      <c r="T996" s="225">
        <v>14434133.9971273</v>
      </c>
      <c r="U996" s="225">
        <v>15153385.502221599</v>
      </c>
      <c r="V996" s="225">
        <v>18845437.1082456</v>
      </c>
      <c r="W996" s="225">
        <v>14094785.191708701</v>
      </c>
      <c r="X996" s="225">
        <v>12265927.429524999</v>
      </c>
      <c r="Y996" s="225">
        <v>9834103.4855600893</v>
      </c>
      <c r="Z996" s="225">
        <v>10876222.983557601</v>
      </c>
      <c r="AA996" s="225">
        <v>159260017.71160299</v>
      </c>
      <c r="AB996" s="225">
        <v>13536931.500774501</v>
      </c>
      <c r="AC996" s="225">
        <v>8593146.6960018706</v>
      </c>
      <c r="AD996" s="225">
        <v>8834739.5994117409</v>
      </c>
      <c r="AE996" s="225">
        <v>9513315.1191203203</v>
      </c>
      <c r="AF996" s="225">
        <v>11490041.319464</v>
      </c>
      <c r="AG996" s="225">
        <v>12335691.749756601</v>
      </c>
      <c r="AH996" s="225">
        <v>12989236.5789869</v>
      </c>
      <c r="AI996" s="225">
        <v>16104603.4030931</v>
      </c>
      <c r="AJ996" s="225">
        <v>12091455.411407299</v>
      </c>
      <c r="AK996" s="225">
        <v>10471262.599202</v>
      </c>
      <c r="AL996" s="225">
        <v>8440563.2898029592</v>
      </c>
      <c r="AM996" s="225">
        <v>9395109.4227143805</v>
      </c>
      <c r="AN996" s="225">
        <v>133796096.68973599</v>
      </c>
      <c r="AO996" s="225">
        <v>13385707.4079687</v>
      </c>
      <c r="AP996" s="225">
        <v>8515215.4189815205</v>
      </c>
      <c r="AQ996" s="225">
        <v>8704523.0797799993</v>
      </c>
      <c r="AR996" s="225">
        <v>9374181.8909555301</v>
      </c>
      <c r="AS996" s="225">
        <v>11341489.472606501</v>
      </c>
      <c r="AT996" s="225">
        <v>12241620.802284099</v>
      </c>
      <c r="AU996" s="225">
        <v>12888080.394499401</v>
      </c>
      <c r="AV996" s="225">
        <v>15970223.4975267</v>
      </c>
      <c r="AW996" s="225">
        <v>11999997.751832999</v>
      </c>
      <c r="AX996" s="225">
        <v>10411731.5803637</v>
      </c>
      <c r="AY996" s="225">
        <v>8346119.5786378803</v>
      </c>
      <c r="AZ996" s="225">
        <v>9319648.2228321694</v>
      </c>
      <c r="BA996" s="225">
        <v>132498539.098269</v>
      </c>
      <c r="BB996" s="225">
        <v>13296277.1803068</v>
      </c>
      <c r="BC996" s="225">
        <v>8445822.4787537009</v>
      </c>
      <c r="BD996" s="225">
        <v>8609534.4198097307</v>
      </c>
      <c r="BE996" s="225">
        <v>9273554.5234287791</v>
      </c>
      <c r="BF996" s="225">
        <v>11267425.8098874</v>
      </c>
      <c r="BG996" s="225">
        <v>12200374.852050699</v>
      </c>
      <c r="BH996" s="225">
        <v>12853728.781517699</v>
      </c>
      <c r="BI996" s="225">
        <v>15922913.195390601</v>
      </c>
      <c r="BJ996" s="225">
        <v>11984198.7245756</v>
      </c>
      <c r="BK996" s="225">
        <v>10397575.552062601</v>
      </c>
      <c r="BL996" s="225">
        <v>8343008.6694663204</v>
      </c>
      <c r="BM996" s="225">
        <v>9329415.5978695806</v>
      </c>
      <c r="BN996" s="225">
        <v>131923829.785119</v>
      </c>
    </row>
    <row r="997" spans="1:66" s="226" customFormat="1">
      <c r="A997" s="245" t="s">
        <v>1236</v>
      </c>
      <c r="B997" s="225">
        <v>127037.835000002</v>
      </c>
      <c r="C997" s="225">
        <v>127037.835000002</v>
      </c>
      <c r="D997" s="225">
        <v>127037.834999995</v>
      </c>
      <c r="E997" s="225">
        <v>127037.835000002</v>
      </c>
      <c r="F997" s="225">
        <v>127037.835000002</v>
      </c>
      <c r="G997" s="225">
        <v>127037.835000002</v>
      </c>
      <c r="H997" s="225">
        <v>127037.834999995</v>
      </c>
      <c r="I997" s="225">
        <v>127037.835000002</v>
      </c>
      <c r="J997" s="225">
        <v>127037.835000002</v>
      </c>
      <c r="K997" s="225">
        <v>127037.835000002</v>
      </c>
      <c r="L997" s="225">
        <v>127037.835000002</v>
      </c>
      <c r="M997" s="225">
        <v>127037.834999995</v>
      </c>
      <c r="N997" s="225">
        <v>1524454.02000001</v>
      </c>
      <c r="O997" s="225">
        <v>129666.204000001</v>
      </c>
      <c r="P997" s="225">
        <v>129666.204000001</v>
      </c>
      <c r="Q997" s="225">
        <v>129666.204000001</v>
      </c>
      <c r="R997" s="225">
        <v>129666.204000001</v>
      </c>
      <c r="S997" s="225">
        <v>129666.204000001</v>
      </c>
      <c r="T997" s="225">
        <v>129666.204000001</v>
      </c>
      <c r="U997" s="225">
        <v>129666.204000001</v>
      </c>
      <c r="V997" s="225">
        <v>129666.203999993</v>
      </c>
      <c r="W997" s="225">
        <v>129666.204000001</v>
      </c>
      <c r="X997" s="225">
        <v>129666.204000001</v>
      </c>
      <c r="Y997" s="225">
        <v>129666.204000001</v>
      </c>
      <c r="Z997" s="225">
        <v>129666.203999993</v>
      </c>
      <c r="AA997" s="225">
        <v>1555994.4479999901</v>
      </c>
      <c r="AB997" s="225">
        <v>129666.203999986</v>
      </c>
      <c r="AC997" s="225">
        <v>129666.203999993</v>
      </c>
      <c r="AD997" s="225">
        <v>129666.203999993</v>
      </c>
      <c r="AE997" s="225">
        <v>129666.204000001</v>
      </c>
      <c r="AF997" s="225">
        <v>129666.203999986</v>
      </c>
      <c r="AG997" s="225">
        <v>129666.203999986</v>
      </c>
      <c r="AH997" s="225">
        <v>129666.204000001</v>
      </c>
      <c r="AI997" s="225">
        <v>129666.203999993</v>
      </c>
      <c r="AJ997" s="225">
        <v>129666.203999986</v>
      </c>
      <c r="AK997" s="225">
        <v>129666.203999993</v>
      </c>
      <c r="AL997" s="225">
        <v>129666.203999993</v>
      </c>
      <c r="AM997" s="225">
        <v>129666.203999993</v>
      </c>
      <c r="AN997" s="225">
        <v>1555994.44799991</v>
      </c>
      <c r="AO997" s="225">
        <v>129666.203999993</v>
      </c>
      <c r="AP997" s="225">
        <v>129666.203999993</v>
      </c>
      <c r="AQ997" s="225">
        <v>129666.203999993</v>
      </c>
      <c r="AR997" s="225">
        <v>129666.203999993</v>
      </c>
      <c r="AS997" s="225">
        <v>129666.203999993</v>
      </c>
      <c r="AT997" s="225">
        <v>129666.203999993</v>
      </c>
      <c r="AU997" s="225">
        <v>129666.204000001</v>
      </c>
      <c r="AV997" s="225">
        <v>129666.203999993</v>
      </c>
      <c r="AW997" s="225">
        <v>129666.203999993</v>
      </c>
      <c r="AX997" s="225">
        <v>129666.203999993</v>
      </c>
      <c r="AY997" s="225">
        <v>129666.204000001</v>
      </c>
      <c r="AZ997" s="225">
        <v>129666.203999993</v>
      </c>
      <c r="BA997" s="225">
        <v>1555994.44799993</v>
      </c>
      <c r="BB997" s="225">
        <v>129666.203999993</v>
      </c>
      <c r="BC997" s="225">
        <v>129666.203999993</v>
      </c>
      <c r="BD997" s="225">
        <v>129666.203999993</v>
      </c>
      <c r="BE997" s="225">
        <v>129666.203999993</v>
      </c>
      <c r="BF997" s="225">
        <v>129666.203999993</v>
      </c>
      <c r="BG997" s="225">
        <v>129666.204000001</v>
      </c>
      <c r="BH997" s="225">
        <v>129666.204000001</v>
      </c>
      <c r="BI997" s="225">
        <v>129666.203999986</v>
      </c>
      <c r="BJ997" s="225">
        <v>129666.203999993</v>
      </c>
      <c r="BK997" s="225">
        <v>129666.203999993</v>
      </c>
      <c r="BL997" s="225">
        <v>129666.203999993</v>
      </c>
      <c r="BM997" s="225">
        <v>129666.203999993</v>
      </c>
      <c r="BN997" s="225">
        <v>1555994.44799993</v>
      </c>
    </row>
    <row r="998" spans="1:66">
      <c r="A998" s="245" t="s">
        <v>1237</v>
      </c>
    </row>
    <row r="999" spans="1:66">
      <c r="A999" s="245" t="s">
        <v>1238</v>
      </c>
    </row>
    <row r="1000" spans="1:66">
      <c r="A1000" s="245" t="s">
        <v>1239</v>
      </c>
    </row>
    <row r="1001" spans="1:66">
      <c r="A1001" s="245" t="s">
        <v>1240</v>
      </c>
      <c r="B1001" s="225">
        <v>31904145.4804538</v>
      </c>
      <c r="C1001" s="225">
        <v>31904145.4804538</v>
      </c>
      <c r="D1001" s="225">
        <v>31904145.4804538</v>
      </c>
      <c r="E1001" s="225">
        <v>31904145.4804538</v>
      </c>
      <c r="F1001" s="225">
        <v>31904145.4804538</v>
      </c>
      <c r="G1001" s="225">
        <v>33793207.980453797</v>
      </c>
      <c r="H1001" s="225">
        <v>34279145.480453797</v>
      </c>
      <c r="I1001" s="225">
        <v>34279145.480453797</v>
      </c>
      <c r="J1001" s="225">
        <v>34279145.480453797</v>
      </c>
      <c r="K1001" s="225">
        <v>34279145.480453797</v>
      </c>
      <c r="L1001" s="225">
        <v>34279145.480453797</v>
      </c>
      <c r="M1001" s="225">
        <v>34279145.480453797</v>
      </c>
      <c r="N1001" s="225">
        <v>398988808.26544499</v>
      </c>
      <c r="O1001" s="225">
        <v>33808312.147120401</v>
      </c>
      <c r="P1001" s="225">
        <v>33808312.147120401</v>
      </c>
      <c r="Q1001" s="225">
        <v>33808312.147120401</v>
      </c>
      <c r="R1001" s="225">
        <v>32243867.702675998</v>
      </c>
      <c r="S1001" s="225">
        <v>30874978.813787099</v>
      </c>
      <c r="T1001" s="225">
        <v>30874978.813787099</v>
      </c>
      <c r="U1001" s="225">
        <v>30874978.813787099</v>
      </c>
      <c r="V1001" s="225">
        <v>33971254.066312298</v>
      </c>
      <c r="W1001" s="225">
        <v>35041645.480453797</v>
      </c>
      <c r="X1001" s="225">
        <v>35041645.480453797</v>
      </c>
      <c r="Y1001" s="225">
        <v>35041645.480453797</v>
      </c>
      <c r="Z1001" s="225">
        <v>35041645.480453797</v>
      </c>
      <c r="AA1001" s="225">
        <v>400431576.57352602</v>
      </c>
      <c r="AB1001" s="225">
        <v>34885395.480453797</v>
      </c>
      <c r="AC1001" s="225">
        <v>34885395.480453797</v>
      </c>
      <c r="AD1001" s="225">
        <v>34885395.480453797</v>
      </c>
      <c r="AE1001" s="225">
        <v>34885395.480453797</v>
      </c>
      <c r="AF1001" s="225">
        <v>34885395.480453797</v>
      </c>
      <c r="AG1001" s="225">
        <v>37058777.572652303</v>
      </c>
      <c r="AH1001" s="225">
        <v>37802062.147120401</v>
      </c>
      <c r="AI1001" s="225">
        <v>37802062.147120401</v>
      </c>
      <c r="AJ1001" s="225">
        <v>37802062.147120401</v>
      </c>
      <c r="AK1001" s="225">
        <v>37802062.147120401</v>
      </c>
      <c r="AL1001" s="225">
        <v>37802062.147120401</v>
      </c>
      <c r="AM1001" s="225">
        <v>37802062.147120401</v>
      </c>
      <c r="AN1001" s="225">
        <v>438298127.85764402</v>
      </c>
      <c r="AO1001" s="225">
        <v>37781228.813787103</v>
      </c>
      <c r="AP1001" s="225">
        <v>37781228.813787103</v>
      </c>
      <c r="AQ1001" s="225">
        <v>37781228.813787103</v>
      </c>
      <c r="AR1001" s="225">
        <v>37781228.813787103</v>
      </c>
      <c r="AS1001" s="225">
        <v>37781228.813787103</v>
      </c>
      <c r="AT1001" s="225">
        <v>39802209.716564901</v>
      </c>
      <c r="AU1001" s="225">
        <v>40489562.147120401</v>
      </c>
      <c r="AV1001" s="225">
        <v>40489562.147120401</v>
      </c>
      <c r="AW1001" s="225">
        <v>40489562.147120401</v>
      </c>
      <c r="AX1001" s="225">
        <v>40489562.147120401</v>
      </c>
      <c r="AY1001" s="225">
        <v>40489562.147120401</v>
      </c>
      <c r="AZ1001" s="225">
        <v>40489562.147120401</v>
      </c>
      <c r="BA1001" s="225">
        <v>471645726.66822302</v>
      </c>
      <c r="BB1001" s="225">
        <v>39633312.147120401</v>
      </c>
      <c r="BC1001" s="225">
        <v>38766645.480453797</v>
      </c>
      <c r="BD1001" s="225">
        <v>38766645.480453797</v>
      </c>
      <c r="BE1001" s="225">
        <v>38766645.480453797</v>
      </c>
      <c r="BF1001" s="225">
        <v>38766645.480453797</v>
      </c>
      <c r="BG1001" s="225">
        <v>42718698.176532201</v>
      </c>
      <c r="BH1001" s="225">
        <v>44079145.480453797</v>
      </c>
      <c r="BI1001" s="225">
        <v>44079145.480453797</v>
      </c>
      <c r="BJ1001" s="225">
        <v>44079145.480453797</v>
      </c>
      <c r="BK1001" s="225">
        <v>44079145.480453797</v>
      </c>
      <c r="BL1001" s="225">
        <v>44079145.480453797</v>
      </c>
      <c r="BM1001" s="225">
        <v>44079145.480453797</v>
      </c>
      <c r="BN1001" s="225">
        <v>501893465.12818998</v>
      </c>
    </row>
    <row r="1002" spans="1:66">
      <c r="A1002" s="245" t="s">
        <v>1241</v>
      </c>
      <c r="B1002" s="225">
        <v>608141.606369204</v>
      </c>
      <c r="C1002" s="225">
        <v>608141.606369204</v>
      </c>
      <c r="D1002" s="225">
        <v>608141.606369204</v>
      </c>
      <c r="E1002" s="225">
        <v>618789.75451735198</v>
      </c>
      <c r="F1002" s="225">
        <v>618789.75451735198</v>
      </c>
      <c r="G1002" s="225">
        <v>618789.75451735198</v>
      </c>
      <c r="H1002" s="225">
        <v>618789.75451735198</v>
      </c>
      <c r="I1002" s="225">
        <v>618789.75451735198</v>
      </c>
      <c r="J1002" s="225">
        <v>618789.75451735198</v>
      </c>
      <c r="K1002" s="225">
        <v>618789.75451735198</v>
      </c>
      <c r="L1002" s="225">
        <v>618789.75451735198</v>
      </c>
      <c r="M1002" s="225">
        <v>618789.75451735198</v>
      </c>
      <c r="N1002" s="225">
        <v>7393532.6097637797</v>
      </c>
      <c r="O1002" s="225">
        <v>618789.75451735198</v>
      </c>
      <c r="P1002" s="225">
        <v>618789.75451735198</v>
      </c>
      <c r="Q1002" s="225">
        <v>618789.75451735198</v>
      </c>
      <c r="R1002" s="225">
        <v>629437.90266549995</v>
      </c>
      <c r="S1002" s="225">
        <v>629437.90266549995</v>
      </c>
      <c r="T1002" s="225">
        <v>629437.90266549995</v>
      </c>
      <c r="U1002" s="225">
        <v>629437.90266549995</v>
      </c>
      <c r="V1002" s="225">
        <v>629437.90266549995</v>
      </c>
      <c r="W1002" s="225">
        <v>629437.90266549995</v>
      </c>
      <c r="X1002" s="225">
        <v>629437.90266549995</v>
      </c>
      <c r="Y1002" s="225">
        <v>629437.90266549995</v>
      </c>
      <c r="Z1002" s="225">
        <v>629437.90266549995</v>
      </c>
      <c r="AA1002" s="225">
        <v>7521310.3875415605</v>
      </c>
      <c r="AB1002" s="225">
        <v>629437.90266549995</v>
      </c>
      <c r="AC1002" s="225">
        <v>629437.90266549995</v>
      </c>
      <c r="AD1002" s="225">
        <v>629437.90266549995</v>
      </c>
      <c r="AE1002" s="225">
        <v>640086.05081364803</v>
      </c>
      <c r="AF1002" s="225">
        <v>640086.05081364803</v>
      </c>
      <c r="AG1002" s="225">
        <v>640086.05081364803</v>
      </c>
      <c r="AH1002" s="225">
        <v>640086.05081364803</v>
      </c>
      <c r="AI1002" s="225">
        <v>640086.05081364803</v>
      </c>
      <c r="AJ1002" s="225">
        <v>640086.05081364803</v>
      </c>
      <c r="AK1002" s="225">
        <v>640086.05081364803</v>
      </c>
      <c r="AL1002" s="225">
        <v>640086.05081364803</v>
      </c>
      <c r="AM1002" s="225">
        <v>640086.05081364803</v>
      </c>
      <c r="AN1002" s="225">
        <v>7649088.1653193301</v>
      </c>
      <c r="AO1002" s="225">
        <v>637621.86203796405</v>
      </c>
      <c r="AP1002" s="225">
        <v>637621.86203796405</v>
      </c>
      <c r="AQ1002" s="225">
        <v>637621.86203796405</v>
      </c>
      <c r="AR1002" s="225">
        <v>648270.01018611202</v>
      </c>
      <c r="AS1002" s="225">
        <v>648270.01018611202</v>
      </c>
      <c r="AT1002" s="225">
        <v>648270.01018611202</v>
      </c>
      <c r="AU1002" s="225">
        <v>648270.01018611202</v>
      </c>
      <c r="AV1002" s="225">
        <v>648270.01018611202</v>
      </c>
      <c r="AW1002" s="225">
        <v>648270.01018611202</v>
      </c>
      <c r="AX1002" s="225">
        <v>648270.01018611202</v>
      </c>
      <c r="AY1002" s="225">
        <v>648270.01018611202</v>
      </c>
      <c r="AZ1002" s="225">
        <v>648270.01018611202</v>
      </c>
      <c r="BA1002" s="225">
        <v>7747295.6777889002</v>
      </c>
      <c r="BB1002" s="225">
        <v>613047.83192150702</v>
      </c>
      <c r="BC1002" s="225">
        <v>586727.945323569</v>
      </c>
      <c r="BD1002" s="225">
        <v>586727.945323569</v>
      </c>
      <c r="BE1002" s="225">
        <v>597376.09347171697</v>
      </c>
      <c r="BF1002" s="225">
        <v>597376.09347171697</v>
      </c>
      <c r="BG1002" s="225">
        <v>597376.09347171697</v>
      </c>
      <c r="BH1002" s="225">
        <v>550376.09347171697</v>
      </c>
      <c r="BI1002" s="225">
        <v>550376.09347171697</v>
      </c>
      <c r="BJ1002" s="225">
        <v>550376.09347171697</v>
      </c>
      <c r="BK1002" s="225">
        <v>550376.09347171697</v>
      </c>
      <c r="BL1002" s="225">
        <v>550376.09347171697</v>
      </c>
      <c r="BM1002" s="225">
        <v>550376.09347171697</v>
      </c>
      <c r="BN1002" s="225">
        <v>6880888.5638140999</v>
      </c>
    </row>
    <row r="1003" spans="1:66">
      <c r="A1003" s="245" t="s">
        <v>1242</v>
      </c>
      <c r="B1003" s="225">
        <v>32512287.086823002</v>
      </c>
      <c r="C1003" s="225">
        <v>32512287.086823002</v>
      </c>
      <c r="D1003" s="225">
        <v>32512287.086823002</v>
      </c>
      <c r="E1003" s="225">
        <v>32522935.234971099</v>
      </c>
      <c r="F1003" s="225">
        <v>32522935.234971099</v>
      </c>
      <c r="G1003" s="225">
        <v>34411997.734971099</v>
      </c>
      <c r="H1003" s="225">
        <v>34897935.234971099</v>
      </c>
      <c r="I1003" s="225">
        <v>34897935.234971099</v>
      </c>
      <c r="J1003" s="225">
        <v>34897935.234971099</v>
      </c>
      <c r="K1003" s="225">
        <v>34897935.234971099</v>
      </c>
      <c r="L1003" s="225">
        <v>34897935.234971099</v>
      </c>
      <c r="M1003" s="225">
        <v>34897935.234971099</v>
      </c>
      <c r="N1003" s="225">
        <v>406382340.87520897</v>
      </c>
      <c r="O1003" s="225">
        <v>34427101.9016378</v>
      </c>
      <c r="P1003" s="225">
        <v>34427101.9016378</v>
      </c>
      <c r="Q1003" s="225">
        <v>34427101.9016378</v>
      </c>
      <c r="R1003" s="225">
        <v>32873305.605341502</v>
      </c>
      <c r="S1003" s="225">
        <v>31504416.716452599</v>
      </c>
      <c r="T1003" s="225">
        <v>31504416.716452599</v>
      </c>
      <c r="U1003" s="225">
        <v>31504416.716452599</v>
      </c>
      <c r="V1003" s="225">
        <v>34600691.968977802</v>
      </c>
      <c r="W1003" s="225">
        <v>35671083.3831193</v>
      </c>
      <c r="X1003" s="225">
        <v>35671083.3831193</v>
      </c>
      <c r="Y1003" s="225">
        <v>35671083.3831193</v>
      </c>
      <c r="Z1003" s="225">
        <v>35671083.3831193</v>
      </c>
      <c r="AA1003" s="225">
        <v>407952886.96106797</v>
      </c>
      <c r="AB1003" s="225">
        <v>35514833.3831193</v>
      </c>
      <c r="AC1003" s="225">
        <v>35514833.3831193</v>
      </c>
      <c r="AD1003" s="225">
        <v>35514833.3831193</v>
      </c>
      <c r="AE1003" s="225">
        <v>35525481.531267397</v>
      </c>
      <c r="AF1003" s="225">
        <v>35525481.531267397</v>
      </c>
      <c r="AG1003" s="225">
        <v>37698863.623466</v>
      </c>
      <c r="AH1003" s="225">
        <v>38442148.197934099</v>
      </c>
      <c r="AI1003" s="225">
        <v>38442148.197934099</v>
      </c>
      <c r="AJ1003" s="225">
        <v>38442148.197934099</v>
      </c>
      <c r="AK1003" s="225">
        <v>38442148.197934099</v>
      </c>
      <c r="AL1003" s="225">
        <v>38442148.197934099</v>
      </c>
      <c r="AM1003" s="225">
        <v>38442148.197934099</v>
      </c>
      <c r="AN1003" s="225">
        <v>445947216.02296299</v>
      </c>
      <c r="AO1003" s="225">
        <v>38418850.675825097</v>
      </c>
      <c r="AP1003" s="225">
        <v>38418850.675825097</v>
      </c>
      <c r="AQ1003" s="225">
        <v>38418850.675825097</v>
      </c>
      <c r="AR1003" s="225">
        <v>38429498.823973201</v>
      </c>
      <c r="AS1003" s="225">
        <v>38429498.823973201</v>
      </c>
      <c r="AT1003" s="225">
        <v>40450479.726751</v>
      </c>
      <c r="AU1003" s="225">
        <v>41137832.1573065</v>
      </c>
      <c r="AV1003" s="225">
        <v>41137832.1573065</v>
      </c>
      <c r="AW1003" s="225">
        <v>41137832.1573065</v>
      </c>
      <c r="AX1003" s="225">
        <v>41137832.1573065</v>
      </c>
      <c r="AY1003" s="225">
        <v>41137832.1573065</v>
      </c>
      <c r="AZ1003" s="225">
        <v>41137832.1573065</v>
      </c>
      <c r="BA1003" s="225">
        <v>479393022.346012</v>
      </c>
      <c r="BB1003" s="225">
        <v>40246359.979041897</v>
      </c>
      <c r="BC1003" s="225">
        <v>39353373.425777301</v>
      </c>
      <c r="BD1003" s="225">
        <v>39353373.425777301</v>
      </c>
      <c r="BE1003" s="225">
        <v>39364021.573925503</v>
      </c>
      <c r="BF1003" s="225">
        <v>39364021.573925503</v>
      </c>
      <c r="BG1003" s="225">
        <v>43316074.2700039</v>
      </c>
      <c r="BH1003" s="225">
        <v>44629521.573925503</v>
      </c>
      <c r="BI1003" s="225">
        <v>44629521.573925503</v>
      </c>
      <c r="BJ1003" s="225">
        <v>44629521.573925503</v>
      </c>
      <c r="BK1003" s="225">
        <v>44629521.573925503</v>
      </c>
      <c r="BL1003" s="225">
        <v>44629521.573925503</v>
      </c>
      <c r="BM1003" s="225">
        <v>44629521.573925503</v>
      </c>
      <c r="BN1003" s="225">
        <v>508774353.69200402</v>
      </c>
    </row>
    <row r="1004" spans="1:66">
      <c r="A1004" s="245" t="s">
        <v>1243</v>
      </c>
    </row>
    <row r="1005" spans="1:66">
      <c r="A1005" s="245" t="s">
        <v>1244</v>
      </c>
    </row>
    <row r="1006" spans="1:66">
      <c r="A1006" s="245" t="s">
        <v>1245</v>
      </c>
      <c r="B1006" s="225">
        <v>2459654.5375312399</v>
      </c>
      <c r="C1006" s="225">
        <v>2531999.7771010599</v>
      </c>
      <c r="D1006" s="225">
        <v>2635920.85915981</v>
      </c>
      <c r="E1006" s="225">
        <v>2943190.5276039098</v>
      </c>
      <c r="F1006" s="225">
        <v>3139641.0201773499</v>
      </c>
      <c r="G1006" s="225">
        <v>2122134.2930088998</v>
      </c>
      <c r="H1006" s="225">
        <v>803518.41226028802</v>
      </c>
      <c r="I1006" s="225">
        <v>308322.97762486601</v>
      </c>
      <c r="J1006" s="225">
        <v>16699.466500729101</v>
      </c>
      <c r="K1006" s="225">
        <v>19069.752690459802</v>
      </c>
      <c r="L1006" s="225">
        <v>23039.0194507245</v>
      </c>
      <c r="M1006" s="225">
        <v>326108.46705826098</v>
      </c>
      <c r="N1006" s="225">
        <v>17329299.1101676</v>
      </c>
      <c r="O1006" s="225">
        <v>540507.17074432201</v>
      </c>
      <c r="P1006" s="225">
        <v>347676.91321239102</v>
      </c>
      <c r="Q1006" s="225">
        <v>318423.20326038898</v>
      </c>
      <c r="R1006" s="225">
        <v>1863605.81462509</v>
      </c>
      <c r="S1006" s="225">
        <v>3336835.4131682198</v>
      </c>
      <c r="T1006" s="225">
        <v>3561252.4029421899</v>
      </c>
      <c r="U1006" s="225">
        <v>3585638.9445129298</v>
      </c>
      <c r="V1006" s="225">
        <v>1750352.52100361</v>
      </c>
      <c r="W1006" s="225">
        <v>47820.0494322659</v>
      </c>
      <c r="X1006" s="225">
        <v>50081.6356646973</v>
      </c>
      <c r="Y1006" s="225">
        <v>53848.6678180745</v>
      </c>
      <c r="Z1006" s="225">
        <v>65757.602939547403</v>
      </c>
      <c r="AA1006" s="225">
        <v>15521800.339323699</v>
      </c>
      <c r="AB1006" s="225">
        <v>104670.44976706601</v>
      </c>
      <c r="AC1006" s="225">
        <v>136893.608044069</v>
      </c>
      <c r="AD1006" s="225">
        <v>344962.20055765798</v>
      </c>
      <c r="AE1006" s="225">
        <v>678040.84765926597</v>
      </c>
      <c r="AF1006" s="225">
        <v>932049.13654332794</v>
      </c>
      <c r="AG1006" s="225">
        <v>565745.38835548901</v>
      </c>
      <c r="AH1006" s="225">
        <v>60341.070350027403</v>
      </c>
      <c r="AI1006" s="225">
        <v>63416.958554446697</v>
      </c>
      <c r="AJ1006" s="225">
        <v>65275.170562726496</v>
      </c>
      <c r="AK1006" s="225">
        <v>67138.422052826994</v>
      </c>
      <c r="AL1006" s="225">
        <v>70236.5319766865</v>
      </c>
      <c r="AM1006" s="225">
        <v>250339.763760275</v>
      </c>
      <c r="AN1006" s="225">
        <v>3339109.5481838598</v>
      </c>
      <c r="AO1006" s="225">
        <v>510032.731442524</v>
      </c>
      <c r="AP1006" s="225">
        <v>561690.59121040802</v>
      </c>
      <c r="AQ1006" s="225">
        <v>675034.05819241703</v>
      </c>
      <c r="AR1006" s="225">
        <v>831670.90588748304</v>
      </c>
      <c r="AS1006" s="225">
        <v>946345.88893664</v>
      </c>
      <c r="AT1006" s="225">
        <v>569341.76255300804</v>
      </c>
      <c r="AU1006" s="225">
        <v>86419.811530459105</v>
      </c>
      <c r="AV1006" s="225">
        <v>89517.951356530597</v>
      </c>
      <c r="AW1006" s="225">
        <v>91390.785354242602</v>
      </c>
      <c r="AX1006" s="225">
        <v>93268.620243804296</v>
      </c>
      <c r="AY1006" s="225">
        <v>96388.776862167797</v>
      </c>
      <c r="AZ1006" s="225">
        <v>339174.97056730499</v>
      </c>
      <c r="BA1006" s="225">
        <v>4890276.8541369904</v>
      </c>
      <c r="BB1006" s="225">
        <v>1526064.2769198001</v>
      </c>
      <c r="BC1006" s="225">
        <v>2432040.0279095699</v>
      </c>
      <c r="BD1006" s="225">
        <v>2546977.9467134201</v>
      </c>
      <c r="BE1006" s="225">
        <v>2703859.8396174</v>
      </c>
      <c r="BF1006" s="225">
        <v>2807553.5153229302</v>
      </c>
      <c r="BG1006" s="225">
        <v>1510741.0422553101</v>
      </c>
      <c r="BH1006" s="225">
        <v>114071.35875389499</v>
      </c>
      <c r="BI1006" s="225">
        <v>117243.33448710501</v>
      </c>
      <c r="BJ1006" s="225">
        <v>119162.214021544</v>
      </c>
      <c r="BK1006" s="225">
        <v>121086.217399866</v>
      </c>
      <c r="BL1006" s="225">
        <v>124280.653316376</v>
      </c>
      <c r="BM1006" s="225">
        <v>374864.56254754902</v>
      </c>
      <c r="BN1006" s="225">
        <v>14497944.989264701</v>
      </c>
    </row>
    <row r="1007" spans="1:66">
      <c r="A1007" s="245" t="s">
        <v>1246</v>
      </c>
    </row>
    <row r="1008" spans="1:66">
      <c r="A1008" s="245" t="s">
        <v>1247</v>
      </c>
    </row>
    <row r="1009" spans="1:66">
      <c r="A1009" s="245" t="s">
        <v>1248</v>
      </c>
      <c r="B1009" s="225">
        <v>377339.69208649802</v>
      </c>
      <c r="C1009" s="225">
        <v>377339.69208649802</v>
      </c>
      <c r="D1009" s="225">
        <v>377339.69208649802</v>
      </c>
      <c r="E1009" s="225">
        <v>377339.69208649802</v>
      </c>
      <c r="F1009" s="225">
        <v>377339.69208649802</v>
      </c>
      <c r="G1009" s="225">
        <v>377339.69208649802</v>
      </c>
      <c r="H1009" s="225">
        <v>377339.69208649802</v>
      </c>
      <c r="I1009" s="225">
        <v>377339.69208649802</v>
      </c>
      <c r="J1009" s="225">
        <v>377339.69208649802</v>
      </c>
      <c r="K1009" s="225">
        <v>377339.69208649802</v>
      </c>
      <c r="L1009" s="225">
        <v>377339.69208649802</v>
      </c>
      <c r="M1009" s="225">
        <v>377339.69208649802</v>
      </c>
      <c r="N1009" s="225">
        <v>4528076.30503798</v>
      </c>
      <c r="O1009" s="225">
        <v>377339.69208649802</v>
      </c>
      <c r="P1009" s="225">
        <v>377339.69208649802</v>
      </c>
      <c r="Q1009" s="225">
        <v>377339.69208649802</v>
      </c>
      <c r="R1009" s="225">
        <v>377339.69208649802</v>
      </c>
      <c r="S1009" s="225">
        <v>377339.69208649802</v>
      </c>
      <c r="T1009" s="225">
        <v>377339.69208649802</v>
      </c>
      <c r="U1009" s="225">
        <v>377339.69208649802</v>
      </c>
      <c r="V1009" s="225">
        <v>377339.69208649802</v>
      </c>
      <c r="W1009" s="225">
        <v>377339.69208649802</v>
      </c>
      <c r="X1009" s="225">
        <v>377339.69208649802</v>
      </c>
      <c r="Y1009" s="225">
        <v>377339.69208649802</v>
      </c>
      <c r="Z1009" s="225">
        <v>377339.69208649802</v>
      </c>
      <c r="AA1009" s="225">
        <v>4528076.30503798</v>
      </c>
      <c r="AB1009" s="225">
        <v>377339.69208649802</v>
      </c>
      <c r="AC1009" s="225">
        <v>377339.69208649802</v>
      </c>
      <c r="AD1009" s="225">
        <v>377339.69208649802</v>
      </c>
      <c r="AE1009" s="225">
        <v>377339.69208649802</v>
      </c>
      <c r="AF1009" s="225">
        <v>377339.69208649802</v>
      </c>
      <c r="AG1009" s="225">
        <v>377339.69208649802</v>
      </c>
      <c r="AH1009" s="225">
        <v>377339.69208649802</v>
      </c>
      <c r="AI1009" s="225">
        <v>377339.69208649802</v>
      </c>
      <c r="AJ1009" s="225">
        <v>377339.69208649802</v>
      </c>
      <c r="AK1009" s="225">
        <v>377339.69208649802</v>
      </c>
      <c r="AL1009" s="225">
        <v>377339.69208649802</v>
      </c>
      <c r="AM1009" s="225">
        <v>377339.69208649802</v>
      </c>
      <c r="AN1009" s="225">
        <v>4528076.30503798</v>
      </c>
      <c r="AO1009" s="225">
        <v>377339.69208649802</v>
      </c>
      <c r="AP1009" s="225">
        <v>377339.69208649802</v>
      </c>
      <c r="AQ1009" s="225">
        <v>377339.69208649802</v>
      </c>
      <c r="AR1009" s="225">
        <v>377339.69208649802</v>
      </c>
      <c r="AS1009" s="225">
        <v>377339.69208649802</v>
      </c>
      <c r="AT1009" s="225">
        <v>377339.69208649802</v>
      </c>
      <c r="AU1009" s="225">
        <v>377339.69208649802</v>
      </c>
      <c r="AV1009" s="225">
        <v>377339.69208649802</v>
      </c>
      <c r="AW1009" s="225">
        <v>377339.69208649802</v>
      </c>
      <c r="AX1009" s="225">
        <v>377339.69208649802</v>
      </c>
      <c r="AY1009" s="225">
        <v>377339.69208649802</v>
      </c>
      <c r="AZ1009" s="225">
        <v>377339.69208649802</v>
      </c>
      <c r="BA1009" s="225">
        <v>4528076.30503798</v>
      </c>
      <c r="BB1009" s="225">
        <v>377339.69208649802</v>
      </c>
      <c r="BC1009" s="225">
        <v>377339.69208649802</v>
      </c>
      <c r="BD1009" s="225">
        <v>377339.69208649802</v>
      </c>
      <c r="BE1009" s="225">
        <v>377339.69208649802</v>
      </c>
      <c r="BF1009" s="225">
        <v>377339.69208649802</v>
      </c>
      <c r="BG1009" s="225">
        <v>377339.69208649802</v>
      </c>
      <c r="BH1009" s="225">
        <v>377339.69208649802</v>
      </c>
      <c r="BI1009" s="225">
        <v>377339.69208649802</v>
      </c>
      <c r="BJ1009" s="225">
        <v>377339.69208649802</v>
      </c>
      <c r="BK1009" s="225">
        <v>377339.69208649802</v>
      </c>
      <c r="BL1009" s="225">
        <v>377339.69208649802</v>
      </c>
      <c r="BM1009" s="225">
        <v>377339.69208649802</v>
      </c>
      <c r="BN1009" s="225">
        <v>4528076.30503798</v>
      </c>
    </row>
    <row r="1010" spans="1:66">
      <c r="A1010" s="245" t="s">
        <v>1249</v>
      </c>
    </row>
    <row r="1011" spans="1:66">
      <c r="A1011" s="245" t="s">
        <v>1250</v>
      </c>
      <c r="B1011" s="225">
        <v>35349281.316440701</v>
      </c>
      <c r="C1011" s="225">
        <v>35421626.5560105</v>
      </c>
      <c r="D1011" s="225">
        <v>35525547.638069302</v>
      </c>
      <c r="E1011" s="225">
        <v>35843465.454661503</v>
      </c>
      <c r="F1011" s="225">
        <v>36039915.947235003</v>
      </c>
      <c r="G1011" s="225">
        <v>36911471.720066503</v>
      </c>
      <c r="H1011" s="225">
        <v>36078793.339317903</v>
      </c>
      <c r="I1011" s="225">
        <v>35583597.904682502</v>
      </c>
      <c r="J1011" s="225">
        <v>35291974.393558301</v>
      </c>
      <c r="K1011" s="225">
        <v>35294344.679748103</v>
      </c>
      <c r="L1011" s="225">
        <v>35298313.946508303</v>
      </c>
      <c r="M1011" s="225">
        <v>35601383.394115902</v>
      </c>
      <c r="N1011" s="225">
        <v>428239716.29041499</v>
      </c>
      <c r="O1011" s="225">
        <v>35344948.764468603</v>
      </c>
      <c r="P1011" s="225">
        <v>35152118.506936699</v>
      </c>
      <c r="Q1011" s="225">
        <v>35122864.796984702</v>
      </c>
      <c r="R1011" s="225">
        <v>35114251.112053096</v>
      </c>
      <c r="S1011" s="225">
        <v>35218591.821707301</v>
      </c>
      <c r="T1011" s="225">
        <v>35443008.811481297</v>
      </c>
      <c r="U1011" s="225">
        <v>35467395.353051998</v>
      </c>
      <c r="V1011" s="225">
        <v>36728384.182067998</v>
      </c>
      <c r="W1011" s="225">
        <v>36096243.124637999</v>
      </c>
      <c r="X1011" s="225">
        <v>36098504.710870497</v>
      </c>
      <c r="Y1011" s="225">
        <v>36102271.743023798</v>
      </c>
      <c r="Z1011" s="225">
        <v>36114180.678145297</v>
      </c>
      <c r="AA1011" s="225">
        <v>428002763.60542899</v>
      </c>
      <c r="AB1011" s="225">
        <v>35996843.524972796</v>
      </c>
      <c r="AC1011" s="225">
        <v>36029066.683249801</v>
      </c>
      <c r="AD1011" s="225">
        <v>36237135.2757634</v>
      </c>
      <c r="AE1011" s="225">
        <v>36580862.071013197</v>
      </c>
      <c r="AF1011" s="225">
        <v>36834870.359897196</v>
      </c>
      <c r="AG1011" s="225">
        <v>38641948.703907996</v>
      </c>
      <c r="AH1011" s="225">
        <v>38879828.9603706</v>
      </c>
      <c r="AI1011" s="225">
        <v>38882904.848575003</v>
      </c>
      <c r="AJ1011" s="225">
        <v>38884763.060583301</v>
      </c>
      <c r="AK1011" s="225">
        <v>38886626.312073402</v>
      </c>
      <c r="AL1011" s="225">
        <v>38889724.421997197</v>
      </c>
      <c r="AM1011" s="225">
        <v>39069827.653780803</v>
      </c>
      <c r="AN1011" s="225">
        <v>453814401.876185</v>
      </c>
      <c r="AO1011" s="225">
        <v>39306223.099354103</v>
      </c>
      <c r="AP1011" s="225">
        <v>39357880.959122002</v>
      </c>
      <c r="AQ1011" s="225">
        <v>39471224.426104002</v>
      </c>
      <c r="AR1011" s="225">
        <v>39638509.421947204</v>
      </c>
      <c r="AS1011" s="225">
        <v>39753184.404996298</v>
      </c>
      <c r="AT1011" s="225">
        <v>41397161.181390502</v>
      </c>
      <c r="AU1011" s="225">
        <v>41601591.660923503</v>
      </c>
      <c r="AV1011" s="225">
        <v>41604689.8007496</v>
      </c>
      <c r="AW1011" s="225">
        <v>41606562.634747297</v>
      </c>
      <c r="AX1011" s="225">
        <v>41608440.469636798</v>
      </c>
      <c r="AY1011" s="225">
        <v>41611560.626255199</v>
      </c>
      <c r="AZ1011" s="225">
        <v>41854346.819960304</v>
      </c>
      <c r="BA1011" s="225">
        <v>488811375.50518698</v>
      </c>
      <c r="BB1011" s="225">
        <v>42149763.948048197</v>
      </c>
      <c r="BC1011" s="225">
        <v>42162753.145773403</v>
      </c>
      <c r="BD1011" s="225">
        <v>42277691.0645772</v>
      </c>
      <c r="BE1011" s="225">
        <v>42445221.105629399</v>
      </c>
      <c r="BF1011" s="225">
        <v>42548914.781334899</v>
      </c>
      <c r="BG1011" s="225">
        <v>45204155.0043457</v>
      </c>
      <c r="BH1011" s="225">
        <v>45120932.624765903</v>
      </c>
      <c r="BI1011" s="225">
        <v>45124104.600499101</v>
      </c>
      <c r="BJ1011" s="225">
        <v>45126023.480033502</v>
      </c>
      <c r="BK1011" s="225">
        <v>45127947.483411796</v>
      </c>
      <c r="BL1011" s="225">
        <v>45131141.919328302</v>
      </c>
      <c r="BM1011" s="225">
        <v>45381725.828559503</v>
      </c>
      <c r="BN1011" s="225">
        <v>527800374.98630702</v>
      </c>
    </row>
    <row r="1012" spans="1:66">
      <c r="A1012" s="245" t="s">
        <v>1251</v>
      </c>
    </row>
    <row r="1013" spans="1:66">
      <c r="A1013" s="245" t="s">
        <v>1252</v>
      </c>
    </row>
    <row r="1014" spans="1:66">
      <c r="A1014" s="245" t="s">
        <v>1253</v>
      </c>
      <c r="B1014" s="225">
        <v>0</v>
      </c>
      <c r="C1014" s="225">
        <v>0</v>
      </c>
      <c r="D1014" s="225">
        <v>0</v>
      </c>
      <c r="E1014" s="225">
        <v>0</v>
      </c>
      <c r="F1014" s="225">
        <v>0</v>
      </c>
      <c r="G1014" s="225">
        <v>0</v>
      </c>
      <c r="H1014" s="225">
        <v>0</v>
      </c>
      <c r="I1014" s="225">
        <v>0</v>
      </c>
      <c r="J1014" s="225">
        <v>0</v>
      </c>
      <c r="K1014" s="225">
        <v>0</v>
      </c>
      <c r="L1014" s="225">
        <v>0</v>
      </c>
      <c r="M1014" s="225">
        <v>0</v>
      </c>
      <c r="N1014" s="225">
        <v>0</v>
      </c>
      <c r="O1014" s="225">
        <v>0</v>
      </c>
      <c r="P1014" s="225">
        <v>0</v>
      </c>
      <c r="Q1014" s="225">
        <v>0</v>
      </c>
      <c r="R1014" s="225">
        <v>0</v>
      </c>
      <c r="S1014" s="225">
        <v>0</v>
      </c>
      <c r="T1014" s="225">
        <v>0</v>
      </c>
      <c r="U1014" s="225">
        <v>0</v>
      </c>
      <c r="V1014" s="225">
        <v>0</v>
      </c>
      <c r="W1014" s="225">
        <v>0</v>
      </c>
      <c r="X1014" s="225">
        <v>0</v>
      </c>
      <c r="Y1014" s="225">
        <v>0</v>
      </c>
      <c r="Z1014" s="225">
        <v>0</v>
      </c>
      <c r="AA1014" s="225">
        <v>0</v>
      </c>
      <c r="AB1014" s="225">
        <v>0</v>
      </c>
      <c r="AC1014" s="225">
        <v>0</v>
      </c>
      <c r="AD1014" s="225">
        <v>0</v>
      </c>
      <c r="AE1014" s="225">
        <v>0</v>
      </c>
      <c r="AF1014" s="225">
        <v>0</v>
      </c>
      <c r="AG1014" s="225">
        <v>0</v>
      </c>
      <c r="AH1014" s="225">
        <v>0</v>
      </c>
      <c r="AI1014" s="225">
        <v>0</v>
      </c>
      <c r="AJ1014" s="225">
        <v>0</v>
      </c>
      <c r="AK1014" s="225">
        <v>0</v>
      </c>
      <c r="AL1014" s="225">
        <v>0</v>
      </c>
      <c r="AM1014" s="225">
        <v>0</v>
      </c>
      <c r="AN1014" s="225">
        <v>0</v>
      </c>
      <c r="AO1014" s="225">
        <v>0</v>
      </c>
      <c r="AP1014" s="225">
        <v>0</v>
      </c>
      <c r="AQ1014" s="225">
        <v>0</v>
      </c>
      <c r="AR1014" s="225">
        <v>0</v>
      </c>
      <c r="AS1014" s="225">
        <v>0</v>
      </c>
      <c r="AT1014" s="225">
        <v>0</v>
      </c>
      <c r="AU1014" s="225">
        <v>0</v>
      </c>
      <c r="AV1014" s="225">
        <v>0</v>
      </c>
      <c r="AW1014" s="225">
        <v>0</v>
      </c>
      <c r="AX1014" s="225">
        <v>0</v>
      </c>
      <c r="AY1014" s="225">
        <v>0</v>
      </c>
      <c r="AZ1014" s="225">
        <v>0</v>
      </c>
      <c r="BA1014" s="225">
        <v>0</v>
      </c>
      <c r="BB1014" s="225">
        <v>0</v>
      </c>
      <c r="BC1014" s="225">
        <v>0</v>
      </c>
      <c r="BD1014" s="225">
        <v>0</v>
      </c>
      <c r="BE1014" s="225">
        <v>0</v>
      </c>
      <c r="BF1014" s="225">
        <v>0</v>
      </c>
      <c r="BG1014" s="225">
        <v>0</v>
      </c>
      <c r="BH1014" s="225">
        <v>0</v>
      </c>
      <c r="BI1014" s="225">
        <v>0</v>
      </c>
      <c r="BJ1014" s="225">
        <v>0</v>
      </c>
      <c r="BK1014" s="225">
        <v>0</v>
      </c>
      <c r="BL1014" s="225">
        <v>0</v>
      </c>
      <c r="BM1014" s="225">
        <v>0</v>
      </c>
      <c r="BN1014" s="225">
        <v>0</v>
      </c>
    </row>
    <row r="1015" spans="1:66">
      <c r="A1015" s="245" t="s">
        <v>1254</v>
      </c>
      <c r="B1015" s="225">
        <v>0</v>
      </c>
      <c r="C1015" s="225">
        <v>0</v>
      </c>
      <c r="D1015" s="225">
        <v>0</v>
      </c>
      <c r="E1015" s="225">
        <v>0</v>
      </c>
      <c r="F1015" s="225">
        <v>0</v>
      </c>
      <c r="G1015" s="225">
        <v>0</v>
      </c>
      <c r="H1015" s="225">
        <v>0</v>
      </c>
      <c r="I1015" s="225">
        <v>0</v>
      </c>
      <c r="J1015" s="225">
        <v>0</v>
      </c>
      <c r="K1015" s="225">
        <v>0</v>
      </c>
      <c r="L1015" s="225">
        <v>0</v>
      </c>
      <c r="M1015" s="225">
        <v>0</v>
      </c>
      <c r="N1015" s="225">
        <v>0</v>
      </c>
      <c r="O1015" s="225">
        <v>0</v>
      </c>
      <c r="P1015" s="225">
        <v>0</v>
      </c>
      <c r="Q1015" s="225">
        <v>0</v>
      </c>
      <c r="R1015" s="225">
        <v>0</v>
      </c>
      <c r="S1015" s="225">
        <v>0</v>
      </c>
      <c r="T1015" s="225">
        <v>0</v>
      </c>
      <c r="U1015" s="225">
        <v>0</v>
      </c>
      <c r="V1015" s="225">
        <v>0</v>
      </c>
      <c r="W1015" s="225">
        <v>0</v>
      </c>
      <c r="X1015" s="225">
        <v>0</v>
      </c>
      <c r="Y1015" s="225">
        <v>0</v>
      </c>
      <c r="Z1015" s="225">
        <v>0</v>
      </c>
      <c r="AA1015" s="225">
        <v>0</v>
      </c>
      <c r="AB1015" s="225">
        <v>0</v>
      </c>
      <c r="AC1015" s="225">
        <v>0</v>
      </c>
      <c r="AD1015" s="225">
        <v>0</v>
      </c>
      <c r="AE1015" s="225">
        <v>0</v>
      </c>
      <c r="AF1015" s="225">
        <v>0</v>
      </c>
      <c r="AG1015" s="225">
        <v>0</v>
      </c>
      <c r="AH1015" s="225">
        <v>0</v>
      </c>
      <c r="AI1015" s="225">
        <v>0</v>
      </c>
      <c r="AJ1015" s="225">
        <v>0</v>
      </c>
      <c r="AK1015" s="225">
        <v>0</v>
      </c>
      <c r="AL1015" s="225">
        <v>0</v>
      </c>
      <c r="AM1015" s="225">
        <v>0</v>
      </c>
      <c r="AN1015" s="225">
        <v>0</v>
      </c>
      <c r="AO1015" s="225">
        <v>0</v>
      </c>
      <c r="AP1015" s="225">
        <v>0</v>
      </c>
      <c r="AQ1015" s="225">
        <v>0</v>
      </c>
      <c r="AR1015" s="225">
        <v>0</v>
      </c>
      <c r="AS1015" s="225">
        <v>0</v>
      </c>
      <c r="AT1015" s="225">
        <v>0</v>
      </c>
      <c r="AU1015" s="225">
        <v>0</v>
      </c>
      <c r="AV1015" s="225">
        <v>0</v>
      </c>
      <c r="AW1015" s="225">
        <v>0</v>
      </c>
      <c r="AX1015" s="225">
        <v>0</v>
      </c>
      <c r="AY1015" s="225">
        <v>0</v>
      </c>
      <c r="AZ1015" s="225">
        <v>0</v>
      </c>
      <c r="BA1015" s="225">
        <v>0</v>
      </c>
      <c r="BB1015" s="225">
        <v>0</v>
      </c>
      <c r="BC1015" s="225">
        <v>0</v>
      </c>
      <c r="BD1015" s="225">
        <v>0</v>
      </c>
      <c r="BE1015" s="225">
        <v>0</v>
      </c>
      <c r="BF1015" s="225">
        <v>0</v>
      </c>
      <c r="BG1015" s="225">
        <v>0</v>
      </c>
      <c r="BH1015" s="225">
        <v>0</v>
      </c>
      <c r="BI1015" s="225">
        <v>0</v>
      </c>
      <c r="BJ1015" s="225">
        <v>0</v>
      </c>
      <c r="BK1015" s="225">
        <v>0</v>
      </c>
      <c r="BL1015" s="225">
        <v>0</v>
      </c>
      <c r="BM1015" s="225">
        <v>0</v>
      </c>
      <c r="BN1015" s="225">
        <v>0</v>
      </c>
    </row>
    <row r="1016" spans="1:66">
      <c r="A1016" s="245" t="s">
        <v>1255</v>
      </c>
      <c r="B1016" s="225">
        <v>0</v>
      </c>
      <c r="C1016" s="225">
        <v>0</v>
      </c>
      <c r="D1016" s="225">
        <v>0</v>
      </c>
      <c r="E1016" s="225">
        <v>0</v>
      </c>
      <c r="F1016" s="225">
        <v>0</v>
      </c>
      <c r="G1016" s="225">
        <v>0</v>
      </c>
      <c r="H1016" s="225">
        <v>0</v>
      </c>
      <c r="I1016" s="225">
        <v>0</v>
      </c>
      <c r="J1016" s="225">
        <v>0</v>
      </c>
      <c r="K1016" s="225">
        <v>0</v>
      </c>
      <c r="L1016" s="225">
        <v>0</v>
      </c>
      <c r="M1016" s="225">
        <v>0</v>
      </c>
      <c r="N1016" s="225">
        <v>0</v>
      </c>
      <c r="O1016" s="225">
        <v>0</v>
      </c>
      <c r="P1016" s="225">
        <v>0</v>
      </c>
      <c r="Q1016" s="225">
        <v>0</v>
      </c>
      <c r="R1016" s="225">
        <v>0</v>
      </c>
      <c r="S1016" s="225">
        <v>0</v>
      </c>
      <c r="T1016" s="225">
        <v>0</v>
      </c>
      <c r="U1016" s="225">
        <v>0</v>
      </c>
      <c r="V1016" s="225">
        <v>0</v>
      </c>
      <c r="W1016" s="225">
        <v>0</v>
      </c>
      <c r="X1016" s="225">
        <v>0</v>
      </c>
      <c r="Y1016" s="225">
        <v>0</v>
      </c>
      <c r="Z1016" s="225">
        <v>0</v>
      </c>
      <c r="AA1016" s="225">
        <v>0</v>
      </c>
      <c r="AB1016" s="225">
        <v>0</v>
      </c>
      <c r="AC1016" s="225">
        <v>0</v>
      </c>
      <c r="AD1016" s="225">
        <v>0</v>
      </c>
      <c r="AE1016" s="225">
        <v>0</v>
      </c>
      <c r="AF1016" s="225">
        <v>0</v>
      </c>
      <c r="AG1016" s="225">
        <v>0</v>
      </c>
      <c r="AH1016" s="225">
        <v>0</v>
      </c>
      <c r="AI1016" s="225">
        <v>0</v>
      </c>
      <c r="AJ1016" s="225">
        <v>0</v>
      </c>
      <c r="AK1016" s="225">
        <v>0</v>
      </c>
      <c r="AL1016" s="225">
        <v>0</v>
      </c>
      <c r="AM1016" s="225">
        <v>0</v>
      </c>
      <c r="AN1016" s="225">
        <v>0</v>
      </c>
      <c r="AO1016" s="225">
        <v>0</v>
      </c>
      <c r="AP1016" s="225">
        <v>0</v>
      </c>
      <c r="AQ1016" s="225">
        <v>0</v>
      </c>
      <c r="AR1016" s="225">
        <v>0</v>
      </c>
      <c r="AS1016" s="225">
        <v>0</v>
      </c>
      <c r="AT1016" s="225">
        <v>0</v>
      </c>
      <c r="AU1016" s="225">
        <v>0</v>
      </c>
      <c r="AV1016" s="225">
        <v>0</v>
      </c>
      <c r="AW1016" s="225">
        <v>0</v>
      </c>
      <c r="AX1016" s="225">
        <v>0</v>
      </c>
      <c r="AY1016" s="225">
        <v>0</v>
      </c>
      <c r="AZ1016" s="225">
        <v>0</v>
      </c>
      <c r="BA1016" s="225">
        <v>0</v>
      </c>
      <c r="BB1016" s="225">
        <v>0</v>
      </c>
      <c r="BC1016" s="225">
        <v>0</v>
      </c>
      <c r="BD1016" s="225">
        <v>0</v>
      </c>
      <c r="BE1016" s="225">
        <v>0</v>
      </c>
      <c r="BF1016" s="225">
        <v>0</v>
      </c>
      <c r="BG1016" s="225">
        <v>0</v>
      </c>
      <c r="BH1016" s="225">
        <v>0</v>
      </c>
      <c r="BI1016" s="225">
        <v>0</v>
      </c>
      <c r="BJ1016" s="225">
        <v>0</v>
      </c>
      <c r="BK1016" s="225">
        <v>0</v>
      </c>
      <c r="BL1016" s="225">
        <v>0</v>
      </c>
      <c r="BM1016" s="225">
        <v>0</v>
      </c>
      <c r="BN1016" s="225">
        <v>0</v>
      </c>
    </row>
    <row r="1017" spans="1:66">
      <c r="A1017" s="245" t="s">
        <v>1256</v>
      </c>
      <c r="B1017" s="225">
        <v>228234.71022770999</v>
      </c>
      <c r="C1017" s="225">
        <v>215276.19439836399</v>
      </c>
      <c r="D1017" s="225">
        <v>242769.22756140699</v>
      </c>
      <c r="E1017" s="225">
        <v>274468.60753770103</v>
      </c>
      <c r="F1017" s="225">
        <v>277287.95066895097</v>
      </c>
      <c r="G1017" s="225">
        <v>277384.532039574</v>
      </c>
      <c r="H1017" s="225">
        <v>275660.40379957901</v>
      </c>
      <c r="I1017" s="225">
        <v>277151.76823909202</v>
      </c>
      <c r="J1017" s="225">
        <v>300658.37148255098</v>
      </c>
      <c r="K1017" s="225">
        <v>321382.61310188501</v>
      </c>
      <c r="L1017" s="225">
        <v>316600.046769106</v>
      </c>
      <c r="M1017" s="225">
        <v>312793.82944838301</v>
      </c>
      <c r="N1017" s="225">
        <v>3319668.2552743</v>
      </c>
      <c r="O1017" s="225">
        <v>277104.14294530201</v>
      </c>
      <c r="P1017" s="225">
        <v>270159.29685873701</v>
      </c>
      <c r="Q1017" s="225">
        <v>297283.35063128202</v>
      </c>
      <c r="R1017" s="225">
        <v>327603.608163186</v>
      </c>
      <c r="S1017" s="225">
        <v>326956.39319673198</v>
      </c>
      <c r="T1017" s="225">
        <v>326277.40319690801</v>
      </c>
      <c r="U1017" s="225">
        <v>323155.15842539299</v>
      </c>
      <c r="V1017" s="225">
        <v>317893.551302568</v>
      </c>
      <c r="W1017" s="225">
        <v>311367.40148902102</v>
      </c>
      <c r="X1017" s="225">
        <v>307578.50454853597</v>
      </c>
      <c r="Y1017" s="225">
        <v>307711.53121452202</v>
      </c>
      <c r="Z1017" s="225">
        <v>310779.188200659</v>
      </c>
      <c r="AA1017" s="225">
        <v>3703869.53017285</v>
      </c>
      <c r="AB1017" s="225">
        <v>248995.97521080999</v>
      </c>
      <c r="AC1017" s="225">
        <v>243504.31189106201</v>
      </c>
      <c r="AD1017" s="225">
        <v>266722.17610251502</v>
      </c>
      <c r="AE1017" s="225">
        <v>293499.41482042399</v>
      </c>
      <c r="AF1017" s="225">
        <v>295053.76864535798</v>
      </c>
      <c r="AG1017" s="225">
        <v>296436.47909601498</v>
      </c>
      <c r="AH1017" s="225">
        <v>295480.58711370302</v>
      </c>
      <c r="AI1017" s="225">
        <v>292235.870566661</v>
      </c>
      <c r="AJ1017" s="225">
        <v>289515.78236217803</v>
      </c>
      <c r="AK1017" s="225">
        <v>289378.985549481</v>
      </c>
      <c r="AL1017" s="225">
        <v>291382.04364417499</v>
      </c>
      <c r="AM1017" s="225">
        <v>302842.41483585897</v>
      </c>
      <c r="AN1017" s="225">
        <v>3405047.80983824</v>
      </c>
      <c r="AO1017" s="225">
        <v>304912.06120051403</v>
      </c>
      <c r="AP1017" s="225">
        <v>297906.98765802901</v>
      </c>
      <c r="AQ1017" s="225">
        <v>319143.81487834698</v>
      </c>
      <c r="AR1017" s="225">
        <v>343132.961115251</v>
      </c>
      <c r="AS1017" s="225">
        <v>341599.63960200897</v>
      </c>
      <c r="AT1017" s="225">
        <v>340013.05921100703</v>
      </c>
      <c r="AU1017" s="225">
        <v>336646.13326009799</v>
      </c>
      <c r="AV1017" s="225">
        <v>331334.64374221902</v>
      </c>
      <c r="AW1017" s="225">
        <v>326378.12169004098</v>
      </c>
      <c r="AX1017" s="225">
        <v>323337.41220084601</v>
      </c>
      <c r="AY1017" s="225">
        <v>321885.57347901899</v>
      </c>
      <c r="AZ1017" s="225">
        <v>331559.05964939803</v>
      </c>
      <c r="BA1017" s="225">
        <v>3917849.4676867798</v>
      </c>
      <c r="BB1017" s="225">
        <v>338144.46452408301</v>
      </c>
      <c r="BC1017" s="225">
        <v>330855.73044925201</v>
      </c>
      <c r="BD1017" s="225">
        <v>351933.501374277</v>
      </c>
      <c r="BE1017" s="225">
        <v>375715.67567807197</v>
      </c>
      <c r="BF1017" s="225">
        <v>373880.59728515201</v>
      </c>
      <c r="BG1017" s="225">
        <v>372006.52894821903</v>
      </c>
      <c r="BH1017" s="225">
        <v>368386.41943884298</v>
      </c>
      <c r="BI1017" s="225">
        <v>362824.851395901</v>
      </c>
      <c r="BJ1017" s="225">
        <v>357676.10292850999</v>
      </c>
      <c r="BK1017" s="225">
        <v>354428.37255848502</v>
      </c>
      <c r="BL1017" s="225">
        <v>352681.21670950099</v>
      </c>
      <c r="BM1017" s="225">
        <v>362380.86153300101</v>
      </c>
      <c r="BN1017" s="225">
        <v>4300914.3228233</v>
      </c>
    </row>
    <row r="1018" spans="1:66">
      <c r="A1018" s="245" t="s">
        <v>1257</v>
      </c>
      <c r="B1018" s="225">
        <v>11196</v>
      </c>
      <c r="C1018" s="225">
        <v>11196</v>
      </c>
      <c r="D1018" s="225">
        <v>317196</v>
      </c>
      <c r="E1018" s="225">
        <v>11196</v>
      </c>
      <c r="F1018" s="225">
        <v>11196</v>
      </c>
      <c r="G1018" s="225">
        <v>317196</v>
      </c>
      <c r="H1018" s="225">
        <v>11196</v>
      </c>
      <c r="I1018" s="225">
        <v>11196</v>
      </c>
      <c r="J1018" s="225">
        <v>317196</v>
      </c>
      <c r="K1018" s="225">
        <v>11196</v>
      </c>
      <c r="L1018" s="225">
        <v>11196</v>
      </c>
      <c r="M1018" s="225">
        <v>317196</v>
      </c>
      <c r="N1018" s="225">
        <v>1358352</v>
      </c>
      <c r="O1018" s="225">
        <v>11196</v>
      </c>
      <c r="P1018" s="225">
        <v>11196</v>
      </c>
      <c r="Q1018" s="225">
        <v>317196</v>
      </c>
      <c r="R1018" s="225">
        <v>11196</v>
      </c>
      <c r="S1018" s="225">
        <v>11196</v>
      </c>
      <c r="T1018" s="225">
        <v>317196</v>
      </c>
      <c r="U1018" s="225">
        <v>11196</v>
      </c>
      <c r="V1018" s="225">
        <v>11196</v>
      </c>
      <c r="W1018" s="225">
        <v>317196</v>
      </c>
      <c r="X1018" s="225">
        <v>11196</v>
      </c>
      <c r="Y1018" s="225">
        <v>11196</v>
      </c>
      <c r="Z1018" s="225">
        <v>317196</v>
      </c>
      <c r="AA1018" s="225">
        <v>1358352</v>
      </c>
      <c r="AB1018" s="225">
        <v>11196</v>
      </c>
      <c r="AC1018" s="225">
        <v>11196</v>
      </c>
      <c r="AD1018" s="225">
        <v>317196</v>
      </c>
      <c r="AE1018" s="225">
        <v>11196</v>
      </c>
      <c r="AF1018" s="225">
        <v>11196</v>
      </c>
      <c r="AG1018" s="225">
        <v>317196</v>
      </c>
      <c r="AH1018" s="225">
        <v>11196</v>
      </c>
      <c r="AI1018" s="225">
        <v>11196</v>
      </c>
      <c r="AJ1018" s="225">
        <v>317196</v>
      </c>
      <c r="AK1018" s="225">
        <v>11196</v>
      </c>
      <c r="AL1018" s="225">
        <v>11196</v>
      </c>
      <c r="AM1018" s="225">
        <v>317196</v>
      </c>
      <c r="AN1018" s="225">
        <v>1358352</v>
      </c>
      <c r="AO1018" s="225">
        <v>11196</v>
      </c>
      <c r="AP1018" s="225">
        <v>11196</v>
      </c>
      <c r="AQ1018" s="225">
        <v>317196</v>
      </c>
      <c r="AR1018" s="225">
        <v>11196</v>
      </c>
      <c r="AS1018" s="225">
        <v>11196</v>
      </c>
      <c r="AT1018" s="225">
        <v>317196</v>
      </c>
      <c r="AU1018" s="225">
        <v>11196</v>
      </c>
      <c r="AV1018" s="225">
        <v>11196</v>
      </c>
      <c r="AW1018" s="225">
        <v>317196</v>
      </c>
      <c r="AX1018" s="225">
        <v>11196</v>
      </c>
      <c r="AY1018" s="225">
        <v>11196</v>
      </c>
      <c r="AZ1018" s="225">
        <v>317196</v>
      </c>
      <c r="BA1018" s="225">
        <v>1358352</v>
      </c>
      <c r="BB1018" s="225">
        <v>11196</v>
      </c>
      <c r="BC1018" s="225">
        <v>11196</v>
      </c>
      <c r="BD1018" s="225">
        <v>317196</v>
      </c>
      <c r="BE1018" s="225">
        <v>11196</v>
      </c>
      <c r="BF1018" s="225">
        <v>11196</v>
      </c>
      <c r="BG1018" s="225">
        <v>317196</v>
      </c>
      <c r="BH1018" s="225">
        <v>11196</v>
      </c>
      <c r="BI1018" s="225">
        <v>11196</v>
      </c>
      <c r="BJ1018" s="225">
        <v>317196</v>
      </c>
      <c r="BK1018" s="225">
        <v>11196</v>
      </c>
      <c r="BL1018" s="225">
        <v>11196</v>
      </c>
      <c r="BM1018" s="225">
        <v>317196</v>
      </c>
      <c r="BN1018" s="225">
        <v>1358352</v>
      </c>
    </row>
    <row r="1019" spans="1:66">
      <c r="A1019" s="245" t="s">
        <v>1258</v>
      </c>
      <c r="B1019" s="225">
        <v>0</v>
      </c>
      <c r="C1019" s="225">
        <v>0</v>
      </c>
      <c r="D1019" s="225">
        <v>0</v>
      </c>
      <c r="E1019" s="225">
        <v>0</v>
      </c>
      <c r="F1019" s="225">
        <v>0</v>
      </c>
      <c r="G1019" s="225">
        <v>0</v>
      </c>
      <c r="H1019" s="225">
        <v>0</v>
      </c>
      <c r="I1019" s="225">
        <v>0</v>
      </c>
      <c r="J1019" s="225">
        <v>0</v>
      </c>
      <c r="K1019" s="225">
        <v>0</v>
      </c>
      <c r="L1019" s="225">
        <v>0</v>
      </c>
      <c r="M1019" s="225">
        <v>0</v>
      </c>
      <c r="N1019" s="225">
        <v>0</v>
      </c>
      <c r="O1019" s="225">
        <v>0</v>
      </c>
      <c r="P1019" s="225">
        <v>0</v>
      </c>
      <c r="Q1019" s="225">
        <v>0</v>
      </c>
      <c r="R1019" s="225">
        <v>0</v>
      </c>
      <c r="S1019" s="225">
        <v>0</v>
      </c>
      <c r="T1019" s="225">
        <v>0</v>
      </c>
      <c r="U1019" s="225">
        <v>0</v>
      </c>
      <c r="V1019" s="225">
        <v>0</v>
      </c>
      <c r="W1019" s="225">
        <v>0</v>
      </c>
      <c r="X1019" s="225">
        <v>0</v>
      </c>
      <c r="Y1019" s="225">
        <v>0</v>
      </c>
      <c r="Z1019" s="225">
        <v>0</v>
      </c>
      <c r="AA1019" s="225">
        <v>0</v>
      </c>
      <c r="AB1019" s="225">
        <v>0</v>
      </c>
      <c r="AC1019" s="225">
        <v>0</v>
      </c>
      <c r="AD1019" s="225">
        <v>0</v>
      </c>
      <c r="AE1019" s="225">
        <v>0</v>
      </c>
      <c r="AF1019" s="225">
        <v>0</v>
      </c>
      <c r="AG1019" s="225">
        <v>0</v>
      </c>
      <c r="AH1019" s="225">
        <v>0</v>
      </c>
      <c r="AI1019" s="225">
        <v>0</v>
      </c>
      <c r="AJ1019" s="225">
        <v>0</v>
      </c>
      <c r="AK1019" s="225">
        <v>0</v>
      </c>
      <c r="AL1019" s="225">
        <v>0</v>
      </c>
      <c r="AM1019" s="225">
        <v>0</v>
      </c>
      <c r="AN1019" s="225">
        <v>0</v>
      </c>
      <c r="AO1019" s="225">
        <v>0</v>
      </c>
      <c r="AP1019" s="225">
        <v>0</v>
      </c>
      <c r="AQ1019" s="225">
        <v>0</v>
      </c>
      <c r="AR1019" s="225">
        <v>0</v>
      </c>
      <c r="AS1019" s="225">
        <v>0</v>
      </c>
      <c r="AT1019" s="225">
        <v>0</v>
      </c>
      <c r="AU1019" s="225">
        <v>0</v>
      </c>
      <c r="AV1019" s="225">
        <v>0</v>
      </c>
      <c r="AW1019" s="225">
        <v>0</v>
      </c>
      <c r="AX1019" s="225">
        <v>0</v>
      </c>
      <c r="AY1019" s="225">
        <v>0</v>
      </c>
      <c r="AZ1019" s="225">
        <v>0</v>
      </c>
      <c r="BA1019" s="225">
        <v>0</v>
      </c>
      <c r="BB1019" s="225">
        <v>0</v>
      </c>
      <c r="BC1019" s="225">
        <v>0</v>
      </c>
      <c r="BD1019" s="225">
        <v>0</v>
      </c>
      <c r="BE1019" s="225">
        <v>0</v>
      </c>
      <c r="BF1019" s="225">
        <v>0</v>
      </c>
      <c r="BG1019" s="225">
        <v>0</v>
      </c>
      <c r="BH1019" s="225">
        <v>0</v>
      </c>
      <c r="BI1019" s="225">
        <v>0</v>
      </c>
      <c r="BJ1019" s="225">
        <v>0</v>
      </c>
      <c r="BK1019" s="225">
        <v>0</v>
      </c>
      <c r="BL1019" s="225">
        <v>0</v>
      </c>
      <c r="BM1019" s="225">
        <v>0</v>
      </c>
      <c r="BN1019" s="225">
        <v>0</v>
      </c>
    </row>
    <row r="1020" spans="1:66">
      <c r="A1020" s="245" t="s">
        <v>1259</v>
      </c>
      <c r="B1020" s="225">
        <v>0</v>
      </c>
      <c r="C1020" s="225">
        <v>0</v>
      </c>
      <c r="D1020" s="225">
        <v>0</v>
      </c>
      <c r="E1020" s="225">
        <v>0</v>
      </c>
      <c r="F1020" s="225">
        <v>0</v>
      </c>
      <c r="G1020" s="225">
        <v>0</v>
      </c>
      <c r="H1020" s="225">
        <v>0</v>
      </c>
      <c r="I1020" s="225">
        <v>0</v>
      </c>
      <c r="J1020" s="225">
        <v>0</v>
      </c>
      <c r="K1020" s="225">
        <v>0</v>
      </c>
      <c r="L1020" s="225">
        <v>0</v>
      </c>
      <c r="M1020" s="225">
        <v>0</v>
      </c>
      <c r="N1020" s="225">
        <v>0</v>
      </c>
      <c r="O1020" s="225">
        <v>0</v>
      </c>
      <c r="P1020" s="225">
        <v>0</v>
      </c>
      <c r="Q1020" s="225">
        <v>0</v>
      </c>
      <c r="R1020" s="225">
        <v>0</v>
      </c>
      <c r="S1020" s="225">
        <v>0</v>
      </c>
      <c r="T1020" s="225">
        <v>0</v>
      </c>
      <c r="U1020" s="225">
        <v>0</v>
      </c>
      <c r="V1020" s="225">
        <v>0</v>
      </c>
      <c r="W1020" s="225">
        <v>0</v>
      </c>
      <c r="X1020" s="225">
        <v>0</v>
      </c>
      <c r="Y1020" s="225">
        <v>0</v>
      </c>
      <c r="Z1020" s="225">
        <v>0</v>
      </c>
      <c r="AA1020" s="225">
        <v>0</v>
      </c>
      <c r="AB1020" s="225">
        <v>0</v>
      </c>
      <c r="AC1020" s="225">
        <v>0</v>
      </c>
      <c r="AD1020" s="225">
        <v>0</v>
      </c>
      <c r="AE1020" s="225">
        <v>0</v>
      </c>
      <c r="AF1020" s="225">
        <v>0</v>
      </c>
      <c r="AG1020" s="225">
        <v>0</v>
      </c>
      <c r="AH1020" s="225">
        <v>0</v>
      </c>
      <c r="AI1020" s="225">
        <v>0</v>
      </c>
      <c r="AJ1020" s="225">
        <v>0</v>
      </c>
      <c r="AK1020" s="225">
        <v>0</v>
      </c>
      <c r="AL1020" s="225">
        <v>0</v>
      </c>
      <c r="AM1020" s="225">
        <v>0</v>
      </c>
      <c r="AN1020" s="225">
        <v>0</v>
      </c>
      <c r="AO1020" s="225">
        <v>0</v>
      </c>
      <c r="AP1020" s="225">
        <v>0</v>
      </c>
      <c r="AQ1020" s="225">
        <v>0</v>
      </c>
      <c r="AR1020" s="225">
        <v>0</v>
      </c>
      <c r="AS1020" s="225">
        <v>0</v>
      </c>
      <c r="AT1020" s="225">
        <v>0</v>
      </c>
      <c r="AU1020" s="225">
        <v>0</v>
      </c>
      <c r="AV1020" s="225">
        <v>0</v>
      </c>
      <c r="AW1020" s="225">
        <v>0</v>
      </c>
      <c r="AX1020" s="225">
        <v>0</v>
      </c>
      <c r="AY1020" s="225">
        <v>0</v>
      </c>
      <c r="AZ1020" s="225">
        <v>0</v>
      </c>
      <c r="BA1020" s="225">
        <v>0</v>
      </c>
      <c r="BB1020" s="225">
        <v>0</v>
      </c>
      <c r="BC1020" s="225">
        <v>0</v>
      </c>
      <c r="BD1020" s="225">
        <v>0</v>
      </c>
      <c r="BE1020" s="225">
        <v>0</v>
      </c>
      <c r="BF1020" s="225">
        <v>0</v>
      </c>
      <c r="BG1020" s="225">
        <v>0</v>
      </c>
      <c r="BH1020" s="225">
        <v>0</v>
      </c>
      <c r="BI1020" s="225">
        <v>0</v>
      </c>
      <c r="BJ1020" s="225">
        <v>0</v>
      </c>
      <c r="BK1020" s="225">
        <v>0</v>
      </c>
      <c r="BL1020" s="225">
        <v>0</v>
      </c>
      <c r="BM1020" s="225">
        <v>0</v>
      </c>
      <c r="BN1020" s="225">
        <v>0</v>
      </c>
    </row>
    <row r="1021" spans="1:66">
      <c r="A1021" s="245" t="s">
        <v>1260</v>
      </c>
      <c r="B1021" s="225">
        <v>239430.71022770999</v>
      </c>
      <c r="C1021" s="225">
        <v>226472.19439836399</v>
      </c>
      <c r="D1021" s="225">
        <v>559965.22756140702</v>
      </c>
      <c r="E1021" s="225">
        <v>285664.60753770103</v>
      </c>
      <c r="F1021" s="225">
        <v>288483.95066895097</v>
      </c>
      <c r="G1021" s="225">
        <v>594580.532039574</v>
      </c>
      <c r="H1021" s="225">
        <v>286856.40379957901</v>
      </c>
      <c r="I1021" s="225">
        <v>288347.76823909301</v>
      </c>
      <c r="J1021" s="225">
        <v>617854.37148255098</v>
      </c>
      <c r="K1021" s="225">
        <v>332578.61310188501</v>
      </c>
      <c r="L1021" s="225">
        <v>327796.046769106</v>
      </c>
      <c r="M1021" s="225">
        <v>629989.82944838295</v>
      </c>
      <c r="N1021" s="225">
        <v>4678020.2552743005</v>
      </c>
      <c r="O1021" s="225">
        <v>288300.14294530201</v>
      </c>
      <c r="P1021" s="225">
        <v>281355.29685873701</v>
      </c>
      <c r="Q1021" s="225">
        <v>614479.35063128197</v>
      </c>
      <c r="R1021" s="225">
        <v>338799.608163186</v>
      </c>
      <c r="S1021" s="225">
        <v>338152.39319673198</v>
      </c>
      <c r="T1021" s="225">
        <v>643473.40319690795</v>
      </c>
      <c r="U1021" s="225">
        <v>334351.15842539299</v>
      </c>
      <c r="V1021" s="225">
        <v>329089.551302568</v>
      </c>
      <c r="W1021" s="225">
        <v>628563.40148902102</v>
      </c>
      <c r="X1021" s="225">
        <v>318774.50454853597</v>
      </c>
      <c r="Y1021" s="225">
        <v>318907.53121452202</v>
      </c>
      <c r="Z1021" s="225">
        <v>627975.188200659</v>
      </c>
      <c r="AA1021" s="225">
        <v>5062221.53017285</v>
      </c>
      <c r="AB1021" s="225">
        <v>260191.97521080999</v>
      </c>
      <c r="AC1021" s="225">
        <v>254700.31189106201</v>
      </c>
      <c r="AD1021" s="225">
        <v>583918.17610251496</v>
      </c>
      <c r="AE1021" s="225">
        <v>304695.41482042399</v>
      </c>
      <c r="AF1021" s="225">
        <v>306249.76864535798</v>
      </c>
      <c r="AG1021" s="225">
        <v>613632.47909601498</v>
      </c>
      <c r="AH1021" s="225">
        <v>306676.58711370302</v>
      </c>
      <c r="AI1021" s="225">
        <v>303431.87056666199</v>
      </c>
      <c r="AJ1021" s="225">
        <v>606711.78236217797</v>
      </c>
      <c r="AK1021" s="225">
        <v>300574.985549481</v>
      </c>
      <c r="AL1021" s="225">
        <v>302578.04364417499</v>
      </c>
      <c r="AM1021" s="225">
        <v>620038.41483585897</v>
      </c>
      <c r="AN1021" s="225">
        <v>4763399.80983824</v>
      </c>
      <c r="AO1021" s="225">
        <v>316108.06120051403</v>
      </c>
      <c r="AP1021" s="225">
        <v>309102.98765802901</v>
      </c>
      <c r="AQ1021" s="225">
        <v>636339.81487834698</v>
      </c>
      <c r="AR1021" s="225">
        <v>354328.961115251</v>
      </c>
      <c r="AS1021" s="225">
        <v>352795.63960200897</v>
      </c>
      <c r="AT1021" s="225">
        <v>657209.05921100697</v>
      </c>
      <c r="AU1021" s="225">
        <v>347842.13326009799</v>
      </c>
      <c r="AV1021" s="225">
        <v>342530.64374221902</v>
      </c>
      <c r="AW1021" s="225">
        <v>643574.12169004104</v>
      </c>
      <c r="AX1021" s="225">
        <v>334533.41220084601</v>
      </c>
      <c r="AY1021" s="225">
        <v>333081.57347901899</v>
      </c>
      <c r="AZ1021" s="225">
        <v>648755.05964939797</v>
      </c>
      <c r="BA1021" s="225">
        <v>5276201.4676867798</v>
      </c>
      <c r="BB1021" s="225">
        <v>349340.46452408301</v>
      </c>
      <c r="BC1021" s="225">
        <v>342051.73044925201</v>
      </c>
      <c r="BD1021" s="225">
        <v>669129.50137427705</v>
      </c>
      <c r="BE1021" s="225">
        <v>386911.67567807197</v>
      </c>
      <c r="BF1021" s="225">
        <v>385076.59728515201</v>
      </c>
      <c r="BG1021" s="225">
        <v>689202.52894821903</v>
      </c>
      <c r="BH1021" s="225">
        <v>379582.41943884298</v>
      </c>
      <c r="BI1021" s="225">
        <v>374020.851395901</v>
      </c>
      <c r="BJ1021" s="225">
        <v>674872.10292851005</v>
      </c>
      <c r="BK1021" s="225">
        <v>365624.37255848502</v>
      </c>
      <c r="BL1021" s="225">
        <v>363877.21670950099</v>
      </c>
      <c r="BM1021" s="225">
        <v>679576.86153300095</v>
      </c>
      <c r="BN1021" s="225">
        <v>5659266.3228233</v>
      </c>
    </row>
    <row r="1022" spans="1:66">
      <c r="A1022" s="245" t="s">
        <v>1261</v>
      </c>
      <c r="B1022" s="225">
        <v>-469075.49381196802</v>
      </c>
      <c r="C1022" s="225">
        <v>-514533.18557887501</v>
      </c>
      <c r="D1022" s="225">
        <v>-546684.14014808601</v>
      </c>
      <c r="E1022" s="225">
        <v>-571537.42212952406</v>
      </c>
      <c r="F1022" s="225">
        <v>-434018.48589882901</v>
      </c>
      <c r="G1022" s="225">
        <v>-461650.855758561</v>
      </c>
      <c r="H1022" s="225">
        <v>-485421.43484528299</v>
      </c>
      <c r="I1022" s="225">
        <v>-508300.62828345899</v>
      </c>
      <c r="J1022" s="225">
        <v>-530751.76839785499</v>
      </c>
      <c r="K1022" s="225">
        <v>-556818.50764614297</v>
      </c>
      <c r="L1022" s="225">
        <v>-585975.158550789</v>
      </c>
      <c r="M1022" s="225">
        <v>-612168.84344826604</v>
      </c>
      <c r="N1022" s="225">
        <v>-6276935.9244976398</v>
      </c>
      <c r="O1022" s="225">
        <v>-629646.84760394902</v>
      </c>
      <c r="P1022" s="225">
        <v>-386002.92051833402</v>
      </c>
      <c r="Q1022" s="225">
        <v>-409161.31784538599</v>
      </c>
      <c r="R1022" s="225">
        <v>-431669.12717703503</v>
      </c>
      <c r="S1022" s="225">
        <v>-453970.72370911698</v>
      </c>
      <c r="T1022" s="225">
        <v>-475548.87893423298</v>
      </c>
      <c r="U1022" s="225">
        <v>-497348.59376690502</v>
      </c>
      <c r="V1022" s="225">
        <v>-517766.12873328797</v>
      </c>
      <c r="W1022" s="225">
        <v>-539082.07158123597</v>
      </c>
      <c r="X1022" s="225">
        <v>-367469.142248191</v>
      </c>
      <c r="Y1022" s="225">
        <v>-382530.85720435699</v>
      </c>
      <c r="Z1022" s="225">
        <v>-161548.96074721299</v>
      </c>
      <c r="AA1022" s="225">
        <v>-5251745.5700692497</v>
      </c>
      <c r="AB1022" s="225">
        <v>-165747.99787365401</v>
      </c>
      <c r="AC1022" s="225">
        <v>-171676.72019238601</v>
      </c>
      <c r="AD1022" s="225">
        <v>-176681.904824992</v>
      </c>
      <c r="AE1022" s="225">
        <v>-181732.04937467899</v>
      </c>
      <c r="AF1022" s="225">
        <v>-186459.19055793001</v>
      </c>
      <c r="AG1022" s="225">
        <v>-191039.59711827699</v>
      </c>
      <c r="AH1022" s="225">
        <v>-196115.94614693301</v>
      </c>
      <c r="AI1022" s="225">
        <v>-201153.25668833099</v>
      </c>
      <c r="AJ1022" s="225">
        <v>-206532.43743080701</v>
      </c>
      <c r="AK1022" s="225">
        <v>-211667.60756329601</v>
      </c>
      <c r="AL1022" s="225">
        <v>-215837.38486479199</v>
      </c>
      <c r="AM1022" s="225">
        <v>-33643.239406726301</v>
      </c>
      <c r="AN1022" s="225">
        <v>-2138287.33204281</v>
      </c>
      <c r="AO1022" s="225">
        <v>-34123.487734871</v>
      </c>
      <c r="AP1022" s="225">
        <v>-40505.060553925403</v>
      </c>
      <c r="AQ1022" s="225">
        <v>-52269.287573822803</v>
      </c>
      <c r="AR1022" s="225">
        <v>-64127.903262057</v>
      </c>
      <c r="AS1022" s="225">
        <v>-76081.928462397307</v>
      </c>
      <c r="AT1022" s="225">
        <v>-88132.397223583102</v>
      </c>
      <c r="AU1022" s="225">
        <v>-100280.356992029</v>
      </c>
      <c r="AV1022" s="225">
        <v>-112526.868807579</v>
      </c>
      <c r="AW1022" s="225">
        <v>-124873.00750235999</v>
      </c>
      <c r="AX1022" s="225">
        <v>-137319.86190318799</v>
      </c>
      <c r="AY1022" s="225">
        <v>-149868.53503674999</v>
      </c>
      <c r="AZ1022" s="225">
        <v>-162520.14433868899</v>
      </c>
      <c r="BA1022" s="225">
        <v>-1142628.8393912499</v>
      </c>
      <c r="BB1022" s="225">
        <v>-172296.31591302899</v>
      </c>
      <c r="BC1022" s="225">
        <v>-185313.97451285401</v>
      </c>
      <c r="BD1022" s="225">
        <v>-32358.934880170302</v>
      </c>
      <c r="BE1022" s="225">
        <v>-38282.608624829998</v>
      </c>
      <c r="BF1022" s="225">
        <v>-44253.834543143799</v>
      </c>
      <c r="BG1022" s="225">
        <v>-50273.127764053403</v>
      </c>
      <c r="BH1022" s="225">
        <v>-56341.010090416399</v>
      </c>
      <c r="BI1022" s="225">
        <v>-62458.010096514503</v>
      </c>
      <c r="BJ1022" s="225">
        <v>-68624.663227103694</v>
      </c>
      <c r="BK1022" s="225">
        <v>-74841.511898255107</v>
      </c>
      <c r="BL1022" s="225">
        <v>-81109.1055995426</v>
      </c>
      <c r="BM1022" s="225">
        <v>-87428.000998212199</v>
      </c>
      <c r="BN1022" s="225">
        <v>-953581.09814812604</v>
      </c>
    </row>
    <row r="1023" spans="1:66">
      <c r="A1023" s="245" t="s">
        <v>1262</v>
      </c>
      <c r="B1023" s="225">
        <v>-229644.783584258</v>
      </c>
      <c r="C1023" s="225">
        <v>-288060.99118051003</v>
      </c>
      <c r="D1023" s="225">
        <v>13281.0874133216</v>
      </c>
      <c r="E1023" s="225">
        <v>-285872.81459182297</v>
      </c>
      <c r="F1023" s="225">
        <v>-145534.53522987801</v>
      </c>
      <c r="G1023" s="225">
        <v>132929.676281013</v>
      </c>
      <c r="H1023" s="225">
        <v>-198565.031045704</v>
      </c>
      <c r="I1023" s="225">
        <v>-219952.86004436601</v>
      </c>
      <c r="J1023" s="225">
        <v>87102.603084695395</v>
      </c>
      <c r="K1023" s="225">
        <v>-224239.894544257</v>
      </c>
      <c r="L1023" s="225">
        <v>-258179.111781682</v>
      </c>
      <c r="M1023" s="225">
        <v>17820.9860001175</v>
      </c>
      <c r="N1023" s="225">
        <v>-1598915.66922333</v>
      </c>
      <c r="O1023" s="225">
        <v>-341346.70465864602</v>
      </c>
      <c r="P1023" s="225">
        <v>-104647.62365959601</v>
      </c>
      <c r="Q1023" s="225">
        <v>205318.03278589499</v>
      </c>
      <c r="R1023" s="225">
        <v>-92869.519013848505</v>
      </c>
      <c r="S1023" s="225">
        <v>-115818.330512385</v>
      </c>
      <c r="T1023" s="225">
        <v>167924.524262675</v>
      </c>
      <c r="U1023" s="225">
        <v>-162997.435341512</v>
      </c>
      <c r="V1023" s="225">
        <v>-188676.57743071899</v>
      </c>
      <c r="W1023" s="225">
        <v>89481.329907784399</v>
      </c>
      <c r="X1023" s="225">
        <v>-48694.637699654297</v>
      </c>
      <c r="Y1023" s="225">
        <v>-63623.325989835503</v>
      </c>
      <c r="Z1023" s="225">
        <v>466426.22745344503</v>
      </c>
      <c r="AA1023" s="225">
        <v>-189524.03989639701</v>
      </c>
      <c r="AB1023" s="225">
        <v>94443.977337156495</v>
      </c>
      <c r="AC1023" s="225">
        <v>83023.591698675198</v>
      </c>
      <c r="AD1023" s="225">
        <v>407236.27127752203</v>
      </c>
      <c r="AE1023" s="225">
        <v>122963.365445744</v>
      </c>
      <c r="AF1023" s="225">
        <v>119790.578087427</v>
      </c>
      <c r="AG1023" s="225">
        <v>422592.88197773701</v>
      </c>
      <c r="AH1023" s="225">
        <v>110560.640966769</v>
      </c>
      <c r="AI1023" s="225">
        <v>102278.61387833</v>
      </c>
      <c r="AJ1023" s="225">
        <v>400179.34493137</v>
      </c>
      <c r="AK1023" s="225">
        <v>88907.377986184802</v>
      </c>
      <c r="AL1023" s="225">
        <v>86740.658779382604</v>
      </c>
      <c r="AM1023" s="225">
        <v>586395.175429133</v>
      </c>
      <c r="AN1023" s="225">
        <v>2625112.47779543</v>
      </c>
      <c r="AO1023" s="225">
        <v>281984.57346564298</v>
      </c>
      <c r="AP1023" s="225">
        <v>268597.92710410297</v>
      </c>
      <c r="AQ1023" s="225">
        <v>584070.52730452397</v>
      </c>
      <c r="AR1023" s="225">
        <v>290201.05785319401</v>
      </c>
      <c r="AS1023" s="225">
        <v>276713.71113961202</v>
      </c>
      <c r="AT1023" s="225">
        <v>569076.66198742401</v>
      </c>
      <c r="AU1023" s="225">
        <v>247561.77626806899</v>
      </c>
      <c r="AV1023" s="225">
        <v>230003.77493463899</v>
      </c>
      <c r="AW1023" s="225">
        <v>518701.114187681</v>
      </c>
      <c r="AX1023" s="225">
        <v>197213.55029765799</v>
      </c>
      <c r="AY1023" s="225">
        <v>183213.038442269</v>
      </c>
      <c r="AZ1023" s="225">
        <v>486234.91531070799</v>
      </c>
      <c r="BA1023" s="225">
        <v>4133572.6282955199</v>
      </c>
      <c r="BB1023" s="225">
        <v>177044.148611054</v>
      </c>
      <c r="BC1023" s="225">
        <v>156737.75593639701</v>
      </c>
      <c r="BD1023" s="225">
        <v>636770.56649410597</v>
      </c>
      <c r="BE1023" s="225">
        <v>348629.067053242</v>
      </c>
      <c r="BF1023" s="225">
        <v>340822.76274200802</v>
      </c>
      <c r="BG1023" s="225">
        <v>638929.40118416504</v>
      </c>
      <c r="BH1023" s="225">
        <v>323241.40934842703</v>
      </c>
      <c r="BI1023" s="225">
        <v>311562.84129938699</v>
      </c>
      <c r="BJ1023" s="225">
        <v>606247.43970140698</v>
      </c>
      <c r="BK1023" s="225">
        <v>290782.86066022998</v>
      </c>
      <c r="BL1023" s="225">
        <v>282768.11110995902</v>
      </c>
      <c r="BM1023" s="225">
        <v>592148.86053478799</v>
      </c>
      <c r="BN1023" s="225">
        <v>4705685.2246751701</v>
      </c>
    </row>
    <row r="1024" spans="1:66">
      <c r="A1024" s="245" t="s">
        <v>1263</v>
      </c>
    </row>
    <row r="1025" spans="1:66">
      <c r="A1025" s="247" t="s">
        <v>1264</v>
      </c>
      <c r="B1025" s="225">
        <v>35117381.122558601</v>
      </c>
      <c r="C1025" s="225">
        <v>35127076.095366098</v>
      </c>
      <c r="D1025" s="225">
        <v>35534254.577423804</v>
      </c>
      <c r="E1025" s="225">
        <v>35555294.056027502</v>
      </c>
      <c r="F1025" s="225">
        <v>35888486.480434999</v>
      </c>
      <c r="G1025" s="225">
        <v>37036200.001592703</v>
      </c>
      <c r="H1025" s="225">
        <v>35869827.211614601</v>
      </c>
      <c r="I1025" s="225">
        <v>35349306.9923888</v>
      </c>
      <c r="J1025" s="225">
        <v>35362377.5301423</v>
      </c>
      <c r="K1025" s="225">
        <v>35051035.032513298</v>
      </c>
      <c r="L1025" s="225">
        <v>35017095.8152759</v>
      </c>
      <c r="M1025" s="225">
        <v>35594192.766773403</v>
      </c>
      <c r="N1025" s="225">
        <v>426502527.68211198</v>
      </c>
      <c r="O1025" s="225">
        <v>34979017.281995602</v>
      </c>
      <c r="P1025" s="225">
        <v>35018956.349357903</v>
      </c>
      <c r="Q1025" s="225">
        <v>35296736.269708999</v>
      </c>
      <c r="R1025" s="225">
        <v>34987320.217576496</v>
      </c>
      <c r="S1025" s="225">
        <v>35065326.707893103</v>
      </c>
      <c r="T1025" s="225">
        <v>35571295.4558492</v>
      </c>
      <c r="U1025" s="225">
        <v>35262566.254858598</v>
      </c>
      <c r="V1025" s="225">
        <v>36494141.5214426</v>
      </c>
      <c r="W1025" s="225">
        <v>36137904.405113503</v>
      </c>
      <c r="X1025" s="225">
        <v>35999728.437506102</v>
      </c>
      <c r="Y1025" s="225">
        <v>35984799.749215901</v>
      </c>
      <c r="Z1025" s="225">
        <v>36524870.981711403</v>
      </c>
      <c r="AA1025" s="225">
        <v>427322663.63222897</v>
      </c>
      <c r="AB1025" s="225">
        <v>36045046.105725102</v>
      </c>
      <c r="AC1025" s="225">
        <v>36062811.779148199</v>
      </c>
      <c r="AD1025" s="225">
        <v>36592680.609669998</v>
      </c>
      <c r="AE1025" s="225">
        <v>36649981.781809099</v>
      </c>
      <c r="AF1025" s="225">
        <v>36898021.756124899</v>
      </c>
      <c r="AG1025" s="225">
        <v>39006052.075201198</v>
      </c>
      <c r="AH1025" s="225">
        <v>38930048.5309873</v>
      </c>
      <c r="AI1025" s="225">
        <v>38921766.503898896</v>
      </c>
      <c r="AJ1025" s="225">
        <v>39219667.234951898</v>
      </c>
      <c r="AK1025" s="225">
        <v>38908395.268006697</v>
      </c>
      <c r="AL1025" s="225">
        <v>38906228.548799902</v>
      </c>
      <c r="AM1025" s="225">
        <v>39584432.939863399</v>
      </c>
      <c r="AN1025" s="225">
        <v>455725133.13418698</v>
      </c>
      <c r="AO1025" s="225">
        <v>39515994.127700903</v>
      </c>
      <c r="AP1025" s="225">
        <v>39551205.647973798</v>
      </c>
      <c r="AQ1025" s="225">
        <v>39977591.432555303</v>
      </c>
      <c r="AR1025" s="225">
        <v>39848838.095407397</v>
      </c>
      <c r="AS1025" s="225">
        <v>39947209.510950796</v>
      </c>
      <c r="AT1025" s="225">
        <v>41881684.260517597</v>
      </c>
      <c r="AU1025" s="225">
        <v>41762733.625661097</v>
      </c>
      <c r="AV1025" s="225">
        <v>41745175.624327697</v>
      </c>
      <c r="AW1025" s="225">
        <v>42033872.963580698</v>
      </c>
      <c r="AX1025" s="225">
        <v>41712385.399690703</v>
      </c>
      <c r="AY1025" s="225">
        <v>41698384.887835301</v>
      </c>
      <c r="AZ1025" s="225">
        <v>42242627.1097138</v>
      </c>
      <c r="BA1025" s="225">
        <v>491917702.68591499</v>
      </c>
      <c r="BB1025" s="225">
        <v>42227287.426522598</v>
      </c>
      <c r="BC1025" s="225">
        <v>42216837.622217998</v>
      </c>
      <c r="BD1025" s="225">
        <v>42809318.819609404</v>
      </c>
      <c r="BE1025" s="225">
        <v>42686485.177063599</v>
      </c>
      <c r="BF1025" s="225">
        <v>42779489.003114998</v>
      </c>
      <c r="BG1025" s="225">
        <v>45730925.142243899</v>
      </c>
      <c r="BH1025" s="225">
        <v>45330102.675360397</v>
      </c>
      <c r="BI1025" s="225">
        <v>45318424.107311398</v>
      </c>
      <c r="BJ1025" s="225">
        <v>45613108.705713399</v>
      </c>
      <c r="BK1025" s="225">
        <v>45297644.126672201</v>
      </c>
      <c r="BL1025" s="225">
        <v>45289629.377121903</v>
      </c>
      <c r="BM1025" s="225">
        <v>45847989.197196499</v>
      </c>
      <c r="BN1025" s="225">
        <v>531147241.38014799</v>
      </c>
    </row>
    <row r="1026" spans="1:66">
      <c r="A1026" s="245" t="s">
        <v>1265</v>
      </c>
      <c r="B1026" s="225">
        <v>35117381.122558601</v>
      </c>
      <c r="C1026" s="225">
        <v>35127076.095366098</v>
      </c>
      <c r="D1026" s="225">
        <v>35534254.5774239</v>
      </c>
      <c r="E1026" s="225">
        <v>35555294.056027502</v>
      </c>
      <c r="F1026" s="225">
        <v>35888486.480434999</v>
      </c>
      <c r="G1026" s="225">
        <v>37036200.001592703</v>
      </c>
      <c r="H1026" s="225">
        <v>35869827.211614601</v>
      </c>
      <c r="I1026" s="225">
        <v>35349306.9923888</v>
      </c>
      <c r="J1026" s="225">
        <v>35362377.5301423</v>
      </c>
      <c r="K1026" s="225">
        <v>35051035.032513298</v>
      </c>
      <c r="L1026" s="225">
        <v>35017095.8152759</v>
      </c>
      <c r="M1026" s="225">
        <v>35594192.7667735</v>
      </c>
      <c r="N1026" s="225">
        <v>426502527.68211198</v>
      </c>
      <c r="O1026" s="225">
        <v>34943634.411445603</v>
      </c>
      <c r="P1026" s="225">
        <v>34983573.478807896</v>
      </c>
      <c r="Q1026" s="225">
        <v>35261353.399158999</v>
      </c>
      <c r="R1026" s="225">
        <v>34951937.347026497</v>
      </c>
      <c r="S1026" s="225">
        <v>35029943.837343097</v>
      </c>
      <c r="T1026" s="225">
        <v>35535912.585299201</v>
      </c>
      <c r="U1026" s="225">
        <v>35227183.384308599</v>
      </c>
      <c r="V1026" s="225">
        <v>36458758.6508926</v>
      </c>
      <c r="W1026" s="225">
        <v>36102521.534563497</v>
      </c>
      <c r="X1026" s="225">
        <v>35964345.566956103</v>
      </c>
      <c r="Y1026" s="225">
        <v>35949416.878665902</v>
      </c>
      <c r="Z1026" s="225">
        <v>36489488.111161403</v>
      </c>
      <c r="AA1026" s="225">
        <v>426898069.18562901</v>
      </c>
      <c r="AB1026" s="225">
        <v>36045046.105725102</v>
      </c>
      <c r="AC1026" s="225">
        <v>36062811.779148199</v>
      </c>
      <c r="AD1026" s="225">
        <v>36592680.609669998</v>
      </c>
      <c r="AE1026" s="225">
        <v>36649981.781809099</v>
      </c>
      <c r="AF1026" s="225">
        <v>36898021.756124899</v>
      </c>
      <c r="AG1026" s="225">
        <v>39006052.075201198</v>
      </c>
      <c r="AH1026" s="225">
        <v>38930048.5309873</v>
      </c>
      <c r="AI1026" s="225">
        <v>38921766.503898896</v>
      </c>
      <c r="AJ1026" s="225">
        <v>39219667.234951898</v>
      </c>
      <c r="AK1026" s="225">
        <v>38908395.268006802</v>
      </c>
      <c r="AL1026" s="225">
        <v>38906228.548799999</v>
      </c>
      <c r="AM1026" s="225">
        <v>39584432.939863399</v>
      </c>
      <c r="AN1026" s="225">
        <v>455725133.13418698</v>
      </c>
      <c r="AO1026" s="225">
        <v>39515994.127700903</v>
      </c>
      <c r="AP1026" s="225">
        <v>39551205.647973798</v>
      </c>
      <c r="AQ1026" s="225">
        <v>39977591.432555303</v>
      </c>
      <c r="AR1026" s="225">
        <v>39848838.095407397</v>
      </c>
      <c r="AS1026" s="225">
        <v>39947209.510950796</v>
      </c>
      <c r="AT1026" s="225">
        <v>41881684.260517597</v>
      </c>
      <c r="AU1026" s="225">
        <v>41762733.625661097</v>
      </c>
      <c r="AV1026" s="225">
        <v>41745175.624327697</v>
      </c>
      <c r="AW1026" s="225">
        <v>42033872.963580698</v>
      </c>
      <c r="AX1026" s="225">
        <v>41712385.399690703</v>
      </c>
      <c r="AY1026" s="225">
        <v>41698384.887835301</v>
      </c>
      <c r="AZ1026" s="225">
        <v>42242627.1097138</v>
      </c>
      <c r="BA1026" s="225">
        <v>491917702.68591499</v>
      </c>
      <c r="BB1026" s="225">
        <v>42227287.426522598</v>
      </c>
      <c r="BC1026" s="225">
        <v>42216837.622217998</v>
      </c>
      <c r="BD1026" s="225">
        <v>42809318.819609404</v>
      </c>
      <c r="BE1026" s="225">
        <v>42686485.177063599</v>
      </c>
      <c r="BF1026" s="225">
        <v>42779489.003114998</v>
      </c>
      <c r="BG1026" s="225">
        <v>45730925.142243899</v>
      </c>
      <c r="BH1026" s="225">
        <v>45330102.675360397</v>
      </c>
      <c r="BI1026" s="225">
        <v>45318424.107311398</v>
      </c>
      <c r="BJ1026" s="225">
        <v>45613108.705713399</v>
      </c>
      <c r="BK1026" s="225">
        <v>45297644.126672201</v>
      </c>
      <c r="BL1026" s="225">
        <v>45289629.377121903</v>
      </c>
      <c r="BM1026" s="225">
        <v>45847989.197196499</v>
      </c>
      <c r="BN1026" s="225">
        <v>531147241.38014799</v>
      </c>
    </row>
    <row r="1027" spans="1:66">
      <c r="A1027" s="245" t="s">
        <v>1266</v>
      </c>
      <c r="B1027" s="225">
        <v>0</v>
      </c>
      <c r="C1027" s="225">
        <v>0</v>
      </c>
      <c r="D1027" s="225">
        <v>-7.2759576141834201E-9</v>
      </c>
      <c r="E1027" s="225">
        <v>0</v>
      </c>
      <c r="F1027" s="225">
        <v>0</v>
      </c>
      <c r="G1027" s="225">
        <v>-7.2759576141834201E-9</v>
      </c>
      <c r="H1027" s="225">
        <v>-7.2759576141834201E-9</v>
      </c>
      <c r="I1027" s="225">
        <v>0</v>
      </c>
      <c r="J1027" s="225">
        <v>0</v>
      </c>
      <c r="K1027" s="225">
        <v>0</v>
      </c>
      <c r="L1027" s="225">
        <v>0</v>
      </c>
      <c r="M1027" s="225">
        <v>-7.2759576141834201E-9</v>
      </c>
      <c r="N1027" s="225">
        <v>-2.91038304567337E-8</v>
      </c>
      <c r="O1027" s="225">
        <v>35382.870549998101</v>
      </c>
      <c r="P1027" s="225">
        <v>35382.870549990897</v>
      </c>
      <c r="Q1027" s="225">
        <v>35382.870549990897</v>
      </c>
      <c r="R1027" s="225">
        <v>35382.870549990897</v>
      </c>
      <c r="S1027" s="225">
        <v>35382.870549990897</v>
      </c>
      <c r="T1027" s="225">
        <v>35382.870549998101</v>
      </c>
      <c r="U1027" s="225">
        <v>35382.870549998101</v>
      </c>
      <c r="V1027" s="225">
        <v>35382.870549990897</v>
      </c>
      <c r="W1027" s="225">
        <v>35382.870549998101</v>
      </c>
      <c r="X1027" s="225">
        <v>35382.870549990897</v>
      </c>
      <c r="Y1027" s="225">
        <v>35382.870549990897</v>
      </c>
      <c r="Z1027" s="225">
        <v>35382.870549998101</v>
      </c>
      <c r="AA1027" s="225">
        <v>424594.44659992697</v>
      </c>
      <c r="AB1027" s="225">
        <v>-7.2759576141834201E-9</v>
      </c>
      <c r="AC1027" s="225">
        <v>0</v>
      </c>
      <c r="AD1027" s="225">
        <v>0</v>
      </c>
      <c r="AE1027" s="225">
        <v>-7.2759576141834201E-9</v>
      </c>
      <c r="AF1027" s="225">
        <v>-7.2759576141834201E-9</v>
      </c>
      <c r="AG1027" s="225">
        <v>0</v>
      </c>
      <c r="AH1027" s="225">
        <v>-7.2759576141834201E-9</v>
      </c>
      <c r="AI1027" s="225">
        <v>-7.2759576141834201E-9</v>
      </c>
      <c r="AJ1027" s="225">
        <v>0</v>
      </c>
      <c r="AK1027" s="225">
        <v>-7.2759576141834201E-9</v>
      </c>
      <c r="AL1027" s="225">
        <v>-7.2759576141834201E-9</v>
      </c>
      <c r="AM1027" s="225">
        <v>-7.2759576141834201E-9</v>
      </c>
      <c r="AN1027" s="225">
        <v>-5.8207660913467401E-8</v>
      </c>
      <c r="AO1027" s="225">
        <v>-7.2759576141834201E-9</v>
      </c>
      <c r="AP1027" s="225">
        <v>-7.2759576141834201E-9</v>
      </c>
      <c r="AQ1027" s="225">
        <v>-7.2759576141834201E-9</v>
      </c>
      <c r="AR1027" s="225">
        <v>-7.2759576141834201E-9</v>
      </c>
      <c r="AS1027" s="225">
        <v>-7.2759576141834201E-9</v>
      </c>
      <c r="AT1027" s="225">
        <v>0</v>
      </c>
      <c r="AU1027" s="225">
        <v>0</v>
      </c>
      <c r="AV1027" s="225">
        <v>-7.2759576141834201E-9</v>
      </c>
      <c r="AW1027" s="225">
        <v>0</v>
      </c>
      <c r="AX1027" s="225">
        <v>0</v>
      </c>
      <c r="AY1027" s="225">
        <v>0</v>
      </c>
      <c r="AZ1027" s="225">
        <v>-7.2759576141834201E-9</v>
      </c>
      <c r="BA1027" s="225">
        <v>-5.0931703299283902E-8</v>
      </c>
      <c r="BB1027" s="225">
        <v>0</v>
      </c>
      <c r="BC1027" s="225">
        <v>0</v>
      </c>
      <c r="BD1027" s="225">
        <v>0</v>
      </c>
      <c r="BE1027" s="225">
        <v>-7.2759576141834201E-9</v>
      </c>
      <c r="BF1027" s="225">
        <v>-7.2759576141834201E-9</v>
      </c>
      <c r="BG1027" s="225">
        <v>-7.2759576141834201E-9</v>
      </c>
      <c r="BH1027" s="225">
        <v>-7.2759576141834201E-9</v>
      </c>
      <c r="BI1027" s="225">
        <v>0</v>
      </c>
      <c r="BJ1027" s="225">
        <v>0</v>
      </c>
      <c r="BK1027" s="225">
        <v>0</v>
      </c>
      <c r="BL1027" s="225">
        <v>-7.2759576141834201E-9</v>
      </c>
      <c r="BM1027" s="225">
        <v>0</v>
      </c>
      <c r="BN1027" s="225">
        <v>-3.6379788070917103E-8</v>
      </c>
    </row>
    <row r="1028" spans="1:66">
      <c r="A1028" s="245" t="s">
        <v>1267</v>
      </c>
    </row>
    <row r="1029" spans="1:66">
      <c r="A1029" s="249" t="s">
        <v>1268</v>
      </c>
      <c r="B1029" s="226"/>
      <c r="C1029" s="226"/>
      <c r="D1029" s="226"/>
      <c r="E1029" s="226"/>
      <c r="F1029" s="226"/>
      <c r="G1029" s="226"/>
      <c r="H1029" s="226"/>
      <c r="I1029" s="226"/>
      <c r="J1029" s="226"/>
      <c r="K1029" s="226"/>
      <c r="L1029" s="226"/>
      <c r="M1029" s="226"/>
      <c r="N1029" s="226"/>
      <c r="O1029" s="226"/>
      <c r="P1029" s="226"/>
      <c r="Q1029" s="226"/>
      <c r="R1029" s="226"/>
      <c r="S1029" s="226"/>
      <c r="T1029" s="226"/>
      <c r="U1029" s="226"/>
      <c r="V1029" s="226"/>
      <c r="W1029" s="226"/>
      <c r="X1029" s="226"/>
      <c r="Y1029" s="226"/>
      <c r="Z1029" s="226"/>
      <c r="AA1029" s="226"/>
      <c r="AB1029" s="226"/>
      <c r="AC1029" s="226"/>
      <c r="AD1029" s="226"/>
      <c r="AE1029" s="226"/>
      <c r="AF1029" s="226"/>
      <c r="AG1029" s="226"/>
      <c r="AH1029" s="226"/>
      <c r="AI1029" s="226"/>
      <c r="AJ1029" s="226"/>
      <c r="AK1029" s="226"/>
      <c r="AL1029" s="226"/>
      <c r="AM1029" s="226"/>
      <c r="AN1029" s="226"/>
      <c r="AO1029" s="226"/>
      <c r="AP1029" s="226"/>
      <c r="AQ1029" s="226"/>
      <c r="AR1029" s="226"/>
      <c r="AS1029" s="226"/>
      <c r="AT1029" s="226"/>
      <c r="AU1029" s="226"/>
      <c r="AV1029" s="226"/>
      <c r="AW1029" s="226"/>
      <c r="AX1029" s="226"/>
      <c r="AY1029" s="226"/>
      <c r="AZ1029" s="226"/>
      <c r="BA1029" s="226"/>
      <c r="BB1029" s="226"/>
      <c r="BC1029" s="226"/>
      <c r="BD1029" s="226"/>
      <c r="BE1029" s="226"/>
      <c r="BF1029" s="226"/>
      <c r="BG1029" s="226"/>
      <c r="BH1029" s="226"/>
      <c r="BI1029" s="226"/>
      <c r="BJ1029" s="226"/>
      <c r="BK1029" s="226"/>
      <c r="BL1029" s="226"/>
      <c r="BM1029" s="226"/>
      <c r="BN1029" s="226"/>
    </row>
    <row r="1030" spans="1:66">
      <c r="A1030" s="245" t="s">
        <v>1269</v>
      </c>
      <c r="B1030" s="225">
        <v>0</v>
      </c>
      <c r="C1030" s="225">
        <v>0</v>
      </c>
      <c r="D1030" s="225">
        <v>0</v>
      </c>
      <c r="E1030" s="225">
        <v>0</v>
      </c>
      <c r="F1030" s="225">
        <v>0</v>
      </c>
      <c r="G1030" s="225">
        <v>0</v>
      </c>
      <c r="H1030" s="225">
        <v>0</v>
      </c>
      <c r="I1030" s="225">
        <v>0</v>
      </c>
      <c r="J1030" s="225">
        <v>0</v>
      </c>
      <c r="K1030" s="225">
        <v>0</v>
      </c>
      <c r="L1030" s="225">
        <v>0</v>
      </c>
      <c r="M1030" s="225">
        <v>0</v>
      </c>
      <c r="N1030" s="225">
        <v>0</v>
      </c>
      <c r="O1030" s="225">
        <v>0</v>
      </c>
      <c r="P1030" s="225">
        <v>0</v>
      </c>
      <c r="Q1030" s="225">
        <v>0</v>
      </c>
      <c r="R1030" s="225">
        <v>0</v>
      </c>
      <c r="S1030" s="225">
        <v>0</v>
      </c>
      <c r="T1030" s="225">
        <v>0</v>
      </c>
      <c r="U1030" s="225">
        <v>0</v>
      </c>
      <c r="V1030" s="225">
        <v>0</v>
      </c>
      <c r="W1030" s="225">
        <v>0</v>
      </c>
      <c r="X1030" s="225">
        <v>0</v>
      </c>
      <c r="Y1030" s="225">
        <v>0</v>
      </c>
      <c r="Z1030" s="225">
        <v>0</v>
      </c>
      <c r="AA1030" s="225">
        <v>0</v>
      </c>
      <c r="AB1030" s="225">
        <v>0</v>
      </c>
      <c r="AC1030" s="225">
        <v>0</v>
      </c>
      <c r="AD1030" s="225">
        <v>0</v>
      </c>
      <c r="AE1030" s="225">
        <v>0</v>
      </c>
      <c r="AF1030" s="225">
        <v>0</v>
      </c>
      <c r="AG1030" s="225">
        <v>0</v>
      </c>
      <c r="AH1030" s="225">
        <v>0</v>
      </c>
      <c r="AI1030" s="225">
        <v>0</v>
      </c>
      <c r="AJ1030" s="225">
        <v>0</v>
      </c>
      <c r="AK1030" s="225">
        <v>0</v>
      </c>
      <c r="AL1030" s="225">
        <v>0</v>
      </c>
      <c r="AM1030" s="225">
        <v>0</v>
      </c>
      <c r="AN1030" s="225">
        <v>0</v>
      </c>
      <c r="AO1030" s="225">
        <v>0</v>
      </c>
      <c r="AP1030" s="225">
        <v>0</v>
      </c>
      <c r="AQ1030" s="225">
        <v>0</v>
      </c>
      <c r="AR1030" s="225">
        <v>0</v>
      </c>
      <c r="AS1030" s="225">
        <v>0</v>
      </c>
      <c r="AT1030" s="225">
        <v>0</v>
      </c>
      <c r="AU1030" s="225">
        <v>0</v>
      </c>
      <c r="AV1030" s="225">
        <v>0</v>
      </c>
      <c r="AW1030" s="225">
        <v>0</v>
      </c>
      <c r="AX1030" s="225">
        <v>0</v>
      </c>
      <c r="AY1030" s="225">
        <v>0</v>
      </c>
      <c r="AZ1030" s="225">
        <v>0</v>
      </c>
      <c r="BA1030" s="225">
        <v>0</v>
      </c>
      <c r="BB1030" s="225">
        <v>0</v>
      </c>
      <c r="BC1030" s="225">
        <v>0</v>
      </c>
      <c r="BD1030" s="225">
        <v>0</v>
      </c>
      <c r="BE1030" s="225">
        <v>0</v>
      </c>
      <c r="BF1030" s="225">
        <v>0</v>
      </c>
      <c r="BG1030" s="225">
        <v>0</v>
      </c>
      <c r="BH1030" s="225">
        <v>0</v>
      </c>
      <c r="BI1030" s="225">
        <v>0</v>
      </c>
      <c r="BJ1030" s="225">
        <v>0</v>
      </c>
      <c r="BK1030" s="225">
        <v>0</v>
      </c>
      <c r="BL1030" s="225">
        <v>0</v>
      </c>
      <c r="BM1030" s="225">
        <v>0</v>
      </c>
      <c r="BN1030" s="225">
        <v>0</v>
      </c>
    </row>
    <row r="1031" spans="1:66">
      <c r="A1031" s="245" t="s">
        <v>1270</v>
      </c>
      <c r="B1031" s="225">
        <v>-12270670.4348044</v>
      </c>
      <c r="C1031" s="225">
        <v>11741931.811656401</v>
      </c>
      <c r="D1031" s="225">
        <v>-3200516.6986195599</v>
      </c>
      <c r="E1031" s="225">
        <v>-13834323.3723721</v>
      </c>
      <c r="F1031" s="225">
        <v>-18463551.888636399</v>
      </c>
      <c r="G1031" s="225">
        <v>-25901661.437253501</v>
      </c>
      <c r="H1031" s="225">
        <v>-19304560.381642401</v>
      </c>
      <c r="I1031" s="225">
        <v>-39527060.828318201</v>
      </c>
      <c r="J1031" s="225">
        <v>-28296314.280131299</v>
      </c>
      <c r="K1031" s="225">
        <v>-14629299.9558475</v>
      </c>
      <c r="L1031" s="225">
        <v>-4294959.7660704702</v>
      </c>
      <c r="M1031" s="225">
        <v>-25882899.246605799</v>
      </c>
      <c r="N1031" s="225">
        <v>-193863886.478645</v>
      </c>
      <c r="O1031" s="225">
        <v>-23858602.997754999</v>
      </c>
      <c r="P1031" s="225">
        <v>-2352975.8266663798</v>
      </c>
      <c r="Q1031" s="225">
        <v>-10208798.585031001</v>
      </c>
      <c r="R1031" s="225">
        <v>-2548790.8073343998</v>
      </c>
      <c r="S1031" s="225">
        <v>-8357532.75948356</v>
      </c>
      <c r="T1031" s="225">
        <v>-12509278.952999899</v>
      </c>
      <c r="U1031" s="225">
        <v>-11462495.622832701</v>
      </c>
      <c r="V1031" s="225">
        <v>-29146746.2450151</v>
      </c>
      <c r="W1031" s="225">
        <v>-6730382.6087331204</v>
      </c>
      <c r="X1031" s="225">
        <v>-4148460.8342188098</v>
      </c>
      <c r="Y1031" s="225">
        <v>3631377.3951014401</v>
      </c>
      <c r="Z1031" s="225">
        <v>-8661207.0598711409</v>
      </c>
      <c r="AA1031" s="225">
        <v>-116353894.90483899</v>
      </c>
      <c r="AB1031" s="225">
        <v>914043.60129035998</v>
      </c>
      <c r="AC1031" s="225">
        <v>17006536.291333001</v>
      </c>
      <c r="AD1031" s="225">
        <v>14570396.1584004</v>
      </c>
      <c r="AE1031" s="225">
        <v>12882287.215310801</v>
      </c>
      <c r="AF1031" s="225">
        <v>6763787.7192917597</v>
      </c>
      <c r="AG1031" s="225">
        <v>9010429.0688313898</v>
      </c>
      <c r="AH1031" s="225">
        <v>5953520.83652029</v>
      </c>
      <c r="AI1031" s="225">
        <v>-7480710.3513430404</v>
      </c>
      <c r="AJ1031" s="225">
        <v>9496560.0411511697</v>
      </c>
      <c r="AK1031" s="225">
        <v>9611470.3894565906</v>
      </c>
      <c r="AL1031" s="225">
        <v>15212376.6318077</v>
      </c>
      <c r="AM1031" s="225">
        <v>-1363931.3846626999</v>
      </c>
      <c r="AN1031" s="225">
        <v>92576766.217387795</v>
      </c>
      <c r="AO1031" s="225">
        <v>-1444480.8748038199</v>
      </c>
      <c r="AP1031" s="225">
        <v>15223519.184265001</v>
      </c>
      <c r="AQ1031" s="225">
        <v>12139839.4489005</v>
      </c>
      <c r="AR1031" s="225">
        <v>67161866.635096893</v>
      </c>
      <c r="AS1031" s="225">
        <v>4412178.0350786503</v>
      </c>
      <c r="AT1031" s="225">
        <v>63231486.570179097</v>
      </c>
      <c r="AU1031" s="225">
        <v>3712979.7911132402</v>
      </c>
      <c r="AV1031" s="225">
        <v>-9547902.5425575096</v>
      </c>
      <c r="AW1031" s="225">
        <v>-83598675.812977299</v>
      </c>
      <c r="AX1031" s="225">
        <v>8395451.9727156907</v>
      </c>
      <c r="AY1031" s="225">
        <v>14395054.261777701</v>
      </c>
      <c r="AZ1031" s="225">
        <v>-32324892.719493002</v>
      </c>
      <c r="BA1031" s="225">
        <v>61756423.949294999</v>
      </c>
      <c r="BB1031" s="225">
        <v>-3011335.7974161501</v>
      </c>
      <c r="BC1031" s="225">
        <v>13775541.420566</v>
      </c>
      <c r="BD1031" s="225">
        <v>6172580.9891634099</v>
      </c>
      <c r="BE1031" s="225">
        <v>65871438.568893999</v>
      </c>
      <c r="BF1031" s="225">
        <v>2012752.5797735699</v>
      </c>
      <c r="BG1031" s="225">
        <v>60610219.836156502</v>
      </c>
      <c r="BH1031" s="225">
        <v>773894.67994445201</v>
      </c>
      <c r="BI1031" s="225">
        <v>-12594831.281134499</v>
      </c>
      <c r="BJ1031" s="225">
        <v>61878197.011863403</v>
      </c>
      <c r="BK1031" s="225">
        <v>5610285.5528973797</v>
      </c>
      <c r="BL1031" s="225">
        <v>10316004.2987877</v>
      </c>
      <c r="BM1031" s="225">
        <v>-85202521.736430898</v>
      </c>
      <c r="BN1031" s="225">
        <v>126212226.12306499</v>
      </c>
    </row>
    <row r="1032" spans="1:66">
      <c r="A1032" s="245" t="s">
        <v>1271</v>
      </c>
    </row>
    <row r="1033" spans="1:66">
      <c r="A1033" s="250" t="s">
        <v>1272</v>
      </c>
      <c r="B1033" s="226">
        <v>-6.5355762477401602E-2</v>
      </c>
      <c r="C1033" s="226">
        <v>-8.8541646953853498E-2</v>
      </c>
      <c r="D1033" s="226">
        <v>-7.80802190575078E-3</v>
      </c>
      <c r="E1033" s="226">
        <v>1.15741652323206E-3</v>
      </c>
      <c r="F1033" s="226">
        <v>1.24019178658763E-2</v>
      </c>
      <c r="G1033" s="226">
        <v>9.8398408869492401E-2</v>
      </c>
      <c r="H1033" s="226">
        <v>0.11423947366975799</v>
      </c>
      <c r="I1033" s="226">
        <v>0.18194066286798599</v>
      </c>
      <c r="J1033" s="226">
        <v>0.65852561630820095</v>
      </c>
      <c r="K1033" s="226">
        <v>0.67401867426036199</v>
      </c>
      <c r="L1033" s="226">
        <v>1.03484546909634</v>
      </c>
      <c r="M1033" s="226">
        <v>1.4664326547654201</v>
      </c>
      <c r="N1033" s="226">
        <v>4.08025486288967</v>
      </c>
      <c r="O1033" s="226">
        <v>1.5018476956560001</v>
      </c>
      <c r="P1033" s="226">
        <v>1.5479520793127299</v>
      </c>
      <c r="Q1033" s="226">
        <v>1.57367623693598</v>
      </c>
      <c r="R1033" s="226">
        <v>1.5252543559354299</v>
      </c>
      <c r="S1033" s="226">
        <v>1.4813819635807199</v>
      </c>
      <c r="T1033" s="226">
        <v>1.4336041377048201</v>
      </c>
      <c r="U1033" s="226">
        <v>1.3960854415225299</v>
      </c>
      <c r="V1033" s="226">
        <v>1.35051355138605</v>
      </c>
      <c r="W1033" s="226">
        <v>1.26753965774411</v>
      </c>
      <c r="X1033" s="226">
        <v>1.22610651766626</v>
      </c>
      <c r="Y1033" s="226">
        <v>1.1948430635790099</v>
      </c>
      <c r="Z1033" s="226">
        <v>1.1378955901597301</v>
      </c>
      <c r="AA1033" s="226">
        <v>16.636700291183399</v>
      </c>
      <c r="AB1033" s="226">
        <v>1.0493589773685099</v>
      </c>
      <c r="AC1033" s="226">
        <v>0.97867795950363301</v>
      </c>
      <c r="AD1033" s="226">
        <v>0.88739109122961601</v>
      </c>
      <c r="AE1033" s="226">
        <v>0.82909303106318299</v>
      </c>
      <c r="AF1033" s="226">
        <v>0.77085370806391995</v>
      </c>
      <c r="AG1033" s="226">
        <v>0.68388062686004203</v>
      </c>
      <c r="AH1033" s="226">
        <v>0.61340873970105403</v>
      </c>
      <c r="AI1033" s="226">
        <v>0.52534059526629495</v>
      </c>
      <c r="AJ1033" s="226">
        <v>0.45079045941601598</v>
      </c>
      <c r="AK1033" s="226">
        <v>0.38973877227451798</v>
      </c>
      <c r="AL1033" s="226">
        <v>0.33564901737035902</v>
      </c>
      <c r="AM1033" s="226">
        <v>0.28895228989314398</v>
      </c>
      <c r="AN1033" s="226">
        <v>7.8031352680103003</v>
      </c>
      <c r="AO1033" s="226">
        <v>0.28442329418394502</v>
      </c>
      <c r="AP1033" s="226">
        <v>0.27755145262255099</v>
      </c>
      <c r="AQ1033" s="226">
        <v>0.27254103471311197</v>
      </c>
      <c r="AR1033" s="226">
        <v>3.8171063337613699E-2</v>
      </c>
      <c r="AS1033" s="226">
        <v>3.2833771302147201E-2</v>
      </c>
      <c r="AT1033" s="226">
        <v>-0.200884951832946</v>
      </c>
      <c r="AU1033" s="226">
        <v>-0.20517219775781201</v>
      </c>
      <c r="AV1033" s="226">
        <v>-0.210296467341548</v>
      </c>
      <c r="AW1033" s="226">
        <v>0.157623425608544</v>
      </c>
      <c r="AX1033" s="226">
        <v>0.14916842926719601</v>
      </c>
      <c r="AY1033" s="226">
        <v>0.13795101427185799</v>
      </c>
      <c r="AZ1033" s="226">
        <v>0.25284511957787298</v>
      </c>
      <c r="BA1033" s="226">
        <v>0.98675498795253802</v>
      </c>
      <c r="BB1033" s="226">
        <v>0.246703478374899</v>
      </c>
      <c r="BC1033" s="226">
        <v>0.242888233263584</v>
      </c>
      <c r="BD1033" s="226">
        <v>0.25726079612297598</v>
      </c>
      <c r="BE1033" s="226">
        <v>0.25158707349404402</v>
      </c>
      <c r="BF1033" s="226">
        <v>0.25144535600318801</v>
      </c>
      <c r="BG1033" s="226">
        <v>0.25086769811181697</v>
      </c>
      <c r="BH1033" s="226">
        <v>0.25162547423248999</v>
      </c>
      <c r="BI1033" s="226">
        <v>0.25292955437446302</v>
      </c>
      <c r="BJ1033" s="226">
        <v>-0.387216233798098</v>
      </c>
      <c r="BK1033" s="226">
        <v>-0.39038658989067199</v>
      </c>
      <c r="BL1033" s="226">
        <v>-0.388687585191893</v>
      </c>
      <c r="BM1033" s="226">
        <v>-0.17095487622302599</v>
      </c>
      <c r="BN1033" s="226">
        <v>0.66806237887377296</v>
      </c>
    </row>
    <row r="1034" spans="1:66">
      <c r="A1034" s="250" t="s">
        <v>1273</v>
      </c>
      <c r="B1034" s="226">
        <v>1.0653557624773999</v>
      </c>
      <c r="C1034" s="226">
        <v>1.08854164695385</v>
      </c>
      <c r="D1034" s="226">
        <v>1.0078080219057499</v>
      </c>
      <c r="E1034" s="226">
        <v>0.99884258347676702</v>
      </c>
      <c r="F1034" s="226">
        <v>0.98759808213412303</v>
      </c>
      <c r="G1034" s="226">
        <v>0.90160159113050697</v>
      </c>
      <c r="H1034" s="226">
        <v>0.88576052633024105</v>
      </c>
      <c r="I1034" s="226">
        <v>0.81805933713201295</v>
      </c>
      <c r="J1034" s="226">
        <v>0.341474383691798</v>
      </c>
      <c r="K1034" s="226">
        <v>0.32598132573963701</v>
      </c>
      <c r="L1034" s="226">
        <v>-3.4845469096343201E-2</v>
      </c>
      <c r="M1034" s="226">
        <v>-0.466432654765429</v>
      </c>
      <c r="N1034" s="226">
        <v>7.9197451371103202</v>
      </c>
      <c r="O1034" s="226">
        <v>-0.50184769565600396</v>
      </c>
      <c r="P1034" s="226">
        <v>-0.54795207931273904</v>
      </c>
      <c r="Q1034" s="226">
        <v>-0.57367623693598901</v>
      </c>
      <c r="R1034" s="226">
        <v>-0.52525435593543901</v>
      </c>
      <c r="S1034" s="226">
        <v>-0.48138196358072</v>
      </c>
      <c r="T1034" s="226">
        <v>-0.43360413770482198</v>
      </c>
      <c r="U1034" s="226">
        <v>-0.396085441522538</v>
      </c>
      <c r="V1034" s="226">
        <v>-0.350513551386053</v>
      </c>
      <c r="W1034" s="226">
        <v>-0.26753965774411198</v>
      </c>
      <c r="X1034" s="226">
        <v>-0.226106517666264</v>
      </c>
      <c r="Y1034" s="226">
        <v>-0.19484306357901299</v>
      </c>
      <c r="Z1034" s="226">
        <v>-0.13789559015973499</v>
      </c>
      <c r="AA1034" s="226">
        <v>-4.6367002911834296</v>
      </c>
      <c r="AB1034" s="226">
        <v>-4.9358977368515598E-2</v>
      </c>
      <c r="AC1034" s="226">
        <v>2.1322040496366199E-2</v>
      </c>
      <c r="AD1034" s="226">
        <v>0.112608908770383</v>
      </c>
      <c r="AE1034" s="226">
        <v>0.17090696893681601</v>
      </c>
      <c r="AF1034" s="226">
        <v>0.22914629193607899</v>
      </c>
      <c r="AG1034" s="226">
        <v>0.31611937313995703</v>
      </c>
      <c r="AH1034" s="226">
        <v>0.38659126029894503</v>
      </c>
      <c r="AI1034" s="226">
        <v>0.47465940473370399</v>
      </c>
      <c r="AJ1034" s="226">
        <v>0.54920954058398397</v>
      </c>
      <c r="AK1034" s="226">
        <v>0.61026122772548097</v>
      </c>
      <c r="AL1034" s="226">
        <v>0.66435098262963999</v>
      </c>
      <c r="AM1034" s="226">
        <v>0.71104771010685497</v>
      </c>
      <c r="AN1034" s="226">
        <v>4.1968647319896899</v>
      </c>
      <c r="AO1034" s="226">
        <v>0.71557670581605404</v>
      </c>
      <c r="AP1034" s="226">
        <v>0.72244854737744801</v>
      </c>
      <c r="AQ1034" s="226">
        <v>0.72745896528688703</v>
      </c>
      <c r="AR1034" s="226">
        <v>0.961828936662386</v>
      </c>
      <c r="AS1034" s="226">
        <v>0.96716622869785196</v>
      </c>
      <c r="AT1034" s="226">
        <v>1.2008849518329401</v>
      </c>
      <c r="AU1034" s="226">
        <v>1.20517219775781</v>
      </c>
      <c r="AV1034" s="226">
        <v>1.2102964673415399</v>
      </c>
      <c r="AW1034" s="226">
        <v>0.84237657439145497</v>
      </c>
      <c r="AX1034" s="226">
        <v>0.85083157073280302</v>
      </c>
      <c r="AY1034" s="226">
        <v>0.86204898572814104</v>
      </c>
      <c r="AZ1034" s="226">
        <v>0.74715488042212597</v>
      </c>
      <c r="BA1034" s="226">
        <v>11.013245012047401</v>
      </c>
      <c r="BB1034" s="226">
        <v>0.75329652162510097</v>
      </c>
      <c r="BC1034" s="226">
        <v>0.757111766736415</v>
      </c>
      <c r="BD1034" s="226">
        <v>0.74273920387702397</v>
      </c>
      <c r="BE1034" s="226">
        <v>0.74841292650595503</v>
      </c>
      <c r="BF1034" s="226">
        <v>0.74855464399681104</v>
      </c>
      <c r="BG1034" s="226">
        <v>0.74913230188818203</v>
      </c>
      <c r="BH1034" s="226">
        <v>0.74837452576750896</v>
      </c>
      <c r="BI1034" s="226">
        <v>0.74707044562553604</v>
      </c>
      <c r="BJ1034" s="226">
        <v>1.38721623379809</v>
      </c>
      <c r="BK1034" s="226">
        <v>1.39038658989067</v>
      </c>
      <c r="BL1034" s="226">
        <v>1.3886875851918901</v>
      </c>
      <c r="BM1034" s="226">
        <v>1.17095487622302</v>
      </c>
      <c r="BN1034" s="226">
        <v>11.331937621126199</v>
      </c>
    </row>
    <row r="1035" spans="1:66">
      <c r="A1035" s="250" t="s">
        <v>1274</v>
      </c>
      <c r="B1035" s="226">
        <v>0.50690000000000002</v>
      </c>
      <c r="C1035" s="226">
        <v>0.50690000000000002</v>
      </c>
      <c r="D1035" s="226">
        <v>0.50690000000000002</v>
      </c>
      <c r="E1035" s="226">
        <v>0.50690000000000002</v>
      </c>
      <c r="F1035" s="226">
        <v>0.50690000000000002</v>
      </c>
      <c r="G1035" s="226">
        <v>0.50690000000000002</v>
      </c>
      <c r="H1035" s="226">
        <v>0.50690000000000002</v>
      </c>
      <c r="I1035" s="226">
        <v>0.50690000000000002</v>
      </c>
      <c r="J1035" s="226">
        <v>0.50690000000000002</v>
      </c>
      <c r="K1035" s="226">
        <v>0.50690000000000002</v>
      </c>
      <c r="L1035" s="226">
        <v>0.50690000000000002</v>
      </c>
      <c r="M1035" s="226">
        <v>0.50690000000000002</v>
      </c>
      <c r="N1035" s="226">
        <v>6.0827999999999998</v>
      </c>
      <c r="O1035" s="226">
        <v>0.50690000000000002</v>
      </c>
      <c r="P1035" s="226">
        <v>0.50690000000000002</v>
      </c>
      <c r="Q1035" s="226">
        <v>0.50690000000000002</v>
      </c>
      <c r="R1035" s="226">
        <v>0.50690000000000002</v>
      </c>
      <c r="S1035" s="226">
        <v>0.50690000000000002</v>
      </c>
      <c r="T1035" s="226">
        <v>0.50690000000000002</v>
      </c>
      <c r="U1035" s="226">
        <v>0.50690000000000002</v>
      </c>
      <c r="V1035" s="226">
        <v>0.50690000000000002</v>
      </c>
      <c r="W1035" s="226">
        <v>0.50690000000000002</v>
      </c>
      <c r="X1035" s="226">
        <v>0.50690000000000002</v>
      </c>
      <c r="Y1035" s="226">
        <v>0.50690000000000002</v>
      </c>
      <c r="Z1035" s="226">
        <v>0.50690000000000002</v>
      </c>
      <c r="AA1035" s="226">
        <v>6.0827999999999998</v>
      </c>
      <c r="AB1035" s="226">
        <v>0.50690000000000002</v>
      </c>
      <c r="AC1035" s="226">
        <v>0.50690000000000002</v>
      </c>
      <c r="AD1035" s="226">
        <v>0.50690000000000002</v>
      </c>
      <c r="AE1035" s="226">
        <v>0.50690000000000002</v>
      </c>
      <c r="AF1035" s="226">
        <v>0.50690000000000002</v>
      </c>
      <c r="AG1035" s="226">
        <v>0.50690000000000002</v>
      </c>
      <c r="AH1035" s="226">
        <v>0.50690000000000002</v>
      </c>
      <c r="AI1035" s="226">
        <v>0.50690000000000002</v>
      </c>
      <c r="AJ1035" s="226">
        <v>0.50690000000000002</v>
      </c>
      <c r="AK1035" s="226">
        <v>0.50690000000000002</v>
      </c>
      <c r="AL1035" s="226">
        <v>0.50690000000000002</v>
      </c>
      <c r="AM1035" s="226">
        <v>0.50690000000000002</v>
      </c>
      <c r="AN1035" s="226">
        <v>6.0827999999999998</v>
      </c>
      <c r="AO1035" s="226">
        <v>0.50690000000000002</v>
      </c>
      <c r="AP1035" s="226">
        <v>0.50690000000000002</v>
      </c>
      <c r="AQ1035" s="226">
        <v>0.50690000000000002</v>
      </c>
      <c r="AR1035" s="226">
        <v>0.50690000000000002</v>
      </c>
      <c r="AS1035" s="226">
        <v>0.50690000000000002</v>
      </c>
      <c r="AT1035" s="226">
        <v>0.50690000000000002</v>
      </c>
      <c r="AU1035" s="226">
        <v>0.50690000000000002</v>
      </c>
      <c r="AV1035" s="226">
        <v>0.50690000000000002</v>
      </c>
      <c r="AW1035" s="226">
        <v>0.50690000000000002</v>
      </c>
      <c r="AX1035" s="226">
        <v>0.50690000000000002</v>
      </c>
      <c r="AY1035" s="226">
        <v>0.50690000000000002</v>
      </c>
      <c r="AZ1035" s="226">
        <v>0.50690000000000002</v>
      </c>
      <c r="BA1035" s="226">
        <v>6.0827999999999998</v>
      </c>
      <c r="BB1035" s="226">
        <v>0.50690000000000002</v>
      </c>
      <c r="BC1035" s="226">
        <v>0.50690000000000002</v>
      </c>
      <c r="BD1035" s="226">
        <v>0.50690000000000002</v>
      </c>
      <c r="BE1035" s="226">
        <v>0.50690000000000002</v>
      </c>
      <c r="BF1035" s="226">
        <v>0.50690000000000002</v>
      </c>
      <c r="BG1035" s="226">
        <v>0.50690000000000002</v>
      </c>
      <c r="BH1035" s="226">
        <v>0.50690000000000002</v>
      </c>
      <c r="BI1035" s="226">
        <v>0.50690000000000002</v>
      </c>
      <c r="BJ1035" s="226">
        <v>0.50690000000000002</v>
      </c>
      <c r="BK1035" s="226">
        <v>0.50690000000000002</v>
      </c>
      <c r="BL1035" s="226">
        <v>0.50690000000000002</v>
      </c>
      <c r="BM1035" s="226">
        <v>0.50690000000000002</v>
      </c>
      <c r="BN1035" s="226">
        <v>6.0827999999999998</v>
      </c>
    </row>
    <row r="1036" spans="1:66">
      <c r="A1036" s="250" t="s">
        <v>1275</v>
      </c>
      <c r="B1036" s="226">
        <v>12</v>
      </c>
      <c r="C1036" s="226">
        <v>12</v>
      </c>
      <c r="D1036" s="226">
        <v>12</v>
      </c>
      <c r="E1036" s="226">
        <v>12</v>
      </c>
      <c r="F1036" s="226">
        <v>12</v>
      </c>
      <c r="G1036" s="226">
        <v>12</v>
      </c>
      <c r="H1036" s="226">
        <v>12</v>
      </c>
      <c r="I1036" s="226">
        <v>12</v>
      </c>
      <c r="J1036" s="226">
        <v>12</v>
      </c>
      <c r="K1036" s="226">
        <v>12</v>
      </c>
      <c r="L1036" s="226">
        <v>12</v>
      </c>
      <c r="M1036" s="226">
        <v>12</v>
      </c>
      <c r="N1036" s="226">
        <v>144</v>
      </c>
      <c r="O1036" s="226">
        <v>12</v>
      </c>
      <c r="P1036" s="226">
        <v>12</v>
      </c>
      <c r="Q1036" s="226">
        <v>12</v>
      </c>
      <c r="R1036" s="226">
        <v>12</v>
      </c>
      <c r="S1036" s="226">
        <v>12</v>
      </c>
      <c r="T1036" s="226">
        <v>12</v>
      </c>
      <c r="U1036" s="226">
        <v>12</v>
      </c>
      <c r="V1036" s="226">
        <v>12</v>
      </c>
      <c r="W1036" s="226">
        <v>12</v>
      </c>
      <c r="X1036" s="226">
        <v>12</v>
      </c>
      <c r="Y1036" s="226">
        <v>12</v>
      </c>
      <c r="Z1036" s="226">
        <v>12</v>
      </c>
      <c r="AA1036" s="226">
        <v>144</v>
      </c>
      <c r="AB1036" s="226">
        <v>12</v>
      </c>
      <c r="AC1036" s="226">
        <v>12</v>
      </c>
      <c r="AD1036" s="226">
        <v>12</v>
      </c>
      <c r="AE1036" s="226">
        <v>12</v>
      </c>
      <c r="AF1036" s="226">
        <v>12</v>
      </c>
      <c r="AG1036" s="226">
        <v>12</v>
      </c>
      <c r="AH1036" s="226">
        <v>12</v>
      </c>
      <c r="AI1036" s="226">
        <v>12</v>
      </c>
      <c r="AJ1036" s="226">
        <v>12</v>
      </c>
      <c r="AK1036" s="226">
        <v>12</v>
      </c>
      <c r="AL1036" s="226">
        <v>12</v>
      </c>
      <c r="AM1036" s="226">
        <v>12</v>
      </c>
      <c r="AN1036" s="226">
        <v>144</v>
      </c>
      <c r="AO1036" s="226">
        <v>12</v>
      </c>
      <c r="AP1036" s="226">
        <v>12</v>
      </c>
      <c r="AQ1036" s="226">
        <v>12</v>
      </c>
      <c r="AR1036" s="226">
        <v>12</v>
      </c>
      <c r="AS1036" s="226">
        <v>12</v>
      </c>
      <c r="AT1036" s="226">
        <v>12</v>
      </c>
      <c r="AU1036" s="226">
        <v>12</v>
      </c>
      <c r="AV1036" s="226">
        <v>12</v>
      </c>
      <c r="AW1036" s="226">
        <v>12</v>
      </c>
      <c r="AX1036" s="226">
        <v>12</v>
      </c>
      <c r="AY1036" s="226">
        <v>12</v>
      </c>
      <c r="AZ1036" s="226">
        <v>12</v>
      </c>
      <c r="BA1036" s="226">
        <v>144</v>
      </c>
      <c r="BB1036" s="226">
        <v>12</v>
      </c>
      <c r="BC1036" s="226">
        <v>12</v>
      </c>
      <c r="BD1036" s="226">
        <v>12</v>
      </c>
      <c r="BE1036" s="226">
        <v>12</v>
      </c>
      <c r="BF1036" s="226">
        <v>12</v>
      </c>
      <c r="BG1036" s="226">
        <v>12</v>
      </c>
      <c r="BH1036" s="226">
        <v>12</v>
      </c>
      <c r="BI1036" s="226">
        <v>12</v>
      </c>
      <c r="BJ1036" s="226">
        <v>12</v>
      </c>
      <c r="BK1036" s="226">
        <v>12</v>
      </c>
      <c r="BL1036" s="226">
        <v>12</v>
      </c>
      <c r="BM1036" s="226">
        <v>12</v>
      </c>
      <c r="BN1036" s="226">
        <v>144</v>
      </c>
    </row>
    <row r="1037" spans="1:66">
      <c r="A1037" s="245" t="s">
        <v>1276</v>
      </c>
    </row>
    <row r="1038" spans="1:66">
      <c r="A1038" s="245" t="s">
        <v>1277</v>
      </c>
      <c r="B1038" s="225">
        <v>-1944314.3248808901</v>
      </c>
      <c r="C1038" s="225">
        <v>-2475098.2467911802</v>
      </c>
      <c r="D1038" s="225">
        <v>-163739.113646919</v>
      </c>
      <c r="E1038" s="225">
        <v>48889.889718338098</v>
      </c>
      <c r="F1038" s="225">
        <v>239351.75816774499</v>
      </c>
      <c r="G1038" s="225">
        <v>2830166.7257270999</v>
      </c>
      <c r="H1038" s="225">
        <v>2824436.6823285702</v>
      </c>
      <c r="I1038" s="225">
        <v>4026493.7044968298</v>
      </c>
      <c r="J1038" s="225">
        <v>17544271.2317122</v>
      </c>
      <c r="K1038" s="225">
        <v>10457130.704923</v>
      </c>
      <c r="L1038" s="225">
        <v>14625394.813415401</v>
      </c>
      <c r="M1038" s="225">
        <v>42498518.740311503</v>
      </c>
      <c r="N1038" s="225">
        <v>90511502.565481797</v>
      </c>
      <c r="O1038" s="225">
        <v>44789749.787445799</v>
      </c>
      <c r="P1038" s="225">
        <v>38666751.946756698</v>
      </c>
      <c r="Q1038" s="225">
        <v>27656413.616914999</v>
      </c>
      <c r="R1038" s="225">
        <v>20701978.444001202</v>
      </c>
      <c r="S1038" s="225">
        <v>30797220.866311099</v>
      </c>
      <c r="T1038" s="225">
        <v>40904203.847822197</v>
      </c>
      <c r="U1038" s="225">
        <v>38839054.988005199</v>
      </c>
      <c r="V1038" s="225">
        <v>38181769.579722904</v>
      </c>
      <c r="W1038" s="225">
        <v>33154414.612702299</v>
      </c>
      <c r="X1038" s="225">
        <v>26391958.6246408</v>
      </c>
      <c r="Y1038" s="225">
        <v>20247175.6017997</v>
      </c>
      <c r="Z1038" s="225">
        <v>31813373.361354802</v>
      </c>
      <c r="AA1038" s="225">
        <v>392144065.27747798</v>
      </c>
      <c r="AB1038" s="225">
        <v>31504110.814865202</v>
      </c>
      <c r="AC1038" s="225">
        <v>16408244.2033574</v>
      </c>
      <c r="AD1038" s="225">
        <v>10034955.2402051</v>
      </c>
      <c r="AE1038" s="225">
        <v>9391302.0178024806</v>
      </c>
      <c r="AF1038" s="225">
        <v>15231259.5335765</v>
      </c>
      <c r="AG1038" s="225">
        <v>17238433.518021502</v>
      </c>
      <c r="AH1038" s="225">
        <v>17626850.180455599</v>
      </c>
      <c r="AI1038" s="225">
        <v>17738632.331331301</v>
      </c>
      <c r="AJ1038" s="225">
        <v>10366477.794985401</v>
      </c>
      <c r="AK1038" s="225">
        <v>7146363.0625638999</v>
      </c>
      <c r="AL1038" s="225">
        <v>3647132.7301076301</v>
      </c>
      <c r="AM1038" s="225">
        <v>5919577.2928215899</v>
      </c>
      <c r="AN1038" s="225">
        <v>162253338.720094</v>
      </c>
      <c r="AO1038" s="225">
        <v>8341863.3175315801</v>
      </c>
      <c r="AP1038" s="225">
        <v>4400184.6421322897</v>
      </c>
      <c r="AQ1038" s="225">
        <v>2678718.2454426098</v>
      </c>
      <c r="AR1038" s="225">
        <v>518541.47589447303</v>
      </c>
      <c r="AS1038" s="225">
        <v>758170.57015734201</v>
      </c>
      <c r="AT1038" s="225">
        <v>-4731416.52837459</v>
      </c>
      <c r="AU1038" s="225">
        <v>-5585954.0866419496</v>
      </c>
      <c r="AV1038" s="225">
        <v>-6932339.1620626701</v>
      </c>
      <c r="AW1038" s="225">
        <v>3710361.91917045</v>
      </c>
      <c r="AX1038" s="225">
        <v>2847650.9085143101</v>
      </c>
      <c r="AY1038" s="225">
        <v>1554277.3361079099</v>
      </c>
      <c r="AZ1038" s="225">
        <v>4980211.0593248298</v>
      </c>
      <c r="BA1038" s="225">
        <v>12540269.697196599</v>
      </c>
      <c r="BB1038" s="225">
        <v>7179099.2770931805</v>
      </c>
      <c r="BC1038" s="225">
        <v>3888281.4784814301</v>
      </c>
      <c r="BD1038" s="225">
        <v>2615994.3932107901</v>
      </c>
      <c r="BE1038" s="225">
        <v>2608707.4126794101</v>
      </c>
      <c r="BF1038" s="225">
        <v>4687011.5949088503</v>
      </c>
      <c r="BG1038" s="225">
        <v>6040779.25022351</v>
      </c>
      <c r="BH1038" s="225">
        <v>6949314.0092476103</v>
      </c>
      <c r="BI1038" s="225">
        <v>8520033.8934044894</v>
      </c>
      <c r="BJ1038" s="225">
        <v>-7971346.3646910395</v>
      </c>
      <c r="BK1038" s="225">
        <v>-6121778.8992437199</v>
      </c>
      <c r="BL1038" s="225">
        <v>-2397262.66020755</v>
      </c>
      <c r="BM1038" s="225">
        <v>-2708413.74142012</v>
      </c>
      <c r="BN1038" s="225">
        <v>23290419.643686801</v>
      </c>
    </row>
    <row r="1039" spans="1:66">
      <c r="A1039" s="245" t="s">
        <v>1278</v>
      </c>
      <c r="B1039" s="225">
        <v>32293471.9807739</v>
      </c>
      <c r="C1039" s="225">
        <v>30881266.404130001</v>
      </c>
      <c r="D1039" s="225">
        <v>25880986.856586698</v>
      </c>
      <c r="E1039" s="225">
        <v>10455426.967137201</v>
      </c>
      <c r="F1039" s="225">
        <v>16131765.3861495</v>
      </c>
      <c r="G1039" s="225">
        <v>25595198.430231199</v>
      </c>
      <c r="H1039" s="225">
        <v>21614254.4141513</v>
      </c>
      <c r="I1039" s="225">
        <v>17938963.880603898</v>
      </c>
      <c r="J1039" s="225">
        <v>9078404.0589143001</v>
      </c>
      <c r="K1039" s="225">
        <v>5039684.5561029799</v>
      </c>
      <c r="L1039" s="225">
        <v>-491230.169688539</v>
      </c>
      <c r="M1039" s="225">
        <v>-13505934.9563365</v>
      </c>
      <c r="N1039" s="225">
        <v>180912257.80875599</v>
      </c>
      <c r="O1039" s="225">
        <v>-14951202.318681801</v>
      </c>
      <c r="P1039" s="225">
        <v>-13671089.506040899</v>
      </c>
      <c r="Q1039" s="225">
        <v>-10065159.4064527</v>
      </c>
      <c r="R1039" s="225">
        <v>-7113251.6922137896</v>
      </c>
      <c r="S1039" s="225">
        <v>-9992675.3010079302</v>
      </c>
      <c r="T1039" s="225">
        <v>-12357793.19015</v>
      </c>
      <c r="U1039" s="225">
        <v>-11005967.0801157</v>
      </c>
      <c r="V1039" s="225">
        <v>-9897731.8058179393</v>
      </c>
      <c r="W1039" s="225">
        <v>-6988144.6568394303</v>
      </c>
      <c r="X1039" s="225">
        <v>-4858419.1249701204</v>
      </c>
      <c r="Y1039" s="225">
        <v>-3294167.1332739699</v>
      </c>
      <c r="Z1039" s="225">
        <v>-3849692.4002361102</v>
      </c>
      <c r="AA1039" s="225">
        <v>-108045293.61579999</v>
      </c>
      <c r="AB1039" s="225">
        <v>-1477031.2328125001</v>
      </c>
      <c r="AC1039" s="225">
        <v>355239.51114452101</v>
      </c>
      <c r="AD1039" s="225">
        <v>1260377.5180925101</v>
      </c>
      <c r="AE1039" s="225">
        <v>1914703.8614304599</v>
      </c>
      <c r="AF1039" s="225">
        <v>4497127.7376602301</v>
      </c>
      <c r="AG1039" s="225">
        <v>7920829.5032398999</v>
      </c>
      <c r="AH1039" s="225">
        <v>11044250.6948412</v>
      </c>
      <c r="AI1039" s="225">
        <v>15934439.3440894</v>
      </c>
      <c r="AJ1039" s="225">
        <v>12504486.081233099</v>
      </c>
      <c r="AK1039" s="225">
        <v>11028941.0686645</v>
      </c>
      <c r="AL1039" s="225">
        <v>7015282.7975309202</v>
      </c>
      <c r="AM1039" s="225">
        <v>14313772.8660153</v>
      </c>
      <c r="AN1039" s="225">
        <v>86312419.751129597</v>
      </c>
      <c r="AO1039" s="225">
        <v>20598504.740474898</v>
      </c>
      <c r="AP1039" s="225">
        <v>11051273.025667701</v>
      </c>
      <c r="AQ1039" s="225">
        <v>6737603.4985635299</v>
      </c>
      <c r="AR1039" s="225">
        <v>9173349.7702990696</v>
      </c>
      <c r="AS1039" s="225">
        <v>17782323.364816401</v>
      </c>
      <c r="AT1039" s="225">
        <v>29207812.657768101</v>
      </c>
      <c r="AU1039" s="225">
        <v>33719100.827776499</v>
      </c>
      <c r="AV1039" s="225">
        <v>40786052.226179101</v>
      </c>
      <c r="AW1039" s="225">
        <v>19003421.020470001</v>
      </c>
      <c r="AX1039" s="225">
        <v>15361343.2932203</v>
      </c>
      <c r="AY1039" s="225">
        <v>8747209.2827839199</v>
      </c>
      <c r="AZ1039" s="225">
        <v>14259962.9151929</v>
      </c>
      <c r="BA1039" s="225">
        <v>226427956.62321299</v>
      </c>
      <c r="BB1039" s="225">
        <v>21097230.2697271</v>
      </c>
      <c r="BC1039" s="225">
        <v>11279278.0986539</v>
      </c>
      <c r="BD1039" s="225">
        <v>6773746.4685227899</v>
      </c>
      <c r="BE1039" s="225">
        <v>6957740.07123423</v>
      </c>
      <c r="BF1039" s="225">
        <v>13150106.362024499</v>
      </c>
      <c r="BG1039" s="225">
        <v>17233130.9773531</v>
      </c>
      <c r="BH1039" s="225">
        <v>19865981.633703399</v>
      </c>
      <c r="BI1039" s="225">
        <v>24368503.837385699</v>
      </c>
      <c r="BJ1039" s="225">
        <v>29524163.7325259</v>
      </c>
      <c r="BK1039" s="225">
        <v>22763971.013390001</v>
      </c>
      <c r="BL1039" s="225">
        <v>9528733.0829811897</v>
      </c>
      <c r="BM1039" s="225">
        <v>20399183.8207881</v>
      </c>
      <c r="BN1039" s="225">
        <v>202941769.36829001</v>
      </c>
    </row>
    <row r="1040" spans="1:66">
      <c r="A1040" s="245" t="s">
        <v>1279</v>
      </c>
      <c r="B1040" s="225">
        <v>0</v>
      </c>
      <c r="C1040" s="225">
        <v>0</v>
      </c>
      <c r="D1040" s="225">
        <v>0</v>
      </c>
      <c r="E1040" s="225">
        <v>0</v>
      </c>
      <c r="F1040" s="225">
        <v>0</v>
      </c>
      <c r="G1040" s="225">
        <v>0</v>
      </c>
      <c r="H1040" s="225">
        <v>0</v>
      </c>
      <c r="I1040" s="225">
        <v>0</v>
      </c>
      <c r="J1040" s="225">
        <v>0</v>
      </c>
      <c r="K1040" s="225">
        <v>0</v>
      </c>
      <c r="L1040" s="225">
        <v>0</v>
      </c>
      <c r="M1040" s="225">
        <v>0</v>
      </c>
      <c r="N1040" s="225">
        <v>0</v>
      </c>
      <c r="O1040" s="225">
        <v>0</v>
      </c>
      <c r="P1040" s="225">
        <v>0</v>
      </c>
      <c r="Q1040" s="225">
        <v>0</v>
      </c>
      <c r="R1040" s="225">
        <v>0</v>
      </c>
      <c r="S1040" s="225">
        <v>0</v>
      </c>
      <c r="T1040" s="225">
        <v>0</v>
      </c>
      <c r="U1040" s="225">
        <v>0</v>
      </c>
      <c r="V1040" s="225">
        <v>0</v>
      </c>
      <c r="W1040" s="225">
        <v>0</v>
      </c>
      <c r="X1040" s="225">
        <v>0</v>
      </c>
      <c r="Y1040" s="225">
        <v>0</v>
      </c>
      <c r="Z1040" s="225">
        <v>0</v>
      </c>
      <c r="AA1040" s="225">
        <v>0</v>
      </c>
      <c r="AB1040" s="225">
        <v>0</v>
      </c>
      <c r="AC1040" s="225">
        <v>0</v>
      </c>
      <c r="AD1040" s="225">
        <v>0</v>
      </c>
      <c r="AE1040" s="225">
        <v>0</v>
      </c>
      <c r="AF1040" s="225">
        <v>0</v>
      </c>
      <c r="AG1040" s="225">
        <v>0</v>
      </c>
      <c r="AH1040" s="225">
        <v>0</v>
      </c>
      <c r="AI1040" s="225">
        <v>0</v>
      </c>
      <c r="AJ1040" s="225">
        <v>0</v>
      </c>
      <c r="AK1040" s="225">
        <v>0</v>
      </c>
      <c r="AL1040" s="225">
        <v>0</v>
      </c>
      <c r="AM1040" s="225">
        <v>0</v>
      </c>
      <c r="AN1040" s="225">
        <v>0</v>
      </c>
      <c r="AO1040" s="225">
        <v>0</v>
      </c>
      <c r="AP1040" s="225">
        <v>0</v>
      </c>
      <c r="AQ1040" s="225">
        <v>0</v>
      </c>
      <c r="AR1040" s="225">
        <v>0</v>
      </c>
      <c r="AS1040" s="225">
        <v>0</v>
      </c>
      <c r="AT1040" s="225">
        <v>0</v>
      </c>
      <c r="AU1040" s="225">
        <v>0</v>
      </c>
      <c r="AV1040" s="225">
        <v>0</v>
      </c>
      <c r="AW1040" s="225">
        <v>0</v>
      </c>
      <c r="AX1040" s="225">
        <v>0</v>
      </c>
      <c r="AY1040" s="225">
        <v>0</v>
      </c>
      <c r="AZ1040" s="225">
        <v>0</v>
      </c>
      <c r="BA1040" s="225">
        <v>0</v>
      </c>
      <c r="BB1040" s="225">
        <v>0</v>
      </c>
      <c r="BC1040" s="225">
        <v>0</v>
      </c>
      <c r="BD1040" s="225">
        <v>0</v>
      </c>
      <c r="BE1040" s="225">
        <v>0</v>
      </c>
      <c r="BF1040" s="225">
        <v>0</v>
      </c>
      <c r="BG1040" s="225">
        <v>0</v>
      </c>
      <c r="BH1040" s="225">
        <v>0</v>
      </c>
      <c r="BI1040" s="225">
        <v>0</v>
      </c>
      <c r="BJ1040" s="225">
        <v>0</v>
      </c>
      <c r="BK1040" s="225">
        <v>0</v>
      </c>
      <c r="BL1040" s="225">
        <v>0</v>
      </c>
      <c r="BM1040" s="225">
        <v>0</v>
      </c>
      <c r="BN1040" s="225">
        <v>0</v>
      </c>
    </row>
    <row r="1041" spans="1:66">
      <c r="A1041" s="245" t="s">
        <v>1280</v>
      </c>
      <c r="B1041" s="225">
        <v>0</v>
      </c>
      <c r="C1041" s="225">
        <v>0</v>
      </c>
      <c r="D1041" s="225">
        <v>0</v>
      </c>
      <c r="E1041" s="225">
        <v>0</v>
      </c>
      <c r="F1041" s="225">
        <v>0</v>
      </c>
      <c r="G1041" s="225">
        <v>0</v>
      </c>
      <c r="H1041" s="225">
        <v>0</v>
      </c>
      <c r="I1041" s="225">
        <v>0</v>
      </c>
      <c r="J1041" s="225">
        <v>0</v>
      </c>
      <c r="K1041" s="225">
        <v>0</v>
      </c>
      <c r="L1041" s="225">
        <v>0</v>
      </c>
      <c r="M1041" s="225">
        <v>0</v>
      </c>
      <c r="N1041" s="225">
        <v>0</v>
      </c>
      <c r="O1041" s="225">
        <v>0</v>
      </c>
      <c r="P1041" s="225">
        <v>0</v>
      </c>
      <c r="Q1041" s="225">
        <v>0</v>
      </c>
      <c r="R1041" s="225">
        <v>0</v>
      </c>
      <c r="S1041" s="225">
        <v>0</v>
      </c>
      <c r="T1041" s="225">
        <v>0</v>
      </c>
      <c r="U1041" s="225">
        <v>0</v>
      </c>
      <c r="V1041" s="225">
        <v>0</v>
      </c>
      <c r="W1041" s="225">
        <v>0</v>
      </c>
      <c r="X1041" s="225">
        <v>0</v>
      </c>
      <c r="Y1041" s="225">
        <v>0</v>
      </c>
      <c r="Z1041" s="225">
        <v>0</v>
      </c>
      <c r="AA1041" s="225">
        <v>0</v>
      </c>
      <c r="AB1041" s="225">
        <v>0</v>
      </c>
      <c r="AC1041" s="225">
        <v>0</v>
      </c>
      <c r="AD1041" s="225">
        <v>0</v>
      </c>
      <c r="AE1041" s="225">
        <v>0</v>
      </c>
      <c r="AF1041" s="225">
        <v>0</v>
      </c>
      <c r="AG1041" s="225">
        <v>0</v>
      </c>
      <c r="AH1041" s="225">
        <v>0</v>
      </c>
      <c r="AI1041" s="225">
        <v>0</v>
      </c>
      <c r="AJ1041" s="225">
        <v>0</v>
      </c>
      <c r="AK1041" s="225">
        <v>0</v>
      </c>
      <c r="AL1041" s="225">
        <v>0</v>
      </c>
      <c r="AM1041" s="225">
        <v>0</v>
      </c>
      <c r="AN1041" s="225">
        <v>0</v>
      </c>
      <c r="AO1041" s="225">
        <v>0</v>
      </c>
      <c r="AP1041" s="225">
        <v>0</v>
      </c>
      <c r="AQ1041" s="225">
        <v>0</v>
      </c>
      <c r="AR1041" s="225">
        <v>0</v>
      </c>
      <c r="AS1041" s="225">
        <v>0</v>
      </c>
      <c r="AT1041" s="225">
        <v>0</v>
      </c>
      <c r="AU1041" s="225">
        <v>0</v>
      </c>
      <c r="AV1041" s="225">
        <v>0</v>
      </c>
      <c r="AW1041" s="225">
        <v>0</v>
      </c>
      <c r="AX1041" s="225">
        <v>0</v>
      </c>
      <c r="AY1041" s="225">
        <v>0</v>
      </c>
      <c r="AZ1041" s="225">
        <v>0</v>
      </c>
      <c r="BA1041" s="225">
        <v>0</v>
      </c>
      <c r="BB1041" s="225">
        <v>0</v>
      </c>
      <c r="BC1041" s="225">
        <v>0</v>
      </c>
      <c r="BD1041" s="225">
        <v>0</v>
      </c>
      <c r="BE1041" s="225">
        <v>0</v>
      </c>
      <c r="BF1041" s="225">
        <v>0</v>
      </c>
      <c r="BG1041" s="225">
        <v>0</v>
      </c>
      <c r="BH1041" s="225">
        <v>0</v>
      </c>
      <c r="BI1041" s="225">
        <v>0</v>
      </c>
      <c r="BJ1041" s="225">
        <v>0</v>
      </c>
      <c r="BK1041" s="225">
        <v>0</v>
      </c>
      <c r="BL1041" s="225">
        <v>0</v>
      </c>
      <c r="BM1041" s="225">
        <v>0</v>
      </c>
      <c r="BN1041" s="225">
        <v>0</v>
      </c>
    </row>
    <row r="1042" spans="1:66">
      <c r="A1042" s="245" t="s">
        <v>1281</v>
      </c>
      <c r="B1042" s="225">
        <v>0</v>
      </c>
      <c r="C1042" s="225">
        <v>0</v>
      </c>
      <c r="D1042" s="225">
        <v>0</v>
      </c>
      <c r="E1042" s="225">
        <v>0</v>
      </c>
      <c r="F1042" s="225">
        <v>0</v>
      </c>
      <c r="G1042" s="225">
        <v>0</v>
      </c>
      <c r="H1042" s="225">
        <v>0</v>
      </c>
      <c r="I1042" s="225">
        <v>0</v>
      </c>
      <c r="J1042" s="225">
        <v>0</v>
      </c>
      <c r="K1042" s="225">
        <v>0</v>
      </c>
      <c r="L1042" s="225">
        <v>0</v>
      </c>
      <c r="M1042" s="225">
        <v>0</v>
      </c>
      <c r="N1042" s="225">
        <v>0</v>
      </c>
      <c r="O1042" s="225">
        <v>0</v>
      </c>
      <c r="P1042" s="225">
        <v>0</v>
      </c>
      <c r="Q1042" s="225">
        <v>0</v>
      </c>
      <c r="R1042" s="225">
        <v>0</v>
      </c>
      <c r="S1042" s="225">
        <v>0</v>
      </c>
      <c r="T1042" s="225">
        <v>0</v>
      </c>
      <c r="U1042" s="225">
        <v>0</v>
      </c>
      <c r="V1042" s="225">
        <v>0</v>
      </c>
      <c r="W1042" s="225">
        <v>0</v>
      </c>
      <c r="X1042" s="225">
        <v>0</v>
      </c>
      <c r="Y1042" s="225">
        <v>0</v>
      </c>
      <c r="Z1042" s="225">
        <v>0</v>
      </c>
      <c r="AA1042" s="225">
        <v>0</v>
      </c>
      <c r="AB1042" s="225">
        <v>0</v>
      </c>
      <c r="AC1042" s="225">
        <v>0</v>
      </c>
      <c r="AD1042" s="225">
        <v>0</v>
      </c>
      <c r="AE1042" s="225">
        <v>0</v>
      </c>
      <c r="AF1042" s="225">
        <v>0</v>
      </c>
      <c r="AG1042" s="225">
        <v>0</v>
      </c>
      <c r="AH1042" s="225">
        <v>0</v>
      </c>
      <c r="AI1042" s="225">
        <v>0</v>
      </c>
      <c r="AJ1042" s="225">
        <v>0</v>
      </c>
      <c r="AK1042" s="225">
        <v>0</v>
      </c>
      <c r="AL1042" s="225">
        <v>0</v>
      </c>
      <c r="AM1042" s="225">
        <v>0</v>
      </c>
      <c r="AN1042" s="225">
        <v>0</v>
      </c>
      <c r="AO1042" s="225">
        <v>0</v>
      </c>
      <c r="AP1042" s="225">
        <v>0</v>
      </c>
      <c r="AQ1042" s="225">
        <v>0</v>
      </c>
      <c r="AR1042" s="225">
        <v>0</v>
      </c>
      <c r="AS1042" s="225">
        <v>0</v>
      </c>
      <c r="AT1042" s="225">
        <v>0</v>
      </c>
      <c r="AU1042" s="225">
        <v>0</v>
      </c>
      <c r="AV1042" s="225">
        <v>0</v>
      </c>
      <c r="AW1042" s="225">
        <v>0</v>
      </c>
      <c r="AX1042" s="225">
        <v>0</v>
      </c>
      <c r="AY1042" s="225">
        <v>0</v>
      </c>
      <c r="AZ1042" s="225">
        <v>0</v>
      </c>
      <c r="BA1042" s="225">
        <v>0</v>
      </c>
      <c r="BB1042" s="225">
        <v>0</v>
      </c>
      <c r="BC1042" s="225">
        <v>0</v>
      </c>
      <c r="BD1042" s="225">
        <v>0</v>
      </c>
      <c r="BE1042" s="225">
        <v>0</v>
      </c>
      <c r="BF1042" s="225">
        <v>0</v>
      </c>
      <c r="BG1042" s="225">
        <v>0</v>
      </c>
      <c r="BH1042" s="225">
        <v>0</v>
      </c>
      <c r="BI1042" s="225">
        <v>0</v>
      </c>
      <c r="BJ1042" s="225">
        <v>0</v>
      </c>
      <c r="BK1042" s="225">
        <v>0</v>
      </c>
      <c r="BL1042" s="225">
        <v>0</v>
      </c>
      <c r="BM1042" s="225">
        <v>0</v>
      </c>
      <c r="BN1042" s="225">
        <v>0</v>
      </c>
    </row>
    <row r="1043" spans="1:66">
      <c r="A1043" s="245" t="s">
        <v>1282</v>
      </c>
      <c r="B1043" s="225">
        <v>0</v>
      </c>
      <c r="C1043" s="225">
        <v>0</v>
      </c>
      <c r="D1043" s="225">
        <v>0</v>
      </c>
      <c r="E1043" s="225">
        <v>0</v>
      </c>
      <c r="F1043" s="225">
        <v>0</v>
      </c>
      <c r="G1043" s="225">
        <v>0</v>
      </c>
      <c r="H1043" s="225">
        <v>0</v>
      </c>
      <c r="I1043" s="225">
        <v>0</v>
      </c>
      <c r="J1043" s="225">
        <v>0</v>
      </c>
      <c r="K1043" s="225">
        <v>0</v>
      </c>
      <c r="L1043" s="225">
        <v>0</v>
      </c>
      <c r="M1043" s="225">
        <v>0</v>
      </c>
      <c r="N1043" s="225">
        <v>0</v>
      </c>
      <c r="O1043" s="225">
        <v>0</v>
      </c>
      <c r="P1043" s="225">
        <v>0</v>
      </c>
      <c r="Q1043" s="225">
        <v>0</v>
      </c>
      <c r="R1043" s="225">
        <v>0</v>
      </c>
      <c r="S1043" s="225">
        <v>0</v>
      </c>
      <c r="T1043" s="225">
        <v>0</v>
      </c>
      <c r="U1043" s="225">
        <v>0</v>
      </c>
      <c r="V1043" s="225">
        <v>0</v>
      </c>
      <c r="W1043" s="225">
        <v>0</v>
      </c>
      <c r="X1043" s="225">
        <v>0</v>
      </c>
      <c r="Y1043" s="225">
        <v>0</v>
      </c>
      <c r="Z1043" s="225">
        <v>0</v>
      </c>
      <c r="AA1043" s="225">
        <v>0</v>
      </c>
      <c r="AB1043" s="225">
        <v>0</v>
      </c>
      <c r="AC1043" s="225">
        <v>0</v>
      </c>
      <c r="AD1043" s="225">
        <v>0</v>
      </c>
      <c r="AE1043" s="225">
        <v>0</v>
      </c>
      <c r="AF1043" s="225">
        <v>0</v>
      </c>
      <c r="AG1043" s="225">
        <v>0</v>
      </c>
      <c r="AH1043" s="225">
        <v>0</v>
      </c>
      <c r="AI1043" s="225">
        <v>0</v>
      </c>
      <c r="AJ1043" s="225">
        <v>0</v>
      </c>
      <c r="AK1043" s="225">
        <v>0</v>
      </c>
      <c r="AL1043" s="225">
        <v>0</v>
      </c>
      <c r="AM1043" s="225">
        <v>0</v>
      </c>
      <c r="AN1043" s="225">
        <v>0</v>
      </c>
      <c r="AO1043" s="225">
        <v>0</v>
      </c>
      <c r="AP1043" s="225">
        <v>0</v>
      </c>
      <c r="AQ1043" s="225">
        <v>0</v>
      </c>
      <c r="AR1043" s="225">
        <v>0</v>
      </c>
      <c r="AS1043" s="225">
        <v>0</v>
      </c>
      <c r="AT1043" s="225">
        <v>0</v>
      </c>
      <c r="AU1043" s="225">
        <v>0</v>
      </c>
      <c r="AV1043" s="225">
        <v>0</v>
      </c>
      <c r="AW1043" s="225">
        <v>0</v>
      </c>
      <c r="AX1043" s="225">
        <v>0</v>
      </c>
      <c r="AY1043" s="225">
        <v>0</v>
      </c>
      <c r="AZ1043" s="225">
        <v>0</v>
      </c>
      <c r="BA1043" s="225">
        <v>0</v>
      </c>
      <c r="BB1043" s="225">
        <v>0</v>
      </c>
      <c r="BC1043" s="225">
        <v>0</v>
      </c>
      <c r="BD1043" s="225">
        <v>0</v>
      </c>
      <c r="BE1043" s="225">
        <v>0</v>
      </c>
      <c r="BF1043" s="225">
        <v>0</v>
      </c>
      <c r="BG1043" s="225">
        <v>0</v>
      </c>
      <c r="BH1043" s="225">
        <v>0</v>
      </c>
      <c r="BI1043" s="225">
        <v>0</v>
      </c>
      <c r="BJ1043" s="225">
        <v>0</v>
      </c>
      <c r="BK1043" s="225">
        <v>0</v>
      </c>
      <c r="BL1043" s="225">
        <v>0</v>
      </c>
      <c r="BM1043" s="225">
        <v>0</v>
      </c>
      <c r="BN1043" s="225">
        <v>0</v>
      </c>
    </row>
    <row r="1044" spans="1:66">
      <c r="A1044" s="245" t="s">
        <v>1283</v>
      </c>
      <c r="B1044" s="225">
        <v>0</v>
      </c>
      <c r="C1044" s="225">
        <v>0</v>
      </c>
      <c r="D1044" s="225">
        <v>0</v>
      </c>
      <c r="E1044" s="225">
        <v>0</v>
      </c>
      <c r="F1044" s="225">
        <v>0</v>
      </c>
      <c r="G1044" s="225">
        <v>0</v>
      </c>
      <c r="H1044" s="225">
        <v>0</v>
      </c>
      <c r="I1044" s="225">
        <v>0</v>
      </c>
      <c r="J1044" s="225">
        <v>0</v>
      </c>
      <c r="K1044" s="225">
        <v>0</v>
      </c>
      <c r="L1044" s="225">
        <v>0</v>
      </c>
      <c r="M1044" s="225">
        <v>0</v>
      </c>
      <c r="N1044" s="225">
        <v>0</v>
      </c>
      <c r="O1044" s="225">
        <v>0</v>
      </c>
      <c r="P1044" s="225">
        <v>0</v>
      </c>
      <c r="Q1044" s="225">
        <v>0</v>
      </c>
      <c r="R1044" s="225">
        <v>0</v>
      </c>
      <c r="S1044" s="225">
        <v>0</v>
      </c>
      <c r="T1044" s="225">
        <v>0</v>
      </c>
      <c r="U1044" s="225">
        <v>0</v>
      </c>
      <c r="V1044" s="225">
        <v>0</v>
      </c>
      <c r="W1044" s="225">
        <v>0</v>
      </c>
      <c r="X1044" s="225">
        <v>0</v>
      </c>
      <c r="Y1044" s="225">
        <v>0</v>
      </c>
      <c r="Z1044" s="225">
        <v>0</v>
      </c>
      <c r="AA1044" s="225">
        <v>0</v>
      </c>
      <c r="AB1044" s="225">
        <v>0</v>
      </c>
      <c r="AC1044" s="225">
        <v>0</v>
      </c>
      <c r="AD1044" s="225">
        <v>0</v>
      </c>
      <c r="AE1044" s="225">
        <v>0</v>
      </c>
      <c r="AF1044" s="225">
        <v>0</v>
      </c>
      <c r="AG1044" s="225">
        <v>0</v>
      </c>
      <c r="AH1044" s="225">
        <v>0</v>
      </c>
      <c r="AI1044" s="225">
        <v>0</v>
      </c>
      <c r="AJ1044" s="225">
        <v>0</v>
      </c>
      <c r="AK1044" s="225">
        <v>0</v>
      </c>
      <c r="AL1044" s="225">
        <v>0</v>
      </c>
      <c r="AM1044" s="225">
        <v>0</v>
      </c>
      <c r="AN1044" s="225">
        <v>0</v>
      </c>
      <c r="AO1044" s="225">
        <v>0</v>
      </c>
      <c r="AP1044" s="225">
        <v>0</v>
      </c>
      <c r="AQ1044" s="225">
        <v>0</v>
      </c>
      <c r="AR1044" s="225">
        <v>0</v>
      </c>
      <c r="AS1044" s="225">
        <v>0</v>
      </c>
      <c r="AT1044" s="225">
        <v>0</v>
      </c>
      <c r="AU1044" s="225">
        <v>0</v>
      </c>
      <c r="AV1044" s="225">
        <v>0</v>
      </c>
      <c r="AW1044" s="225">
        <v>0</v>
      </c>
      <c r="AX1044" s="225">
        <v>0</v>
      </c>
      <c r="AY1044" s="225">
        <v>0</v>
      </c>
      <c r="AZ1044" s="225">
        <v>0</v>
      </c>
      <c r="BA1044" s="225">
        <v>0</v>
      </c>
      <c r="BB1044" s="225">
        <v>0</v>
      </c>
      <c r="BC1044" s="225">
        <v>0</v>
      </c>
      <c r="BD1044" s="225">
        <v>0</v>
      </c>
      <c r="BE1044" s="225">
        <v>0</v>
      </c>
      <c r="BF1044" s="225">
        <v>0</v>
      </c>
      <c r="BG1044" s="225">
        <v>0</v>
      </c>
      <c r="BH1044" s="225">
        <v>0</v>
      </c>
      <c r="BI1044" s="225">
        <v>0</v>
      </c>
      <c r="BJ1044" s="225">
        <v>0</v>
      </c>
      <c r="BK1044" s="225">
        <v>0</v>
      </c>
      <c r="BL1044" s="225">
        <v>0</v>
      </c>
      <c r="BM1044" s="225">
        <v>0</v>
      </c>
      <c r="BN1044" s="225">
        <v>0</v>
      </c>
    </row>
    <row r="1045" spans="1:66">
      <c r="A1045" s="245" t="s">
        <v>1284</v>
      </c>
      <c r="B1045" s="225">
        <v>0</v>
      </c>
      <c r="C1045" s="225">
        <v>0</v>
      </c>
      <c r="D1045" s="225">
        <v>0</v>
      </c>
      <c r="E1045" s="225">
        <v>0</v>
      </c>
      <c r="F1045" s="225">
        <v>0</v>
      </c>
      <c r="G1045" s="225">
        <v>0</v>
      </c>
      <c r="H1045" s="225">
        <v>0</v>
      </c>
      <c r="I1045" s="225">
        <v>0</v>
      </c>
      <c r="J1045" s="225">
        <v>0</v>
      </c>
      <c r="K1045" s="225">
        <v>0</v>
      </c>
      <c r="L1045" s="225">
        <v>0</v>
      </c>
      <c r="M1045" s="225">
        <v>0</v>
      </c>
      <c r="N1045" s="225">
        <v>0</v>
      </c>
      <c r="O1045" s="225">
        <v>0</v>
      </c>
      <c r="P1045" s="225">
        <v>0</v>
      </c>
      <c r="Q1045" s="225">
        <v>0</v>
      </c>
      <c r="R1045" s="225">
        <v>0</v>
      </c>
      <c r="S1045" s="225">
        <v>0</v>
      </c>
      <c r="T1045" s="225">
        <v>0</v>
      </c>
      <c r="U1045" s="225">
        <v>0</v>
      </c>
      <c r="V1045" s="225">
        <v>0</v>
      </c>
      <c r="W1045" s="225">
        <v>0</v>
      </c>
      <c r="X1045" s="225">
        <v>0</v>
      </c>
      <c r="Y1045" s="225">
        <v>0</v>
      </c>
      <c r="Z1045" s="225">
        <v>0</v>
      </c>
      <c r="AA1045" s="225">
        <v>0</v>
      </c>
      <c r="AB1045" s="225">
        <v>0</v>
      </c>
      <c r="AC1045" s="225">
        <v>0</v>
      </c>
      <c r="AD1045" s="225">
        <v>0</v>
      </c>
      <c r="AE1045" s="225">
        <v>0</v>
      </c>
      <c r="AF1045" s="225">
        <v>0</v>
      </c>
      <c r="AG1045" s="225">
        <v>0</v>
      </c>
      <c r="AH1045" s="225">
        <v>0</v>
      </c>
      <c r="AI1045" s="225">
        <v>0</v>
      </c>
      <c r="AJ1045" s="225">
        <v>0</v>
      </c>
      <c r="AK1045" s="225">
        <v>0</v>
      </c>
      <c r="AL1045" s="225">
        <v>0</v>
      </c>
      <c r="AM1045" s="225">
        <v>0</v>
      </c>
      <c r="AN1045" s="225">
        <v>0</v>
      </c>
      <c r="AO1045" s="225">
        <v>0</v>
      </c>
      <c r="AP1045" s="225">
        <v>0</v>
      </c>
      <c r="AQ1045" s="225">
        <v>0</v>
      </c>
      <c r="AR1045" s="225">
        <v>0</v>
      </c>
      <c r="AS1045" s="225">
        <v>0</v>
      </c>
      <c r="AT1045" s="225">
        <v>0</v>
      </c>
      <c r="AU1045" s="225">
        <v>0</v>
      </c>
      <c r="AV1045" s="225">
        <v>0</v>
      </c>
      <c r="AW1045" s="225">
        <v>0</v>
      </c>
      <c r="AX1045" s="225">
        <v>0</v>
      </c>
      <c r="AY1045" s="225">
        <v>0</v>
      </c>
      <c r="AZ1045" s="225">
        <v>0</v>
      </c>
      <c r="BA1045" s="225">
        <v>0</v>
      </c>
      <c r="BB1045" s="225">
        <v>0</v>
      </c>
      <c r="BC1045" s="225">
        <v>0</v>
      </c>
      <c r="BD1045" s="225">
        <v>0</v>
      </c>
      <c r="BE1045" s="225">
        <v>0</v>
      </c>
      <c r="BF1045" s="225">
        <v>0</v>
      </c>
      <c r="BG1045" s="225">
        <v>0</v>
      </c>
      <c r="BH1045" s="225">
        <v>0</v>
      </c>
      <c r="BI1045" s="225">
        <v>0</v>
      </c>
      <c r="BJ1045" s="225">
        <v>0</v>
      </c>
      <c r="BK1045" s="225">
        <v>0</v>
      </c>
      <c r="BL1045" s="225">
        <v>0</v>
      </c>
      <c r="BM1045" s="225">
        <v>0</v>
      </c>
      <c r="BN1045" s="225">
        <v>0</v>
      </c>
    </row>
    <row r="1046" spans="1:66">
      <c r="A1046" s="245" t="s">
        <v>1285</v>
      </c>
      <c r="B1046" s="225">
        <v>0</v>
      </c>
      <c r="C1046" s="225">
        <v>0</v>
      </c>
      <c r="D1046" s="225">
        <v>0</v>
      </c>
      <c r="E1046" s="225">
        <v>0</v>
      </c>
      <c r="F1046" s="225">
        <v>0</v>
      </c>
      <c r="G1046" s="225">
        <v>0</v>
      </c>
      <c r="H1046" s="225">
        <v>0</v>
      </c>
      <c r="I1046" s="225">
        <v>0</v>
      </c>
      <c r="J1046" s="225">
        <v>0</v>
      </c>
      <c r="K1046" s="225">
        <v>0</v>
      </c>
      <c r="L1046" s="225">
        <v>0</v>
      </c>
      <c r="M1046" s="225">
        <v>0</v>
      </c>
      <c r="N1046" s="225">
        <v>0</v>
      </c>
      <c r="O1046" s="225">
        <v>0</v>
      </c>
      <c r="P1046" s="225">
        <v>0</v>
      </c>
      <c r="Q1046" s="225">
        <v>0</v>
      </c>
      <c r="R1046" s="225">
        <v>0</v>
      </c>
      <c r="S1046" s="225">
        <v>0</v>
      </c>
      <c r="T1046" s="225">
        <v>0</v>
      </c>
      <c r="U1046" s="225">
        <v>0</v>
      </c>
      <c r="V1046" s="225">
        <v>0</v>
      </c>
      <c r="W1046" s="225">
        <v>0</v>
      </c>
      <c r="X1046" s="225">
        <v>0</v>
      </c>
      <c r="Y1046" s="225">
        <v>0</v>
      </c>
      <c r="Z1046" s="225">
        <v>0</v>
      </c>
      <c r="AA1046" s="225">
        <v>0</v>
      </c>
      <c r="AB1046" s="225">
        <v>0</v>
      </c>
      <c r="AC1046" s="225">
        <v>0</v>
      </c>
      <c r="AD1046" s="225">
        <v>0</v>
      </c>
      <c r="AE1046" s="225">
        <v>0</v>
      </c>
      <c r="AF1046" s="225">
        <v>0</v>
      </c>
      <c r="AG1046" s="225">
        <v>0</v>
      </c>
      <c r="AH1046" s="225">
        <v>0</v>
      </c>
      <c r="AI1046" s="225">
        <v>0</v>
      </c>
      <c r="AJ1046" s="225">
        <v>0</v>
      </c>
      <c r="AK1046" s="225">
        <v>0</v>
      </c>
      <c r="AL1046" s="225">
        <v>0</v>
      </c>
      <c r="AM1046" s="225">
        <v>0</v>
      </c>
      <c r="AN1046" s="225">
        <v>0</v>
      </c>
      <c r="AO1046" s="225">
        <v>0</v>
      </c>
      <c r="AP1046" s="225">
        <v>0</v>
      </c>
      <c r="AQ1046" s="225">
        <v>0</v>
      </c>
      <c r="AR1046" s="225">
        <v>0</v>
      </c>
      <c r="AS1046" s="225">
        <v>0</v>
      </c>
      <c r="AT1046" s="225">
        <v>0</v>
      </c>
      <c r="AU1046" s="225">
        <v>0</v>
      </c>
      <c r="AV1046" s="225">
        <v>0</v>
      </c>
      <c r="AW1046" s="225">
        <v>0</v>
      </c>
      <c r="AX1046" s="225">
        <v>0</v>
      </c>
      <c r="AY1046" s="225">
        <v>0</v>
      </c>
      <c r="AZ1046" s="225">
        <v>0</v>
      </c>
      <c r="BA1046" s="225">
        <v>0</v>
      </c>
      <c r="BB1046" s="225">
        <v>0</v>
      </c>
      <c r="BC1046" s="225">
        <v>0</v>
      </c>
      <c r="BD1046" s="225">
        <v>0</v>
      </c>
      <c r="BE1046" s="225">
        <v>0</v>
      </c>
      <c r="BF1046" s="225">
        <v>0</v>
      </c>
      <c r="BG1046" s="225">
        <v>0</v>
      </c>
      <c r="BH1046" s="225">
        <v>0</v>
      </c>
      <c r="BI1046" s="225">
        <v>0</v>
      </c>
      <c r="BJ1046" s="225">
        <v>0</v>
      </c>
      <c r="BK1046" s="225">
        <v>0</v>
      </c>
      <c r="BL1046" s="225">
        <v>0</v>
      </c>
      <c r="BM1046" s="225">
        <v>0</v>
      </c>
      <c r="BN1046" s="225">
        <v>0</v>
      </c>
    </row>
    <row r="1047" spans="1:66">
      <c r="A1047" s="245" t="s">
        <v>1286</v>
      </c>
      <c r="B1047" s="225">
        <v>0</v>
      </c>
      <c r="C1047" s="225">
        <v>0</v>
      </c>
      <c r="D1047" s="225">
        <v>0</v>
      </c>
      <c r="E1047" s="225">
        <v>0</v>
      </c>
      <c r="F1047" s="225">
        <v>0</v>
      </c>
      <c r="G1047" s="225">
        <v>0</v>
      </c>
      <c r="H1047" s="225">
        <v>0</v>
      </c>
      <c r="I1047" s="225">
        <v>0</v>
      </c>
      <c r="J1047" s="225">
        <v>0</v>
      </c>
      <c r="K1047" s="225">
        <v>0</v>
      </c>
      <c r="L1047" s="225">
        <v>0</v>
      </c>
      <c r="M1047" s="225">
        <v>0</v>
      </c>
      <c r="N1047" s="225">
        <v>0</v>
      </c>
      <c r="O1047" s="225">
        <v>0</v>
      </c>
      <c r="P1047" s="225">
        <v>0</v>
      </c>
      <c r="Q1047" s="225">
        <v>0</v>
      </c>
      <c r="R1047" s="225">
        <v>0</v>
      </c>
      <c r="S1047" s="225">
        <v>0</v>
      </c>
      <c r="T1047" s="225">
        <v>0</v>
      </c>
      <c r="U1047" s="225">
        <v>0</v>
      </c>
      <c r="V1047" s="225">
        <v>0</v>
      </c>
      <c r="W1047" s="225">
        <v>0</v>
      </c>
      <c r="X1047" s="225">
        <v>0</v>
      </c>
      <c r="Y1047" s="225">
        <v>0</v>
      </c>
      <c r="Z1047" s="225">
        <v>0</v>
      </c>
      <c r="AA1047" s="225">
        <v>0</v>
      </c>
      <c r="AB1047" s="225">
        <v>0</v>
      </c>
      <c r="AC1047" s="225">
        <v>0</v>
      </c>
      <c r="AD1047" s="225">
        <v>0</v>
      </c>
      <c r="AE1047" s="225">
        <v>0</v>
      </c>
      <c r="AF1047" s="225">
        <v>0</v>
      </c>
      <c r="AG1047" s="225">
        <v>0</v>
      </c>
      <c r="AH1047" s="225">
        <v>0</v>
      </c>
      <c r="AI1047" s="225">
        <v>0</v>
      </c>
      <c r="AJ1047" s="225">
        <v>0</v>
      </c>
      <c r="AK1047" s="225">
        <v>0</v>
      </c>
      <c r="AL1047" s="225">
        <v>0</v>
      </c>
      <c r="AM1047" s="225">
        <v>0</v>
      </c>
      <c r="AN1047" s="225">
        <v>0</v>
      </c>
      <c r="AO1047" s="225">
        <v>0</v>
      </c>
      <c r="AP1047" s="225">
        <v>0</v>
      </c>
      <c r="AQ1047" s="225">
        <v>0</v>
      </c>
      <c r="AR1047" s="225">
        <v>0</v>
      </c>
      <c r="AS1047" s="225">
        <v>0</v>
      </c>
      <c r="AT1047" s="225">
        <v>0</v>
      </c>
      <c r="AU1047" s="225">
        <v>0</v>
      </c>
      <c r="AV1047" s="225">
        <v>0</v>
      </c>
      <c r="AW1047" s="225">
        <v>0</v>
      </c>
      <c r="AX1047" s="225">
        <v>0</v>
      </c>
      <c r="AY1047" s="225">
        <v>0</v>
      </c>
      <c r="AZ1047" s="225">
        <v>0</v>
      </c>
      <c r="BA1047" s="225">
        <v>0</v>
      </c>
      <c r="BB1047" s="225">
        <v>0</v>
      </c>
      <c r="BC1047" s="225">
        <v>0</v>
      </c>
      <c r="BD1047" s="225">
        <v>0</v>
      </c>
      <c r="BE1047" s="225">
        <v>0</v>
      </c>
      <c r="BF1047" s="225">
        <v>0</v>
      </c>
      <c r="BG1047" s="225">
        <v>0</v>
      </c>
      <c r="BH1047" s="225">
        <v>0</v>
      </c>
      <c r="BI1047" s="225">
        <v>0</v>
      </c>
      <c r="BJ1047" s="225">
        <v>0</v>
      </c>
      <c r="BK1047" s="225">
        <v>0</v>
      </c>
      <c r="BL1047" s="225">
        <v>0</v>
      </c>
      <c r="BM1047" s="225">
        <v>0</v>
      </c>
      <c r="BN1047" s="225">
        <v>0</v>
      </c>
    </row>
    <row r="1048" spans="1:66">
      <c r="A1048" s="245" t="s">
        <v>1287</v>
      </c>
    </row>
    <row r="1049" spans="1:66">
      <c r="A1049" s="245" t="s">
        <v>1288</v>
      </c>
      <c r="B1049" s="225">
        <v>-1987434</v>
      </c>
      <c r="C1049" s="225">
        <v>-1987434</v>
      </c>
      <c r="D1049" s="225">
        <v>-1987434</v>
      </c>
      <c r="E1049" s="225">
        <v>-1987434</v>
      </c>
      <c r="F1049" s="225">
        <v>-1987434</v>
      </c>
      <c r="G1049" s="225">
        <v>-1987434</v>
      </c>
      <c r="H1049" s="225">
        <v>-1987434</v>
      </c>
      <c r="I1049" s="225">
        <v>-1987434</v>
      </c>
      <c r="J1049" s="225">
        <v>-1987434</v>
      </c>
      <c r="K1049" s="225">
        <v>-1987434</v>
      </c>
      <c r="L1049" s="225">
        <v>-1987434</v>
      </c>
      <c r="M1049" s="225">
        <v>-1987434</v>
      </c>
      <c r="N1049" s="225">
        <v>-23849208</v>
      </c>
      <c r="O1049" s="225">
        <v>-2000584.33333333</v>
      </c>
      <c r="P1049" s="225">
        <v>-2000584.33333333</v>
      </c>
      <c r="Q1049" s="225">
        <v>-2000584.33333333</v>
      </c>
      <c r="R1049" s="225">
        <v>-2000584.33333333</v>
      </c>
      <c r="S1049" s="225">
        <v>-2000584.33333333</v>
      </c>
      <c r="T1049" s="225">
        <v>-2000584.33333333</v>
      </c>
      <c r="U1049" s="225">
        <v>-2000584.33333333</v>
      </c>
      <c r="V1049" s="225">
        <v>-2000584.33333333</v>
      </c>
      <c r="W1049" s="225">
        <v>-2000584.33333333</v>
      </c>
      <c r="X1049" s="225">
        <v>-2000584.33333333</v>
      </c>
      <c r="Y1049" s="225">
        <v>-2000584.33333333</v>
      </c>
      <c r="Z1049" s="225">
        <v>-2000584.33333333</v>
      </c>
      <c r="AA1049" s="225">
        <v>-24007011.999999899</v>
      </c>
      <c r="AB1049" s="225">
        <v>-1934678.58333333</v>
      </c>
      <c r="AC1049" s="225">
        <v>-1934678.58333333</v>
      </c>
      <c r="AD1049" s="225">
        <v>-1934678.58333333</v>
      </c>
      <c r="AE1049" s="225">
        <v>-1934678.58333333</v>
      </c>
      <c r="AF1049" s="225">
        <v>-1934678.58333333</v>
      </c>
      <c r="AG1049" s="225">
        <v>-1934678.58333333</v>
      </c>
      <c r="AH1049" s="225">
        <v>-1934678.58333333</v>
      </c>
      <c r="AI1049" s="225">
        <v>-1934678.58333333</v>
      </c>
      <c r="AJ1049" s="225">
        <v>-1934678.58333333</v>
      </c>
      <c r="AK1049" s="225">
        <v>-1934678.58333333</v>
      </c>
      <c r="AL1049" s="225">
        <v>-1934678.58333333</v>
      </c>
      <c r="AM1049" s="225">
        <v>-1934678.58333333</v>
      </c>
      <c r="AN1049" s="225">
        <v>-23216143</v>
      </c>
      <c r="AO1049" s="225">
        <v>-1947080</v>
      </c>
      <c r="AP1049" s="225">
        <v>-1947080</v>
      </c>
      <c r="AQ1049" s="225">
        <v>-1947080</v>
      </c>
      <c r="AR1049" s="225">
        <v>-1947080</v>
      </c>
      <c r="AS1049" s="225">
        <v>-1947080</v>
      </c>
      <c r="AT1049" s="225">
        <v>-1947080</v>
      </c>
      <c r="AU1049" s="225">
        <v>-1947080</v>
      </c>
      <c r="AV1049" s="225">
        <v>-1947080</v>
      </c>
      <c r="AW1049" s="225">
        <v>-1947080</v>
      </c>
      <c r="AX1049" s="225">
        <v>-1947080</v>
      </c>
      <c r="AY1049" s="225">
        <v>-1947080</v>
      </c>
      <c r="AZ1049" s="225">
        <v>-1947080</v>
      </c>
      <c r="BA1049" s="225">
        <v>-23364960</v>
      </c>
      <c r="BB1049" s="225">
        <v>-1979834.75</v>
      </c>
      <c r="BC1049" s="225">
        <v>-1979834.75</v>
      </c>
      <c r="BD1049" s="225">
        <v>-1979834.75</v>
      </c>
      <c r="BE1049" s="225">
        <v>-1979834.75</v>
      </c>
      <c r="BF1049" s="225">
        <v>-1979834.75</v>
      </c>
      <c r="BG1049" s="225">
        <v>-1979834.75</v>
      </c>
      <c r="BH1049" s="225">
        <v>-1979834.75</v>
      </c>
      <c r="BI1049" s="225">
        <v>-1979834.75</v>
      </c>
      <c r="BJ1049" s="225">
        <v>-1979834.75</v>
      </c>
      <c r="BK1049" s="225">
        <v>-1979834.75</v>
      </c>
      <c r="BL1049" s="225">
        <v>-1979834.75</v>
      </c>
      <c r="BM1049" s="225">
        <v>-1979834.75</v>
      </c>
      <c r="BN1049" s="225">
        <v>-23758017</v>
      </c>
    </row>
    <row r="1050" spans="1:66">
      <c r="A1050" s="245" t="s">
        <v>1289</v>
      </c>
    </row>
    <row r="1051" spans="1:66">
      <c r="A1051" s="245" t="s">
        <v>1290</v>
      </c>
      <c r="B1051" s="225">
        <v>-2618509</v>
      </c>
      <c r="C1051" s="225">
        <v>-2618509</v>
      </c>
      <c r="D1051" s="225">
        <v>-2618509</v>
      </c>
      <c r="E1051" s="225">
        <v>-3765648</v>
      </c>
      <c r="F1051" s="225">
        <v>-3765648</v>
      </c>
      <c r="G1051" s="225">
        <v>-3765648</v>
      </c>
      <c r="H1051" s="225">
        <v>-3765648</v>
      </c>
      <c r="I1051" s="225">
        <v>-3765648</v>
      </c>
      <c r="J1051" s="225">
        <v>-3765648</v>
      </c>
      <c r="K1051" s="225">
        <v>-3765648</v>
      </c>
      <c r="L1051" s="225">
        <v>-3765648</v>
      </c>
      <c r="M1051" s="225">
        <v>-3765647</v>
      </c>
      <c r="N1051" s="225">
        <v>-41746358</v>
      </c>
      <c r="O1051" s="225">
        <v>-4388870</v>
      </c>
      <c r="P1051" s="225">
        <v>-4388870</v>
      </c>
      <c r="Q1051" s="225">
        <v>-4388870</v>
      </c>
      <c r="R1051" s="225">
        <v>-4388870</v>
      </c>
      <c r="S1051" s="225">
        <v>-4388870</v>
      </c>
      <c r="T1051" s="225">
        <v>-4388870</v>
      </c>
      <c r="U1051" s="225">
        <v>-4388870</v>
      </c>
      <c r="V1051" s="225">
        <v>-4388870</v>
      </c>
      <c r="W1051" s="225">
        <v>-4388870</v>
      </c>
      <c r="X1051" s="225">
        <v>-4388870</v>
      </c>
      <c r="Y1051" s="225">
        <v>-4388870</v>
      </c>
      <c r="Z1051" s="225">
        <v>-4388870</v>
      </c>
      <c r="AA1051" s="225">
        <v>-52666440</v>
      </c>
      <c r="AB1051" s="225">
        <v>-5253169</v>
      </c>
      <c r="AC1051" s="225">
        <v>-5253169</v>
      </c>
      <c r="AD1051" s="225">
        <v>-5253169</v>
      </c>
      <c r="AE1051" s="225">
        <v>-5253169</v>
      </c>
      <c r="AF1051" s="225">
        <v>-5253169</v>
      </c>
      <c r="AG1051" s="225">
        <v>-5253169</v>
      </c>
      <c r="AH1051" s="225">
        <v>-5253169</v>
      </c>
      <c r="AI1051" s="225">
        <v>-5253169</v>
      </c>
      <c r="AJ1051" s="225">
        <v>-5253169</v>
      </c>
      <c r="AK1051" s="225">
        <v>-5253169</v>
      </c>
      <c r="AL1051" s="225">
        <v>-5253169</v>
      </c>
      <c r="AM1051" s="225">
        <v>-5253169</v>
      </c>
      <c r="AN1051" s="225">
        <v>-63038028</v>
      </c>
      <c r="AO1051" s="225">
        <v>-7932402</v>
      </c>
      <c r="AP1051" s="225">
        <v>-7932402</v>
      </c>
      <c r="AQ1051" s="225">
        <v>-7932402</v>
      </c>
      <c r="AR1051" s="225">
        <v>-7932402</v>
      </c>
      <c r="AS1051" s="225">
        <v>-7932402</v>
      </c>
      <c r="AT1051" s="225">
        <v>-7932402</v>
      </c>
      <c r="AU1051" s="225">
        <v>-7932402</v>
      </c>
      <c r="AV1051" s="225">
        <v>-7932402</v>
      </c>
      <c r="AW1051" s="225">
        <v>-7932402</v>
      </c>
      <c r="AX1051" s="225">
        <v>-7932403</v>
      </c>
      <c r="AY1051" s="225">
        <v>-7932403</v>
      </c>
      <c r="AZ1051" s="225">
        <v>-7932403</v>
      </c>
      <c r="BA1051" s="225">
        <v>-95188827</v>
      </c>
      <c r="BB1051" s="225">
        <v>-9706837</v>
      </c>
      <c r="BC1051" s="225">
        <v>-9706837</v>
      </c>
      <c r="BD1051" s="225">
        <v>-9706837</v>
      </c>
      <c r="BE1051" s="225">
        <v>-9706837</v>
      </c>
      <c r="BF1051" s="225">
        <v>-9706837</v>
      </c>
      <c r="BG1051" s="225">
        <v>-9706837</v>
      </c>
      <c r="BH1051" s="225">
        <v>-9706837</v>
      </c>
      <c r="BI1051" s="225">
        <v>-9706837</v>
      </c>
      <c r="BJ1051" s="225">
        <v>-9706836</v>
      </c>
      <c r="BK1051" s="225">
        <v>-9706836</v>
      </c>
      <c r="BL1051" s="225">
        <v>-9706836</v>
      </c>
      <c r="BM1051" s="225">
        <v>-9706836</v>
      </c>
      <c r="BN1051" s="225">
        <v>-116482039.999999</v>
      </c>
    </row>
    <row r="1052" spans="1:66">
      <c r="A1052" s="245" t="s">
        <v>1291</v>
      </c>
    </row>
    <row r="1053" spans="1:66">
      <c r="A1053" s="245" t="s">
        <v>1292</v>
      </c>
      <c r="B1053" s="225">
        <v>-49319950.475118898</v>
      </c>
      <c r="C1053" s="225">
        <v>-2935920.99650867</v>
      </c>
      <c r="D1053" s="225">
        <v>-15134862.1380083</v>
      </c>
      <c r="E1053" s="225">
        <v>-21491649.048649199</v>
      </c>
      <c r="F1053" s="225">
        <v>-35444783.191712797</v>
      </c>
      <c r="G1053" s="225">
        <v>-54046369.0262307</v>
      </c>
      <c r="H1053" s="225">
        <v>-40500342.9592022</v>
      </c>
      <c r="I1053" s="225">
        <v>-75786532.798460707</v>
      </c>
      <c r="J1053" s="225">
        <v>-30763662.9604473</v>
      </c>
      <c r="K1053" s="225">
        <v>-16730620.6571366</v>
      </c>
      <c r="L1053" s="225">
        <v>7826119.6058186796</v>
      </c>
      <c r="M1053" s="225">
        <v>-6975748.6577244801</v>
      </c>
      <c r="N1053" s="225">
        <v>-341304323.30338103</v>
      </c>
      <c r="O1053" s="225">
        <v>-11995722.0603684</v>
      </c>
      <c r="P1053" s="225">
        <v>27301651.369463999</v>
      </c>
      <c r="Q1053" s="225">
        <v>11403206.195135901</v>
      </c>
      <c r="R1053" s="225">
        <v>9816573.4252870101</v>
      </c>
      <c r="S1053" s="225">
        <v>4323961.6701878998</v>
      </c>
      <c r="T1053" s="225">
        <v>1050969.36726796</v>
      </c>
      <c r="U1053" s="225">
        <v>497758.91993723699</v>
      </c>
      <c r="V1053" s="225">
        <v>-34470900.746070899</v>
      </c>
      <c r="W1053" s="225">
        <v>2886400.8002778701</v>
      </c>
      <c r="X1053" s="225">
        <v>7289573.1195083205</v>
      </c>
      <c r="Y1053" s="225">
        <v>19669394.485113598</v>
      </c>
      <c r="Z1053" s="225">
        <v>8393668.3131110407</v>
      </c>
      <c r="AA1053" s="225">
        <v>46166534.858851597</v>
      </c>
      <c r="AB1053" s="225">
        <v>2129696.7230475801</v>
      </c>
      <c r="AC1053" s="225">
        <v>28810064.936958302</v>
      </c>
      <c r="AD1053" s="225">
        <v>23539895.061265402</v>
      </c>
      <c r="AE1053" s="225">
        <v>16754736.7744566</v>
      </c>
      <c r="AF1053" s="225">
        <v>6911994.8144030096</v>
      </c>
      <c r="AG1053" s="225">
        <v>5590440.1891720798</v>
      </c>
      <c r="AH1053" s="225">
        <v>-398234.297448339</v>
      </c>
      <c r="AI1053" s="225">
        <v>-30157733.221705999</v>
      </c>
      <c r="AJ1053" s="225">
        <v>2184450.3249318702</v>
      </c>
      <c r="AK1053" s="225">
        <v>5319889.72518529</v>
      </c>
      <c r="AL1053" s="225">
        <v>18987204.002309401</v>
      </c>
      <c r="AM1053" s="225">
        <v>-4379586.4347107997</v>
      </c>
      <c r="AN1053" s="225">
        <v>75292818.597864598</v>
      </c>
      <c r="AO1053" s="225">
        <v>-19575352.1454852</v>
      </c>
      <c r="AP1053" s="225">
        <v>18833065.3075432</v>
      </c>
      <c r="AQ1053" s="225">
        <v>17801381.1997994</v>
      </c>
      <c r="AR1053" s="225">
        <v>66024829.747967102</v>
      </c>
      <c r="AS1053" s="225">
        <v>-6212048.5062600002</v>
      </c>
      <c r="AT1053" s="225">
        <v>40962856.940843299</v>
      </c>
      <c r="AU1053" s="225">
        <v>-22668616.8258944</v>
      </c>
      <c r="AV1053" s="225">
        <v>-53703084.266100302</v>
      </c>
      <c r="AW1053" s="225">
        <v>-94233955.687808797</v>
      </c>
      <c r="AX1053" s="225">
        <v>3217134.7223973898</v>
      </c>
      <c r="AY1053" s="225">
        <v>19786463.270695001</v>
      </c>
      <c r="AZ1053" s="225">
        <v>-33077583.222855899</v>
      </c>
      <c r="BA1053" s="225">
        <v>-62844909.465159103</v>
      </c>
      <c r="BB1053" s="225">
        <v>-18855616.526299398</v>
      </c>
      <c r="BC1053" s="225">
        <v>19406958.538313899</v>
      </c>
      <c r="BD1053" s="225">
        <v>14549173.2830378</v>
      </c>
      <c r="BE1053" s="225">
        <v>69738761.754285201</v>
      </c>
      <c r="BF1053" s="225">
        <v>-2045826.04783117</v>
      </c>
      <c r="BG1053" s="225">
        <v>52232345.1355538</v>
      </c>
      <c r="BH1053" s="225">
        <v>-9907500.4156700894</v>
      </c>
      <c r="BI1053" s="225">
        <v>-38168334.8964004</v>
      </c>
      <c r="BJ1053" s="225">
        <v>42365121.276294596</v>
      </c>
      <c r="BK1053" s="225">
        <v>-5549945.05189953</v>
      </c>
      <c r="BL1053" s="225">
        <v>14871600.6148305</v>
      </c>
      <c r="BM1053" s="225">
        <v>-90885542.334941596</v>
      </c>
      <c r="BN1053" s="225">
        <v>47751195.329273798</v>
      </c>
    </row>
    <row r="1054" spans="1:66">
      <c r="A1054" s="245" t="s">
        <v>1293</v>
      </c>
      <c r="B1054" s="225">
        <v>44564142.415578298</v>
      </c>
      <c r="C1054" s="225">
        <v>19139334.5924736</v>
      </c>
      <c r="D1054" s="225">
        <v>29081503.555206299</v>
      </c>
      <c r="E1054" s="225">
        <v>24289750.339509401</v>
      </c>
      <c r="F1054" s="225">
        <v>34595317.274786003</v>
      </c>
      <c r="G1054" s="225">
        <v>51496859.867484704</v>
      </c>
      <c r="H1054" s="225">
        <v>40918814.795793697</v>
      </c>
      <c r="I1054" s="225">
        <v>57466024.708922103</v>
      </c>
      <c r="J1054" s="225">
        <v>37374718.339045599</v>
      </c>
      <c r="K1054" s="225">
        <v>19668984.5119505</v>
      </c>
      <c r="L1054" s="225">
        <v>3803729.5963819302</v>
      </c>
      <c r="M1054" s="225">
        <v>12376964.2902692</v>
      </c>
      <c r="N1054" s="225">
        <v>374776144.28740197</v>
      </c>
      <c r="O1054" s="225">
        <v>8907400.6790731698</v>
      </c>
      <c r="P1054" s="225">
        <v>-11318113.679374499</v>
      </c>
      <c r="Q1054" s="225">
        <v>143639.17857830299</v>
      </c>
      <c r="R1054" s="225">
        <v>-4564460.8848793805</v>
      </c>
      <c r="S1054" s="225">
        <v>-1635142.54152436</v>
      </c>
      <c r="T1054" s="225">
        <v>151485.76284988399</v>
      </c>
      <c r="U1054" s="225">
        <v>456528.54271694098</v>
      </c>
      <c r="V1054" s="225">
        <v>19249014.439197201</v>
      </c>
      <c r="W1054" s="225">
        <v>-257762.04810630999</v>
      </c>
      <c r="X1054" s="225">
        <v>-709958.29075130995</v>
      </c>
      <c r="Y1054" s="225">
        <v>-6925544.5283754198</v>
      </c>
      <c r="Z1054" s="225">
        <v>4811514.6596350297</v>
      </c>
      <c r="AA1054" s="225">
        <v>8308601.2890391797</v>
      </c>
      <c r="AB1054" s="225">
        <v>-2391074.8341028602</v>
      </c>
      <c r="AC1054" s="225">
        <v>-16651296.780188501</v>
      </c>
      <c r="AD1054" s="225">
        <v>-13310018.640307801</v>
      </c>
      <c r="AE1054" s="225">
        <v>-10967583.3538804</v>
      </c>
      <c r="AF1054" s="225">
        <v>-2266659.9816315202</v>
      </c>
      <c r="AG1054" s="225">
        <v>-1089599.5655914799</v>
      </c>
      <c r="AH1054" s="225">
        <v>5090729.85832093</v>
      </c>
      <c r="AI1054" s="225">
        <v>23415149.695432398</v>
      </c>
      <c r="AJ1054" s="225">
        <v>3007926.0400819401</v>
      </c>
      <c r="AK1054" s="225">
        <v>1417470.6792079101</v>
      </c>
      <c r="AL1054" s="225">
        <v>-8197093.8342768</v>
      </c>
      <c r="AM1054" s="225">
        <v>15677704.250677999</v>
      </c>
      <c r="AN1054" s="225">
        <v>-6264346.4662581999</v>
      </c>
      <c r="AO1054" s="225">
        <v>22042985.615278799</v>
      </c>
      <c r="AP1054" s="225">
        <v>-4172246.1585973199</v>
      </c>
      <c r="AQ1054" s="225">
        <v>-5402235.9503369704</v>
      </c>
      <c r="AR1054" s="225">
        <v>-57988516.864797801</v>
      </c>
      <c r="AS1054" s="225">
        <v>13370145.329737701</v>
      </c>
      <c r="AT1054" s="225">
        <v>-34023673.9124109</v>
      </c>
      <c r="AU1054" s="225">
        <v>30006121.036663301</v>
      </c>
      <c r="AV1054" s="225">
        <v>50333954.768736601</v>
      </c>
      <c r="AW1054" s="225">
        <v>102602096.83344699</v>
      </c>
      <c r="AX1054" s="225">
        <v>6965891.32050463</v>
      </c>
      <c r="AY1054" s="225">
        <v>-5647844.9789937697</v>
      </c>
      <c r="AZ1054" s="225">
        <v>46584855.634686001</v>
      </c>
      <c r="BA1054" s="225">
        <v>164671532.673917</v>
      </c>
      <c r="BB1054" s="225">
        <v>24108566.067143299</v>
      </c>
      <c r="BC1054" s="225">
        <v>-2496263.3219121499</v>
      </c>
      <c r="BD1054" s="225">
        <v>601165.479359383</v>
      </c>
      <c r="BE1054" s="225">
        <v>-58913698.497659802</v>
      </c>
      <c r="BF1054" s="225">
        <v>11137353.7822509</v>
      </c>
      <c r="BG1054" s="225">
        <v>-43377088.858803302</v>
      </c>
      <c r="BH1054" s="225">
        <v>19092086.953758899</v>
      </c>
      <c r="BI1054" s="225">
        <v>36963335.1185202</v>
      </c>
      <c r="BJ1054" s="225">
        <v>-32354033.279337399</v>
      </c>
      <c r="BK1054" s="225">
        <v>17153685.4604926</v>
      </c>
      <c r="BL1054" s="225">
        <v>-787271.21580659598</v>
      </c>
      <c r="BM1054" s="225">
        <v>105601705.557219</v>
      </c>
      <c r="BN1054" s="225">
        <v>76729543.245225102</v>
      </c>
    </row>
    <row r="1055" spans="1:66">
      <c r="A1055" s="245" t="s">
        <v>1294</v>
      </c>
    </row>
    <row r="1056" spans="1:66">
      <c r="A1056" s="245" t="s">
        <v>1295</v>
      </c>
      <c r="B1056" s="225">
        <v>0</v>
      </c>
      <c r="C1056" s="225">
        <v>0</v>
      </c>
      <c r="D1056" s="225">
        <v>0</v>
      </c>
      <c r="E1056" s="225">
        <v>0</v>
      </c>
      <c r="F1056" s="225">
        <v>0</v>
      </c>
      <c r="G1056" s="225">
        <v>0</v>
      </c>
      <c r="H1056" s="225">
        <v>0</v>
      </c>
      <c r="I1056" s="225">
        <v>0</v>
      </c>
      <c r="J1056" s="225">
        <v>0</v>
      </c>
      <c r="K1056" s="225">
        <v>0</v>
      </c>
      <c r="L1056" s="225">
        <v>0</v>
      </c>
      <c r="M1056" s="225">
        <v>0</v>
      </c>
      <c r="N1056" s="225">
        <v>0</v>
      </c>
      <c r="O1056" s="225">
        <v>0</v>
      </c>
      <c r="P1056" s="225">
        <v>0</v>
      </c>
      <c r="Q1056" s="225">
        <v>0</v>
      </c>
      <c r="R1056" s="225">
        <v>0</v>
      </c>
      <c r="S1056" s="225">
        <v>0</v>
      </c>
      <c r="T1056" s="225">
        <v>0</v>
      </c>
      <c r="U1056" s="225">
        <v>0</v>
      </c>
      <c r="V1056" s="225">
        <v>0</v>
      </c>
      <c r="W1056" s="225">
        <v>0</v>
      </c>
      <c r="X1056" s="225">
        <v>0</v>
      </c>
      <c r="Y1056" s="225">
        <v>0</v>
      </c>
      <c r="Z1056" s="225">
        <v>0</v>
      </c>
      <c r="AA1056" s="225">
        <v>0</v>
      </c>
      <c r="AB1056" s="225">
        <v>0</v>
      </c>
      <c r="AC1056" s="225">
        <v>0</v>
      </c>
      <c r="AD1056" s="225">
        <v>0</v>
      </c>
      <c r="AE1056" s="225">
        <v>0</v>
      </c>
      <c r="AF1056" s="225">
        <v>0</v>
      </c>
      <c r="AG1056" s="225">
        <v>0</v>
      </c>
      <c r="AH1056" s="225">
        <v>0</v>
      </c>
      <c r="AI1056" s="225">
        <v>0</v>
      </c>
      <c r="AJ1056" s="225">
        <v>0</v>
      </c>
      <c r="AK1056" s="225">
        <v>0</v>
      </c>
      <c r="AL1056" s="225">
        <v>0</v>
      </c>
      <c r="AM1056" s="225">
        <v>0</v>
      </c>
      <c r="AN1056" s="225">
        <v>0</v>
      </c>
      <c r="AO1056" s="225">
        <v>0</v>
      </c>
      <c r="AP1056" s="225">
        <v>0</v>
      </c>
      <c r="AQ1056" s="225">
        <v>0</v>
      </c>
      <c r="AR1056" s="225">
        <v>0</v>
      </c>
      <c r="AS1056" s="225">
        <v>0</v>
      </c>
      <c r="AT1056" s="225">
        <v>0</v>
      </c>
      <c r="AU1056" s="225">
        <v>0</v>
      </c>
      <c r="AV1056" s="225">
        <v>0</v>
      </c>
      <c r="AW1056" s="225">
        <v>0</v>
      </c>
      <c r="AX1056" s="225">
        <v>0</v>
      </c>
      <c r="AY1056" s="225">
        <v>0</v>
      </c>
      <c r="AZ1056" s="225">
        <v>0</v>
      </c>
      <c r="BA1056" s="225">
        <v>0</v>
      </c>
      <c r="BB1056" s="225">
        <v>0</v>
      </c>
      <c r="BC1056" s="225">
        <v>0</v>
      </c>
      <c r="BD1056" s="225">
        <v>0</v>
      </c>
      <c r="BE1056" s="225">
        <v>0</v>
      </c>
      <c r="BF1056" s="225">
        <v>0</v>
      </c>
      <c r="BG1056" s="225">
        <v>0</v>
      </c>
      <c r="BH1056" s="225">
        <v>0</v>
      </c>
      <c r="BI1056" s="225">
        <v>0</v>
      </c>
      <c r="BJ1056" s="225">
        <v>0</v>
      </c>
      <c r="BK1056" s="225">
        <v>0</v>
      </c>
      <c r="BL1056" s="225">
        <v>0</v>
      </c>
      <c r="BM1056" s="225">
        <v>0</v>
      </c>
      <c r="BN1056" s="225">
        <v>0</v>
      </c>
    </row>
    <row r="1057" spans="1:66">
      <c r="A1057" s="245" t="s">
        <v>1296</v>
      </c>
      <c r="B1057" s="225">
        <v>253.45</v>
      </c>
      <c r="C1057" s="225">
        <v>253.45</v>
      </c>
      <c r="D1057" s="225">
        <v>253.45</v>
      </c>
      <c r="E1057" s="225">
        <v>253.45</v>
      </c>
      <c r="F1057" s="225">
        <v>253.45</v>
      </c>
      <c r="G1057" s="225">
        <v>253.45</v>
      </c>
      <c r="H1057" s="225">
        <v>253.45</v>
      </c>
      <c r="I1057" s="225">
        <v>253.45</v>
      </c>
      <c r="J1057" s="225">
        <v>253.45</v>
      </c>
      <c r="K1057" s="225">
        <v>253.45</v>
      </c>
      <c r="L1057" s="225">
        <v>253.45</v>
      </c>
      <c r="M1057" s="225">
        <v>253.45</v>
      </c>
      <c r="N1057" s="225">
        <v>3041.4</v>
      </c>
      <c r="O1057" s="225">
        <v>253.44999999999899</v>
      </c>
      <c r="P1057" s="225">
        <v>253.44999999999899</v>
      </c>
      <c r="Q1057" s="225">
        <v>253.45</v>
      </c>
      <c r="R1057" s="225">
        <v>253.45</v>
      </c>
      <c r="S1057" s="225">
        <v>253.45</v>
      </c>
      <c r="T1057" s="225">
        <v>253.44999999999899</v>
      </c>
      <c r="U1057" s="225">
        <v>253.44999999999899</v>
      </c>
      <c r="V1057" s="225">
        <v>253.45</v>
      </c>
      <c r="W1057" s="225">
        <v>253.45</v>
      </c>
      <c r="X1057" s="225">
        <v>253.45</v>
      </c>
      <c r="Y1057" s="225">
        <v>253.45</v>
      </c>
      <c r="Z1057" s="225">
        <v>253.45</v>
      </c>
      <c r="AA1057" s="225">
        <v>3041.4</v>
      </c>
      <c r="AB1057" s="225">
        <v>253.45</v>
      </c>
      <c r="AC1057" s="225">
        <v>253.45</v>
      </c>
      <c r="AD1057" s="225">
        <v>253.45</v>
      </c>
      <c r="AE1057" s="225">
        <v>253.45</v>
      </c>
      <c r="AF1057" s="225">
        <v>253.44999999999899</v>
      </c>
      <c r="AG1057" s="225">
        <v>253.45</v>
      </c>
      <c r="AH1057" s="225">
        <v>253.45</v>
      </c>
      <c r="AI1057" s="225">
        <v>253.44999999999899</v>
      </c>
      <c r="AJ1057" s="225">
        <v>253.45</v>
      </c>
      <c r="AK1057" s="225">
        <v>253.45</v>
      </c>
      <c r="AL1057" s="225">
        <v>253.45</v>
      </c>
      <c r="AM1057" s="225">
        <v>253.45</v>
      </c>
      <c r="AN1057" s="225">
        <v>3041.4</v>
      </c>
      <c r="AO1057" s="225">
        <v>253.45</v>
      </c>
      <c r="AP1057" s="225">
        <v>253.45</v>
      </c>
      <c r="AQ1057" s="225">
        <v>253.45</v>
      </c>
      <c r="AR1057" s="225">
        <v>253.45</v>
      </c>
      <c r="AS1057" s="225">
        <v>253.45</v>
      </c>
      <c r="AT1057" s="225">
        <v>253.45</v>
      </c>
      <c r="AU1057" s="225">
        <v>253.45</v>
      </c>
      <c r="AV1057" s="225">
        <v>253.45</v>
      </c>
      <c r="AW1057" s="225">
        <v>253.45</v>
      </c>
      <c r="AX1057" s="225">
        <v>253.44999999999899</v>
      </c>
      <c r="AY1057" s="225">
        <v>253.45</v>
      </c>
      <c r="AZ1057" s="225">
        <v>253.45</v>
      </c>
      <c r="BA1057" s="225">
        <v>3041.4</v>
      </c>
      <c r="BB1057" s="225">
        <v>253.45</v>
      </c>
      <c r="BC1057" s="225">
        <v>253.45</v>
      </c>
      <c r="BD1057" s="225">
        <v>253.45</v>
      </c>
      <c r="BE1057" s="225">
        <v>253.45</v>
      </c>
      <c r="BF1057" s="225">
        <v>253.45</v>
      </c>
      <c r="BG1057" s="225">
        <v>253.45</v>
      </c>
      <c r="BH1057" s="225">
        <v>253.45</v>
      </c>
      <c r="BI1057" s="225">
        <v>253.45</v>
      </c>
      <c r="BJ1057" s="225">
        <v>253.45</v>
      </c>
      <c r="BK1057" s="225">
        <v>253.45</v>
      </c>
      <c r="BL1057" s="225">
        <v>253.44999999999899</v>
      </c>
      <c r="BM1057" s="225">
        <v>253.45</v>
      </c>
      <c r="BN1057" s="225">
        <v>3041.4</v>
      </c>
    </row>
    <row r="1058" spans="1:66">
      <c r="A1058" s="245" t="s">
        <v>1297</v>
      </c>
      <c r="B1058" s="225">
        <v>293.214592239588</v>
      </c>
      <c r="C1058" s="225">
        <v>108.689937886431</v>
      </c>
      <c r="D1058" s="225">
        <v>115.80548522724401</v>
      </c>
      <c r="E1058" s="225">
        <v>185.69973411739701</v>
      </c>
      <c r="F1058" s="225">
        <v>266.63064292096601</v>
      </c>
      <c r="G1058" s="225">
        <v>276.21171811457401</v>
      </c>
      <c r="H1058" s="225">
        <v>249.10355094437</v>
      </c>
      <c r="I1058" s="225">
        <v>465.196997068602</v>
      </c>
      <c r="J1058" s="225">
        <v>190.42516574090999</v>
      </c>
      <c r="K1058" s="225">
        <v>205.27882538742901</v>
      </c>
      <c r="L1058" s="225">
        <v>44.362696061453597</v>
      </c>
      <c r="M1058" s="225">
        <v>206.17319648942299</v>
      </c>
      <c r="N1058" s="225">
        <v>2606.79254219839</v>
      </c>
      <c r="O1058" s="225">
        <v>279.72305649613497</v>
      </c>
      <c r="P1058" s="225">
        <v>91.080423611062898</v>
      </c>
      <c r="Q1058" s="225">
        <v>86.647771332787499</v>
      </c>
      <c r="R1058" s="225">
        <v>155.155819589104</v>
      </c>
      <c r="S1058" s="225">
        <v>220.62067729657701</v>
      </c>
      <c r="T1058" s="225">
        <v>242.75665275215999</v>
      </c>
      <c r="U1058" s="225">
        <v>244.74573340727301</v>
      </c>
      <c r="V1058" s="225">
        <v>390.074913738997</v>
      </c>
      <c r="W1058" s="225">
        <v>227.943581428014</v>
      </c>
      <c r="X1058" s="225">
        <v>175.84121758990099</v>
      </c>
      <c r="Y1058" s="225">
        <v>62.406500527503802</v>
      </c>
      <c r="Z1058" s="225">
        <v>133.566043637034</v>
      </c>
      <c r="AA1058" s="225">
        <v>2310.56239140655</v>
      </c>
      <c r="AB1058" s="225">
        <v>255.66379797091301</v>
      </c>
      <c r="AC1058" s="225">
        <v>68.485078244303395</v>
      </c>
      <c r="AD1058" s="225">
        <v>21.7986769043724</v>
      </c>
      <c r="AE1058" s="225">
        <v>122.527150126197</v>
      </c>
      <c r="AF1058" s="225">
        <v>193.458885673411</v>
      </c>
      <c r="AG1058" s="225">
        <v>207.923278455645</v>
      </c>
      <c r="AH1058" s="225">
        <v>211.81946985120101</v>
      </c>
      <c r="AI1058" s="225">
        <v>304.35540928847399</v>
      </c>
      <c r="AJ1058" s="225">
        <v>195.64962108816101</v>
      </c>
      <c r="AK1058" s="225">
        <v>158.96474539249201</v>
      </c>
      <c r="AL1058" s="225">
        <v>-5.5325920992527502</v>
      </c>
      <c r="AM1058" s="225">
        <v>111.203032885561</v>
      </c>
      <c r="AN1058" s="225">
        <v>1846.31655378148</v>
      </c>
      <c r="AO1058" s="225">
        <v>231.72331607029699</v>
      </c>
      <c r="AP1058" s="225">
        <v>10.5401388454206</v>
      </c>
      <c r="AQ1058" s="225">
        <v>-85.852526963825298</v>
      </c>
      <c r="AR1058" s="225">
        <v>39.890439547146599</v>
      </c>
      <c r="AS1058" s="225">
        <v>154.77605671576799</v>
      </c>
      <c r="AT1058" s="225">
        <v>181.139226591289</v>
      </c>
      <c r="AU1058" s="225">
        <v>186.98182136006201</v>
      </c>
      <c r="AV1058" s="225">
        <v>278.78903633309801</v>
      </c>
      <c r="AW1058" s="225">
        <v>159.43529595819999</v>
      </c>
      <c r="AX1058" s="225">
        <v>110.500200170906</v>
      </c>
      <c r="AY1058" s="225">
        <v>-99.702018660905694</v>
      </c>
      <c r="AZ1058" s="225">
        <v>74.079013857037097</v>
      </c>
      <c r="BA1058" s="225">
        <v>1242.29999982449</v>
      </c>
      <c r="BB1058" s="225">
        <v>205.91253227294101</v>
      </c>
      <c r="BC1058" s="225">
        <v>-34.245089390562697</v>
      </c>
      <c r="BD1058" s="225">
        <v>-167.58873246010799</v>
      </c>
      <c r="BE1058" s="225">
        <v>-41.668080934318702</v>
      </c>
      <c r="BF1058" s="225">
        <v>122.28335598368901</v>
      </c>
      <c r="BG1058" s="225">
        <v>155.88641165955201</v>
      </c>
      <c r="BH1058" s="225">
        <v>165.75781884446101</v>
      </c>
      <c r="BI1058" s="225">
        <v>262.81293380258501</v>
      </c>
      <c r="BJ1058" s="225">
        <v>134.232466701036</v>
      </c>
      <c r="BK1058" s="225">
        <v>73.820423279383405</v>
      </c>
      <c r="BL1058" s="225">
        <v>-266.78295568712099</v>
      </c>
      <c r="BM1058" s="225">
        <v>39.351186924182301</v>
      </c>
      <c r="BN1058" s="225">
        <v>649.77227099572201</v>
      </c>
    </row>
    <row r="1059" spans="1:66">
      <c r="A1059" s="245" t="s">
        <v>1298</v>
      </c>
    </row>
    <row r="1060" spans="1:66">
      <c r="A1060" s="245" t="s">
        <v>1299</v>
      </c>
      <c r="B1060" s="225">
        <v>0</v>
      </c>
      <c r="C1060" s="225">
        <v>0</v>
      </c>
      <c r="D1060" s="225">
        <v>0</v>
      </c>
      <c r="E1060" s="225">
        <v>0</v>
      </c>
      <c r="F1060" s="225">
        <v>0</v>
      </c>
      <c r="G1060" s="225">
        <v>0</v>
      </c>
      <c r="H1060" s="225">
        <v>0</v>
      </c>
      <c r="I1060" s="225">
        <v>0</v>
      </c>
      <c r="J1060" s="225">
        <v>0</v>
      </c>
      <c r="K1060" s="225">
        <v>0</v>
      </c>
      <c r="L1060" s="225">
        <v>0</v>
      </c>
      <c r="M1060" s="225">
        <v>0</v>
      </c>
      <c r="N1060" s="225">
        <v>0</v>
      </c>
      <c r="O1060" s="225">
        <v>0</v>
      </c>
      <c r="P1060" s="225">
        <v>0</v>
      </c>
      <c r="Q1060" s="225">
        <v>0</v>
      </c>
      <c r="R1060" s="225">
        <v>0</v>
      </c>
      <c r="S1060" s="225">
        <v>0</v>
      </c>
      <c r="T1060" s="225">
        <v>0</v>
      </c>
      <c r="U1060" s="225">
        <v>0</v>
      </c>
      <c r="V1060" s="225">
        <v>0</v>
      </c>
      <c r="W1060" s="225">
        <v>0</v>
      </c>
      <c r="X1060" s="225">
        <v>0</v>
      </c>
      <c r="Y1060" s="225">
        <v>0</v>
      </c>
      <c r="Z1060" s="225">
        <v>0</v>
      </c>
      <c r="AA1060" s="225">
        <v>0</v>
      </c>
      <c r="AB1060" s="225">
        <v>0</v>
      </c>
      <c r="AC1060" s="225">
        <v>0</v>
      </c>
      <c r="AD1060" s="225">
        <v>0</v>
      </c>
      <c r="AE1060" s="225">
        <v>0</v>
      </c>
      <c r="AF1060" s="225">
        <v>0</v>
      </c>
      <c r="AG1060" s="225">
        <v>0</v>
      </c>
      <c r="AH1060" s="225">
        <v>0</v>
      </c>
      <c r="AI1060" s="225">
        <v>0</v>
      </c>
      <c r="AJ1060" s="225">
        <v>0</v>
      </c>
      <c r="AK1060" s="225">
        <v>0</v>
      </c>
      <c r="AL1060" s="225">
        <v>0</v>
      </c>
      <c r="AM1060" s="225">
        <v>0</v>
      </c>
      <c r="AN1060" s="225">
        <v>0</v>
      </c>
      <c r="AO1060" s="225">
        <v>0</v>
      </c>
      <c r="AP1060" s="225">
        <v>0</v>
      </c>
      <c r="AQ1060" s="225">
        <v>0</v>
      </c>
      <c r="AR1060" s="225">
        <v>0</v>
      </c>
      <c r="AS1060" s="225">
        <v>0</v>
      </c>
      <c r="AT1060" s="225">
        <v>0</v>
      </c>
      <c r="AU1060" s="225">
        <v>0</v>
      </c>
      <c r="AV1060" s="225">
        <v>0</v>
      </c>
      <c r="AW1060" s="225">
        <v>0</v>
      </c>
      <c r="AX1060" s="225">
        <v>0</v>
      </c>
      <c r="AY1060" s="225">
        <v>0</v>
      </c>
      <c r="AZ1060" s="225">
        <v>0</v>
      </c>
      <c r="BA1060" s="225">
        <v>0</v>
      </c>
      <c r="BB1060" s="225">
        <v>0</v>
      </c>
      <c r="BC1060" s="225">
        <v>0</v>
      </c>
      <c r="BD1060" s="225">
        <v>0</v>
      </c>
      <c r="BE1060" s="225">
        <v>0</v>
      </c>
      <c r="BF1060" s="225">
        <v>0</v>
      </c>
      <c r="BG1060" s="225">
        <v>0</v>
      </c>
      <c r="BH1060" s="225">
        <v>0</v>
      </c>
      <c r="BI1060" s="225">
        <v>0</v>
      </c>
      <c r="BJ1060" s="225">
        <v>0</v>
      </c>
      <c r="BK1060" s="225">
        <v>0</v>
      </c>
      <c r="BL1060" s="225">
        <v>0</v>
      </c>
      <c r="BM1060" s="225">
        <v>0</v>
      </c>
      <c r="BN1060" s="225">
        <v>0</v>
      </c>
    </row>
    <row r="1061" spans="1:66">
      <c r="A1061" s="245" t="s">
        <v>1300</v>
      </c>
      <c r="B1061" s="225">
        <v>0</v>
      </c>
      <c r="C1061" s="225">
        <v>0</v>
      </c>
      <c r="D1061" s="225">
        <v>0</v>
      </c>
      <c r="E1061" s="225">
        <v>0</v>
      </c>
      <c r="F1061" s="225">
        <v>0</v>
      </c>
      <c r="G1061" s="225">
        <v>0</v>
      </c>
      <c r="H1061" s="225">
        <v>0</v>
      </c>
      <c r="I1061" s="225">
        <v>0</v>
      </c>
      <c r="J1061" s="225">
        <v>0</v>
      </c>
      <c r="K1061" s="225">
        <v>0</v>
      </c>
      <c r="L1061" s="225">
        <v>0</v>
      </c>
      <c r="M1061" s="225">
        <v>0</v>
      </c>
      <c r="N1061" s="225">
        <v>0</v>
      </c>
      <c r="O1061" s="225">
        <v>0</v>
      </c>
      <c r="P1061" s="225">
        <v>0</v>
      </c>
      <c r="Q1061" s="225">
        <v>0</v>
      </c>
      <c r="R1061" s="225">
        <v>0</v>
      </c>
      <c r="S1061" s="225">
        <v>0</v>
      </c>
      <c r="T1061" s="225">
        <v>0</v>
      </c>
      <c r="U1061" s="225">
        <v>0</v>
      </c>
      <c r="V1061" s="225">
        <v>0</v>
      </c>
      <c r="W1061" s="225">
        <v>0</v>
      </c>
      <c r="X1061" s="225">
        <v>0</v>
      </c>
      <c r="Y1061" s="225">
        <v>0</v>
      </c>
      <c r="Z1061" s="225">
        <v>0</v>
      </c>
      <c r="AA1061" s="225">
        <v>0</v>
      </c>
      <c r="AB1061" s="225">
        <v>0</v>
      </c>
      <c r="AC1061" s="225">
        <v>0</v>
      </c>
      <c r="AD1061" s="225">
        <v>0</v>
      </c>
      <c r="AE1061" s="225">
        <v>0</v>
      </c>
      <c r="AF1061" s="225">
        <v>0</v>
      </c>
      <c r="AG1061" s="225">
        <v>0</v>
      </c>
      <c r="AH1061" s="225">
        <v>0</v>
      </c>
      <c r="AI1061" s="225">
        <v>0</v>
      </c>
      <c r="AJ1061" s="225">
        <v>0</v>
      </c>
      <c r="AK1061" s="225">
        <v>0</v>
      </c>
      <c r="AL1061" s="225">
        <v>0</v>
      </c>
      <c r="AM1061" s="225">
        <v>0</v>
      </c>
      <c r="AN1061" s="225">
        <v>0</v>
      </c>
      <c r="AO1061" s="225">
        <v>0</v>
      </c>
      <c r="AP1061" s="225">
        <v>0</v>
      </c>
      <c r="AQ1061" s="225">
        <v>0</v>
      </c>
      <c r="AR1061" s="225">
        <v>0</v>
      </c>
      <c r="AS1061" s="225">
        <v>0</v>
      </c>
      <c r="AT1061" s="225">
        <v>0</v>
      </c>
      <c r="AU1061" s="225">
        <v>0</v>
      </c>
      <c r="AV1061" s="225">
        <v>0</v>
      </c>
      <c r="AW1061" s="225">
        <v>0</v>
      </c>
      <c r="AX1061" s="225">
        <v>0</v>
      </c>
      <c r="AY1061" s="225">
        <v>0</v>
      </c>
      <c r="AZ1061" s="225">
        <v>0</v>
      </c>
      <c r="BA1061" s="225">
        <v>0</v>
      </c>
      <c r="BB1061" s="225">
        <v>0</v>
      </c>
      <c r="BC1061" s="225">
        <v>0</v>
      </c>
      <c r="BD1061" s="225">
        <v>0</v>
      </c>
      <c r="BE1061" s="225">
        <v>0</v>
      </c>
      <c r="BF1061" s="225">
        <v>0</v>
      </c>
      <c r="BG1061" s="225">
        <v>0</v>
      </c>
      <c r="BH1061" s="225">
        <v>0</v>
      </c>
      <c r="BI1061" s="225">
        <v>0</v>
      </c>
      <c r="BJ1061" s="225">
        <v>0</v>
      </c>
      <c r="BK1061" s="225">
        <v>0</v>
      </c>
      <c r="BL1061" s="225">
        <v>0</v>
      </c>
      <c r="BM1061" s="225">
        <v>0</v>
      </c>
      <c r="BN1061" s="225">
        <v>0</v>
      </c>
    </row>
    <row r="1062" spans="1:66">
      <c r="A1062" s="245" t="s">
        <v>1301</v>
      </c>
      <c r="B1062" s="225">
        <v>0</v>
      </c>
      <c r="C1062" s="225">
        <v>0</v>
      </c>
      <c r="D1062" s="225">
        <v>0</v>
      </c>
      <c r="E1062" s="225">
        <v>0</v>
      </c>
      <c r="F1062" s="225">
        <v>0</v>
      </c>
      <c r="G1062" s="225">
        <v>0</v>
      </c>
      <c r="H1062" s="225">
        <v>0</v>
      </c>
      <c r="I1062" s="225">
        <v>0</v>
      </c>
      <c r="J1062" s="225">
        <v>0</v>
      </c>
      <c r="K1062" s="225">
        <v>0</v>
      </c>
      <c r="L1062" s="225">
        <v>0</v>
      </c>
      <c r="M1062" s="225">
        <v>0</v>
      </c>
      <c r="N1062" s="225">
        <v>0</v>
      </c>
      <c r="O1062" s="225">
        <v>0</v>
      </c>
      <c r="P1062" s="225">
        <v>0</v>
      </c>
      <c r="Q1062" s="225">
        <v>0</v>
      </c>
      <c r="R1062" s="225">
        <v>0</v>
      </c>
      <c r="S1062" s="225">
        <v>0</v>
      </c>
      <c r="T1062" s="225">
        <v>0</v>
      </c>
      <c r="U1062" s="225">
        <v>0</v>
      </c>
      <c r="V1062" s="225">
        <v>0</v>
      </c>
      <c r="W1062" s="225">
        <v>0</v>
      </c>
      <c r="X1062" s="225">
        <v>0</v>
      </c>
      <c r="Y1062" s="225">
        <v>0</v>
      </c>
      <c r="Z1062" s="225">
        <v>0</v>
      </c>
      <c r="AA1062" s="225">
        <v>0</v>
      </c>
      <c r="AB1062" s="225">
        <v>0</v>
      </c>
      <c r="AC1062" s="225">
        <v>0</v>
      </c>
      <c r="AD1062" s="225">
        <v>0</v>
      </c>
      <c r="AE1062" s="225">
        <v>0</v>
      </c>
      <c r="AF1062" s="225">
        <v>0</v>
      </c>
      <c r="AG1062" s="225">
        <v>0</v>
      </c>
      <c r="AH1062" s="225">
        <v>0</v>
      </c>
      <c r="AI1062" s="225">
        <v>0</v>
      </c>
      <c r="AJ1062" s="225">
        <v>0</v>
      </c>
      <c r="AK1062" s="225">
        <v>0</v>
      </c>
      <c r="AL1062" s="225">
        <v>0</v>
      </c>
      <c r="AM1062" s="225">
        <v>0</v>
      </c>
      <c r="AN1062" s="225">
        <v>0</v>
      </c>
      <c r="AO1062" s="225">
        <v>0</v>
      </c>
      <c r="AP1062" s="225">
        <v>0</v>
      </c>
      <c r="AQ1062" s="225">
        <v>0</v>
      </c>
      <c r="AR1062" s="225">
        <v>0</v>
      </c>
      <c r="AS1062" s="225">
        <v>0</v>
      </c>
      <c r="AT1062" s="225">
        <v>0</v>
      </c>
      <c r="AU1062" s="225">
        <v>0</v>
      </c>
      <c r="AV1062" s="225">
        <v>0</v>
      </c>
      <c r="AW1062" s="225">
        <v>0</v>
      </c>
      <c r="AX1062" s="225">
        <v>0</v>
      </c>
      <c r="AY1062" s="225">
        <v>0</v>
      </c>
      <c r="AZ1062" s="225">
        <v>0</v>
      </c>
      <c r="BA1062" s="225">
        <v>0</v>
      </c>
      <c r="BB1062" s="225">
        <v>0</v>
      </c>
      <c r="BC1062" s="225">
        <v>0</v>
      </c>
      <c r="BD1062" s="225">
        <v>0</v>
      </c>
      <c r="BE1062" s="225">
        <v>0</v>
      </c>
      <c r="BF1062" s="225">
        <v>0</v>
      </c>
      <c r="BG1062" s="225">
        <v>0</v>
      </c>
      <c r="BH1062" s="225">
        <v>0</v>
      </c>
      <c r="BI1062" s="225">
        <v>0</v>
      </c>
      <c r="BJ1062" s="225">
        <v>0</v>
      </c>
      <c r="BK1062" s="225">
        <v>0</v>
      </c>
      <c r="BL1062" s="225">
        <v>0</v>
      </c>
      <c r="BM1062" s="225">
        <v>0</v>
      </c>
      <c r="BN1062" s="225">
        <v>0</v>
      </c>
    </row>
    <row r="1063" spans="1:66">
      <c r="A1063" s="245" t="s">
        <v>1302</v>
      </c>
      <c r="B1063" s="225">
        <v>0</v>
      </c>
      <c r="C1063" s="225">
        <v>0</v>
      </c>
      <c r="D1063" s="225">
        <v>0</v>
      </c>
      <c r="E1063" s="225">
        <v>0</v>
      </c>
      <c r="F1063" s="225">
        <v>0</v>
      </c>
      <c r="G1063" s="225">
        <v>0</v>
      </c>
      <c r="H1063" s="225">
        <v>0</v>
      </c>
      <c r="I1063" s="225">
        <v>0</v>
      </c>
      <c r="J1063" s="225">
        <v>0</v>
      </c>
      <c r="K1063" s="225">
        <v>0</v>
      </c>
      <c r="L1063" s="225">
        <v>0</v>
      </c>
      <c r="M1063" s="225">
        <v>0</v>
      </c>
      <c r="N1063" s="225">
        <v>0</v>
      </c>
      <c r="O1063" s="225">
        <v>0</v>
      </c>
      <c r="P1063" s="225">
        <v>0</v>
      </c>
      <c r="Q1063" s="225">
        <v>0</v>
      </c>
      <c r="R1063" s="225">
        <v>0</v>
      </c>
      <c r="S1063" s="225">
        <v>0</v>
      </c>
      <c r="T1063" s="225">
        <v>0</v>
      </c>
      <c r="U1063" s="225">
        <v>0</v>
      </c>
      <c r="V1063" s="225">
        <v>0</v>
      </c>
      <c r="W1063" s="225">
        <v>0</v>
      </c>
      <c r="X1063" s="225">
        <v>0</v>
      </c>
      <c r="Y1063" s="225">
        <v>0</v>
      </c>
      <c r="Z1063" s="225">
        <v>0</v>
      </c>
      <c r="AA1063" s="225">
        <v>0</v>
      </c>
      <c r="AB1063" s="225">
        <v>0</v>
      </c>
      <c r="AC1063" s="225">
        <v>0</v>
      </c>
      <c r="AD1063" s="225">
        <v>0</v>
      </c>
      <c r="AE1063" s="225">
        <v>0</v>
      </c>
      <c r="AF1063" s="225">
        <v>0</v>
      </c>
      <c r="AG1063" s="225">
        <v>0</v>
      </c>
      <c r="AH1063" s="225">
        <v>0</v>
      </c>
      <c r="AI1063" s="225">
        <v>0</v>
      </c>
      <c r="AJ1063" s="225">
        <v>0</v>
      </c>
      <c r="AK1063" s="225">
        <v>0</v>
      </c>
      <c r="AL1063" s="225">
        <v>0</v>
      </c>
      <c r="AM1063" s="225">
        <v>0</v>
      </c>
      <c r="AN1063" s="225">
        <v>0</v>
      </c>
      <c r="AO1063" s="225">
        <v>0</v>
      </c>
      <c r="AP1063" s="225">
        <v>0</v>
      </c>
      <c r="AQ1063" s="225">
        <v>0</v>
      </c>
      <c r="AR1063" s="225">
        <v>0</v>
      </c>
      <c r="AS1063" s="225">
        <v>0</v>
      </c>
      <c r="AT1063" s="225">
        <v>0</v>
      </c>
      <c r="AU1063" s="225">
        <v>0</v>
      </c>
      <c r="AV1063" s="225">
        <v>0</v>
      </c>
      <c r="AW1063" s="225">
        <v>0</v>
      </c>
      <c r="AX1063" s="225">
        <v>0</v>
      </c>
      <c r="AY1063" s="225">
        <v>0</v>
      </c>
      <c r="AZ1063" s="225">
        <v>0</v>
      </c>
      <c r="BA1063" s="225">
        <v>0</v>
      </c>
      <c r="BB1063" s="225">
        <v>0</v>
      </c>
      <c r="BC1063" s="225">
        <v>0</v>
      </c>
      <c r="BD1063" s="225">
        <v>0</v>
      </c>
      <c r="BE1063" s="225">
        <v>0</v>
      </c>
      <c r="BF1063" s="225">
        <v>0</v>
      </c>
      <c r="BG1063" s="225">
        <v>0</v>
      </c>
      <c r="BH1063" s="225">
        <v>0</v>
      </c>
      <c r="BI1063" s="225">
        <v>0</v>
      </c>
      <c r="BJ1063" s="225">
        <v>0</v>
      </c>
      <c r="BK1063" s="225">
        <v>0</v>
      </c>
      <c r="BL1063" s="225">
        <v>0</v>
      </c>
      <c r="BM1063" s="225">
        <v>0</v>
      </c>
      <c r="BN1063" s="225">
        <v>0</v>
      </c>
    </row>
    <row r="1064" spans="1:66">
      <c r="A1064" s="245" t="s">
        <v>1303</v>
      </c>
      <c r="B1064" s="225">
        <v>0</v>
      </c>
      <c r="C1064" s="225">
        <v>0</v>
      </c>
      <c r="D1064" s="225">
        <v>0</v>
      </c>
      <c r="E1064" s="225">
        <v>0</v>
      </c>
      <c r="F1064" s="225">
        <v>0</v>
      </c>
      <c r="G1064" s="225">
        <v>0</v>
      </c>
      <c r="H1064" s="225">
        <v>0</v>
      </c>
      <c r="I1064" s="225">
        <v>0</v>
      </c>
      <c r="J1064" s="225">
        <v>0</v>
      </c>
      <c r="K1064" s="225">
        <v>0</v>
      </c>
      <c r="L1064" s="225">
        <v>0</v>
      </c>
      <c r="M1064" s="225">
        <v>0</v>
      </c>
      <c r="N1064" s="225">
        <v>0</v>
      </c>
      <c r="O1064" s="225">
        <v>0</v>
      </c>
      <c r="P1064" s="225">
        <v>0</v>
      </c>
      <c r="Q1064" s="225">
        <v>0</v>
      </c>
      <c r="R1064" s="225">
        <v>0</v>
      </c>
      <c r="S1064" s="225">
        <v>0</v>
      </c>
      <c r="T1064" s="225">
        <v>0</v>
      </c>
      <c r="U1064" s="225">
        <v>0</v>
      </c>
      <c r="V1064" s="225">
        <v>0</v>
      </c>
      <c r="W1064" s="225">
        <v>0</v>
      </c>
      <c r="X1064" s="225">
        <v>0</v>
      </c>
      <c r="Y1064" s="225">
        <v>0</v>
      </c>
      <c r="Z1064" s="225">
        <v>0</v>
      </c>
      <c r="AA1064" s="225">
        <v>0</v>
      </c>
      <c r="AB1064" s="225">
        <v>0</v>
      </c>
      <c r="AC1064" s="225">
        <v>0</v>
      </c>
      <c r="AD1064" s="225">
        <v>0</v>
      </c>
      <c r="AE1064" s="225">
        <v>0</v>
      </c>
      <c r="AF1064" s="225">
        <v>0</v>
      </c>
      <c r="AG1064" s="225">
        <v>0</v>
      </c>
      <c r="AH1064" s="225">
        <v>0</v>
      </c>
      <c r="AI1064" s="225">
        <v>0</v>
      </c>
      <c r="AJ1064" s="225">
        <v>0</v>
      </c>
      <c r="AK1064" s="225">
        <v>0</v>
      </c>
      <c r="AL1064" s="225">
        <v>0</v>
      </c>
      <c r="AM1064" s="225">
        <v>0</v>
      </c>
      <c r="AN1064" s="225">
        <v>0</v>
      </c>
      <c r="AO1064" s="225">
        <v>0</v>
      </c>
      <c r="AP1064" s="225">
        <v>0</v>
      </c>
      <c r="AQ1064" s="225">
        <v>0</v>
      </c>
      <c r="AR1064" s="225">
        <v>0</v>
      </c>
      <c r="AS1064" s="225">
        <v>0</v>
      </c>
      <c r="AT1064" s="225">
        <v>0</v>
      </c>
      <c r="AU1064" s="225">
        <v>0</v>
      </c>
      <c r="AV1064" s="225">
        <v>0</v>
      </c>
      <c r="AW1064" s="225">
        <v>0</v>
      </c>
      <c r="AX1064" s="225">
        <v>0</v>
      </c>
      <c r="AY1064" s="225">
        <v>0</v>
      </c>
      <c r="AZ1064" s="225">
        <v>0</v>
      </c>
      <c r="BA1064" s="225">
        <v>0</v>
      </c>
      <c r="BB1064" s="225">
        <v>0</v>
      </c>
      <c r="BC1064" s="225">
        <v>0</v>
      </c>
      <c r="BD1064" s="225">
        <v>0</v>
      </c>
      <c r="BE1064" s="225">
        <v>0</v>
      </c>
      <c r="BF1064" s="225">
        <v>0</v>
      </c>
      <c r="BG1064" s="225">
        <v>0</v>
      </c>
      <c r="BH1064" s="225">
        <v>0</v>
      </c>
      <c r="BI1064" s="225">
        <v>0</v>
      </c>
      <c r="BJ1064" s="225">
        <v>0</v>
      </c>
      <c r="BK1064" s="225">
        <v>0</v>
      </c>
      <c r="BL1064" s="225">
        <v>0</v>
      </c>
      <c r="BM1064" s="225">
        <v>0</v>
      </c>
      <c r="BN1064" s="225">
        <v>0</v>
      </c>
    </row>
  </sheetData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  <colBreaks count="1" manualBreakCount="1">
    <brk id="6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33F7-2BCD-478C-8F76-CAD17207FA97}">
  <dimension ref="A1:D1051"/>
  <sheetViews>
    <sheetView tabSelected="1" topLeftCell="A699" workbookViewId="0">
      <selection activeCell="N20" sqref="N20"/>
    </sheetView>
  </sheetViews>
  <sheetFormatPr defaultRowHeight="13.2"/>
  <cols>
    <col min="1" max="1" width="66.6640625" customWidth="1"/>
    <col min="2" max="2" width="20.44140625" customWidth="1"/>
    <col min="3" max="3" width="16.6640625" customWidth="1"/>
    <col min="4" max="4" width="22.109375" customWidth="1"/>
  </cols>
  <sheetData>
    <row r="1" spans="1:4" ht="23.4">
      <c r="B1" s="271" t="s">
        <v>1304</v>
      </c>
    </row>
    <row r="3" spans="1:4" ht="13.8">
      <c r="B3" s="272" t="s">
        <v>1305</v>
      </c>
    </row>
    <row r="4" spans="1:4" ht="13.8">
      <c r="B4" s="272" t="s">
        <v>2483</v>
      </c>
    </row>
    <row r="5" spans="1:4" ht="14.4" thickBot="1">
      <c r="A5" s="273"/>
      <c r="B5" s="274" t="s">
        <v>1306</v>
      </c>
      <c r="C5" s="273"/>
      <c r="D5" s="273"/>
    </row>
    <row r="6" spans="1:4" ht="13.8" thickTop="1"/>
    <row r="7" spans="1:4" ht="15">
      <c r="A7" t="s">
        <v>1307</v>
      </c>
      <c r="B7" s="275" t="s">
        <v>1308</v>
      </c>
      <c r="C7" s="275" t="s">
        <v>1308</v>
      </c>
      <c r="D7" s="275" t="s">
        <v>1308</v>
      </c>
    </row>
    <row r="8" spans="1:4" ht="15">
      <c r="A8" t="s">
        <v>1307</v>
      </c>
      <c r="B8" s="276" t="s">
        <v>188</v>
      </c>
      <c r="C8" s="275" t="s">
        <v>1309</v>
      </c>
      <c r="D8" s="276" t="s">
        <v>189</v>
      </c>
    </row>
    <row r="9" spans="1:4" ht="15">
      <c r="A9" t="s">
        <v>1307</v>
      </c>
      <c r="B9" s="275" t="s">
        <v>1306</v>
      </c>
      <c r="C9" s="275" t="s">
        <v>1306</v>
      </c>
      <c r="D9" s="275" t="s">
        <v>1306</v>
      </c>
    </row>
    <row r="10" spans="1:4" ht="14.4">
      <c r="A10" s="277" t="s">
        <v>1310</v>
      </c>
      <c r="B10" s="278"/>
      <c r="C10" s="278"/>
      <c r="D10" s="278"/>
    </row>
    <row r="11" spans="1:4">
      <c r="A11" s="279" t="s">
        <v>1311</v>
      </c>
      <c r="B11" s="280">
        <v>21732123117.919998</v>
      </c>
      <c r="C11" s="280">
        <v>180703048.78999999</v>
      </c>
      <c r="D11" s="280">
        <v>21912826166.709999</v>
      </c>
    </row>
    <row r="12" spans="1:4">
      <c r="A12" s="279" t="s">
        <v>1312</v>
      </c>
      <c r="B12" s="280">
        <v>17585866.48</v>
      </c>
      <c r="C12" s="280">
        <v>0</v>
      </c>
      <c r="D12" s="280">
        <v>17585866.48</v>
      </c>
    </row>
    <row r="13" spans="1:4">
      <c r="A13" s="279" t="s">
        <v>1313</v>
      </c>
      <c r="B13" s="280"/>
      <c r="C13" s="280">
        <v>0</v>
      </c>
      <c r="D13" s="280">
        <v>0</v>
      </c>
    </row>
    <row r="14" spans="1:4">
      <c r="A14" s="279" t="s">
        <v>1314</v>
      </c>
      <c r="B14" s="280">
        <v>41288107.470000006</v>
      </c>
      <c r="C14" s="280">
        <v>1963646.64</v>
      </c>
      <c r="D14" s="280">
        <v>43251754.109999999</v>
      </c>
    </row>
    <row r="15" spans="1:4">
      <c r="A15" s="279" t="s">
        <v>1315</v>
      </c>
      <c r="B15" s="280">
        <v>-2489592.16</v>
      </c>
      <c r="C15" s="280">
        <v>0</v>
      </c>
      <c r="D15" s="280">
        <v>-2489592.16</v>
      </c>
    </row>
    <row r="16" spans="1:4">
      <c r="A16" s="279" t="s">
        <v>1316</v>
      </c>
      <c r="B16" s="280">
        <v>21788507499.709999</v>
      </c>
      <c r="C16" s="280">
        <v>182666695.42999998</v>
      </c>
      <c r="D16" s="280">
        <v>21971174195.139999</v>
      </c>
    </row>
    <row r="17" spans="1:4">
      <c r="A17" s="279" t="s">
        <v>1317</v>
      </c>
      <c r="B17" s="280">
        <v>20325435.300000001</v>
      </c>
      <c r="C17" s="280">
        <v>0</v>
      </c>
      <c r="D17" s="280">
        <v>20325435.300000001</v>
      </c>
    </row>
    <row r="18" spans="1:4">
      <c r="A18" s="279" t="s">
        <v>1318</v>
      </c>
      <c r="B18" s="280">
        <v>20325435.300000001</v>
      </c>
      <c r="C18" s="280">
        <v>0</v>
      </c>
      <c r="D18" s="280">
        <v>20325435.300000001</v>
      </c>
    </row>
    <row r="19" spans="1:4">
      <c r="A19" s="279" t="s">
        <v>1319</v>
      </c>
      <c r="B19" s="280">
        <v>2531240</v>
      </c>
      <c r="C19" s="280">
        <v>0</v>
      </c>
      <c r="D19" s="280">
        <v>2531240</v>
      </c>
    </row>
    <row r="20" spans="1:4">
      <c r="A20" s="279" t="s">
        <v>1320</v>
      </c>
      <c r="B20" s="280">
        <v>2531240</v>
      </c>
      <c r="C20" s="280">
        <v>0</v>
      </c>
      <c r="D20" s="280">
        <v>2531240</v>
      </c>
    </row>
    <row r="21" spans="1:4">
      <c r="A21" s="279" t="s">
        <v>1321</v>
      </c>
      <c r="B21" s="280">
        <v>235782330.40000001</v>
      </c>
      <c r="C21" s="280">
        <v>0</v>
      </c>
      <c r="D21" s="280">
        <v>235782330.40000001</v>
      </c>
    </row>
    <row r="22" spans="1:4">
      <c r="A22" s="279" t="s">
        <v>1322</v>
      </c>
      <c r="B22" s="280">
        <v>510840364.05000007</v>
      </c>
      <c r="C22" s="280">
        <v>3158040.84</v>
      </c>
      <c r="D22" s="280">
        <v>513998404.88999999</v>
      </c>
    </row>
    <row r="23" spans="1:4">
      <c r="A23" s="279" t="s">
        <v>1323</v>
      </c>
      <c r="B23" s="280">
        <v>-170785614.91</v>
      </c>
      <c r="C23" s="280">
        <v>-1777512.64</v>
      </c>
      <c r="D23" s="280">
        <v>-172563127.54999998</v>
      </c>
    </row>
    <row r="24" spans="1:4">
      <c r="A24" s="279" t="s">
        <v>1324</v>
      </c>
      <c r="B24" s="280">
        <v>-210836203.16999999</v>
      </c>
      <c r="C24" s="280">
        <v>-4131193.13</v>
      </c>
      <c r="D24" s="280">
        <v>-214967396.29999998</v>
      </c>
    </row>
    <row r="25" spans="1:4">
      <c r="A25" s="279" t="s">
        <v>1325</v>
      </c>
      <c r="B25" s="280">
        <v>365000876.37</v>
      </c>
      <c r="C25" s="280">
        <v>-2750664.93</v>
      </c>
      <c r="D25" s="280">
        <v>362250211.44</v>
      </c>
    </row>
    <row r="26" spans="1:4">
      <c r="A26" s="279" t="s">
        <v>1326</v>
      </c>
      <c r="B26" s="280">
        <v>109149.2</v>
      </c>
      <c r="C26" s="280">
        <v>0</v>
      </c>
      <c r="D26" s="280">
        <v>109149.2</v>
      </c>
    </row>
    <row r="27" spans="1:4">
      <c r="A27" s="279" t="s">
        <v>1327</v>
      </c>
      <c r="B27" s="280">
        <v>129702876.80000001</v>
      </c>
      <c r="C27" s="280">
        <v>-67624987.120000005</v>
      </c>
      <c r="D27" s="280">
        <v>62077889.68</v>
      </c>
    </row>
    <row r="28" spans="1:4">
      <c r="A28" s="279" t="s">
        <v>1328</v>
      </c>
      <c r="B28" s="280">
        <v>129812026</v>
      </c>
      <c r="C28" s="280">
        <v>-67624987.120000005</v>
      </c>
      <c r="D28" s="280">
        <v>62187038.880000003</v>
      </c>
    </row>
    <row r="29" spans="1:4">
      <c r="A29" s="279" t="s">
        <v>1329</v>
      </c>
      <c r="B29" s="280">
        <v>3863256120.23</v>
      </c>
      <c r="C29" s="280">
        <v>5054900.82</v>
      </c>
      <c r="D29" s="280">
        <v>3868311021.0499997</v>
      </c>
    </row>
    <row r="30" spans="1:4">
      <c r="A30" s="279" t="s">
        <v>1330</v>
      </c>
      <c r="B30" s="280"/>
      <c r="C30" s="280">
        <v>0</v>
      </c>
      <c r="D30" s="280">
        <v>0</v>
      </c>
    </row>
    <row r="31" spans="1:4">
      <c r="A31" s="279" t="s">
        <v>1331</v>
      </c>
      <c r="B31" s="280">
        <v>3863256120.23</v>
      </c>
      <c r="C31" s="280">
        <v>5054900.82</v>
      </c>
      <c r="D31" s="280">
        <v>3868311021.0499997</v>
      </c>
    </row>
    <row r="32" spans="1:4">
      <c r="A32" s="279" t="s">
        <v>1332</v>
      </c>
      <c r="B32" s="280">
        <v>4380925697.9000006</v>
      </c>
      <c r="C32" s="280">
        <v>-65320751.230000004</v>
      </c>
      <c r="D32" s="280">
        <v>4315604946.6700001</v>
      </c>
    </row>
    <row r="33" spans="1:4">
      <c r="A33" s="279" t="s">
        <v>1333</v>
      </c>
      <c r="B33" s="280">
        <v>26169433197.610001</v>
      </c>
      <c r="C33" s="280">
        <v>117345944.19999999</v>
      </c>
      <c r="D33" s="280">
        <v>26286779141.810001</v>
      </c>
    </row>
    <row r="34" spans="1:4">
      <c r="A34" s="279" t="s">
        <v>1334</v>
      </c>
      <c r="B34" s="280">
        <v>2163482694.3799996</v>
      </c>
      <c r="C34" s="280">
        <v>76809140.049999997</v>
      </c>
      <c r="D34" s="280">
        <v>2240291834.4299998</v>
      </c>
    </row>
    <row r="35" spans="1:4">
      <c r="A35" s="279" t="s">
        <v>1335</v>
      </c>
      <c r="B35" s="280">
        <v>50278872.390000001</v>
      </c>
      <c r="C35" s="280">
        <v>-11608009.360000001</v>
      </c>
      <c r="D35" s="280">
        <v>38670863.030000001</v>
      </c>
    </row>
    <row r="36" spans="1:4">
      <c r="A36" s="279" t="s">
        <v>1336</v>
      </c>
      <c r="B36" s="280">
        <v>2213761566.77</v>
      </c>
      <c r="C36" s="280">
        <v>65201130.68999999</v>
      </c>
      <c r="D36" s="280">
        <v>2278962697.46</v>
      </c>
    </row>
    <row r="37" spans="1:4">
      <c r="A37" s="279" t="s">
        <v>1337</v>
      </c>
      <c r="B37" s="280">
        <v>28383194764.380001</v>
      </c>
      <c r="C37" s="280">
        <v>182547074.88999999</v>
      </c>
      <c r="D37" s="280">
        <v>28565741839.27</v>
      </c>
    </row>
    <row r="38" spans="1:4">
      <c r="A38" s="279" t="s">
        <v>1338</v>
      </c>
      <c r="B38" s="280">
        <v>-232522667.95999998</v>
      </c>
      <c r="C38" s="280">
        <v>-3836715.71</v>
      </c>
      <c r="D38" s="280">
        <v>-236359383.66999999</v>
      </c>
    </row>
    <row r="39" spans="1:4">
      <c r="A39" s="279" t="s">
        <v>1339</v>
      </c>
      <c r="B39" s="280">
        <v>-8058589.7199999997</v>
      </c>
      <c r="C39" s="280">
        <v>-73361.47</v>
      </c>
      <c r="D39" s="280">
        <v>-8131951.1900000004</v>
      </c>
    </row>
    <row r="40" spans="1:4">
      <c r="A40" s="279" t="s">
        <v>1340</v>
      </c>
      <c r="B40" s="280">
        <v>-240581257.68000001</v>
      </c>
      <c r="C40" s="280">
        <v>-3910077.18</v>
      </c>
      <c r="D40" s="280">
        <v>-244491334.86000001</v>
      </c>
    </row>
    <row r="41" spans="1:4">
      <c r="A41" s="279" t="s">
        <v>1341</v>
      </c>
      <c r="B41" s="280">
        <v>-131911419.80999999</v>
      </c>
      <c r="C41" s="280">
        <v>-8056798.6000000006</v>
      </c>
      <c r="D41" s="280">
        <v>-139968218.41</v>
      </c>
    </row>
    <row r="42" spans="1:4">
      <c r="A42" s="279" t="s">
        <v>1342</v>
      </c>
      <c r="B42" s="280">
        <v>-131911419.80999999</v>
      </c>
      <c r="C42" s="280">
        <v>-8056798.6000000006</v>
      </c>
      <c r="D42" s="280">
        <v>-139968218.41</v>
      </c>
    </row>
    <row r="43" spans="1:4">
      <c r="A43" s="279" t="s">
        <v>1343</v>
      </c>
      <c r="B43" s="280">
        <v>-6426522282.0500002</v>
      </c>
      <c r="C43" s="280">
        <v>-36489116.810000002</v>
      </c>
      <c r="D43" s="280">
        <v>-6463011398.8599997</v>
      </c>
    </row>
    <row r="44" spans="1:4">
      <c r="A44" s="279" t="s">
        <v>1344</v>
      </c>
      <c r="B44" s="280">
        <v>634094</v>
      </c>
      <c r="C44" s="280">
        <v>3883</v>
      </c>
      <c r="D44" s="280">
        <v>637977</v>
      </c>
    </row>
    <row r="45" spans="1:4">
      <c r="A45" s="279" t="s">
        <v>1345</v>
      </c>
      <c r="B45" s="280">
        <v>291145741.24000001</v>
      </c>
      <c r="C45" s="280">
        <v>-289154.74</v>
      </c>
      <c r="D45" s="280">
        <v>290856586.5</v>
      </c>
    </row>
    <row r="46" spans="1:4">
      <c r="A46" s="279" t="s">
        <v>1346</v>
      </c>
      <c r="B46" s="280">
        <v>1682762</v>
      </c>
      <c r="C46" s="280">
        <v>0</v>
      </c>
      <c r="D46" s="280">
        <v>1682762</v>
      </c>
    </row>
    <row r="47" spans="1:4">
      <c r="A47" s="279" t="s">
        <v>1347</v>
      </c>
      <c r="B47" s="280">
        <v>19747191.620000001</v>
      </c>
      <c r="C47" s="280">
        <v>-496395.38</v>
      </c>
      <c r="D47" s="280">
        <v>19250796.239999998</v>
      </c>
    </row>
    <row r="48" spans="1:4">
      <c r="A48" s="279" t="s">
        <v>1348</v>
      </c>
      <c r="B48" s="280">
        <v>23354011</v>
      </c>
      <c r="C48" s="280">
        <v>0</v>
      </c>
      <c r="D48" s="280">
        <v>23354011</v>
      </c>
    </row>
    <row r="49" spans="1:4">
      <c r="A49" s="279" t="s">
        <v>1349</v>
      </c>
      <c r="B49" s="280">
        <v>406957.10000000003</v>
      </c>
      <c r="C49" s="280">
        <v>0</v>
      </c>
      <c r="D49" s="280">
        <v>406957.10000000003</v>
      </c>
    </row>
    <row r="50" spans="1:4">
      <c r="A50" s="279" t="s">
        <v>1350</v>
      </c>
      <c r="B50" s="280">
        <v>-8315803.9200000009</v>
      </c>
      <c r="C50" s="280">
        <v>-41520.39</v>
      </c>
      <c r="D50" s="280">
        <v>-8357324.3099999996</v>
      </c>
    </row>
    <row r="51" spans="1:4">
      <c r="A51" s="279" t="s">
        <v>1351</v>
      </c>
      <c r="B51" s="280">
        <v>181119489.79000002</v>
      </c>
      <c r="C51" s="280">
        <v>1469265.97</v>
      </c>
      <c r="D51" s="280">
        <v>182588755.76000002</v>
      </c>
    </row>
    <row r="52" spans="1:4">
      <c r="A52" s="279" t="s">
        <v>1352</v>
      </c>
      <c r="B52" s="280"/>
      <c r="C52" s="280">
        <v>0</v>
      </c>
      <c r="D52" s="280">
        <v>0</v>
      </c>
    </row>
    <row r="53" spans="1:4">
      <c r="A53" s="279" t="s">
        <v>1353</v>
      </c>
      <c r="B53" s="280">
        <v>0</v>
      </c>
      <c r="C53" s="280">
        <v>0</v>
      </c>
      <c r="D53" s="280">
        <v>0</v>
      </c>
    </row>
    <row r="54" spans="1:4">
      <c r="A54" s="279" t="s">
        <v>1354</v>
      </c>
      <c r="B54" s="280">
        <v>0</v>
      </c>
      <c r="C54" s="280">
        <v>0</v>
      </c>
      <c r="D54" s="280">
        <v>0</v>
      </c>
    </row>
    <row r="55" spans="1:4">
      <c r="A55" s="279" t="s">
        <v>1355</v>
      </c>
      <c r="B55" s="280">
        <v>0</v>
      </c>
      <c r="C55" s="280">
        <v>0</v>
      </c>
      <c r="D55" s="280">
        <v>0</v>
      </c>
    </row>
    <row r="56" spans="1:4">
      <c r="A56" s="279" t="s">
        <v>1356</v>
      </c>
      <c r="B56" s="280">
        <v>0</v>
      </c>
      <c r="C56" s="280">
        <v>0</v>
      </c>
      <c r="D56" s="280">
        <v>0</v>
      </c>
    </row>
    <row r="57" spans="1:4">
      <c r="A57" s="279" t="s">
        <v>1357</v>
      </c>
      <c r="B57" s="280">
        <v>-5844581.3099999996</v>
      </c>
      <c r="C57" s="280">
        <v>-150354.71</v>
      </c>
      <c r="D57" s="280">
        <v>-5994936.0200000005</v>
      </c>
    </row>
    <row r="58" spans="1:4">
      <c r="A58" s="279" t="s">
        <v>1358</v>
      </c>
      <c r="B58" s="280">
        <v>-468382682.55999994</v>
      </c>
      <c r="C58" s="280">
        <v>-31037596.969999999</v>
      </c>
      <c r="D58" s="280">
        <v>-499420279.53000003</v>
      </c>
    </row>
    <row r="59" spans="1:4">
      <c r="A59" s="279" t="s">
        <v>1359</v>
      </c>
      <c r="B59" s="280">
        <v>-102262.90000000001</v>
      </c>
      <c r="C59" s="280">
        <v>-13492.65</v>
      </c>
      <c r="D59" s="280">
        <v>-115755.55</v>
      </c>
    </row>
    <row r="60" spans="1:4">
      <c r="A60" s="279" t="s">
        <v>1360</v>
      </c>
      <c r="B60" s="280">
        <v>-2531240</v>
      </c>
      <c r="C60" s="280">
        <v>0</v>
      </c>
      <c r="D60" s="280">
        <v>-2531240</v>
      </c>
    </row>
    <row r="61" spans="1:4">
      <c r="A61" s="279" t="s">
        <v>1361</v>
      </c>
      <c r="B61" s="280">
        <v>-6491551020.5699997</v>
      </c>
      <c r="C61" s="280">
        <v>-6309735.1399999997</v>
      </c>
      <c r="D61" s="280">
        <v>-6497860755.71</v>
      </c>
    </row>
    <row r="62" spans="1:4">
      <c r="A62" s="279" t="s">
        <v>1362</v>
      </c>
      <c r="B62" s="280">
        <v>-6864043698.0600004</v>
      </c>
      <c r="C62" s="280">
        <v>-18276610.920000002</v>
      </c>
      <c r="D62" s="280">
        <v>-6882320308.9800005</v>
      </c>
    </row>
    <row r="63" spans="1:4">
      <c r="A63" s="279" t="s">
        <v>1363</v>
      </c>
      <c r="B63" s="280">
        <v>21519151066.32</v>
      </c>
      <c r="C63" s="280">
        <v>164270463.97000003</v>
      </c>
      <c r="D63" s="280">
        <v>21683421530.290001</v>
      </c>
    </row>
    <row r="64" spans="1:4">
      <c r="A64" s="277" t="s">
        <v>1364</v>
      </c>
      <c r="B64" s="281">
        <v>21519151066.32</v>
      </c>
      <c r="C64" s="281">
        <v>164270463.97000003</v>
      </c>
      <c r="D64" s="281">
        <v>21683421530.290001</v>
      </c>
    </row>
    <row r="65" spans="1:4">
      <c r="A65" s="279" t="s">
        <v>1365</v>
      </c>
      <c r="B65" s="280">
        <v>22425578.020000003</v>
      </c>
      <c r="C65" s="280">
        <v>67889193.450000003</v>
      </c>
      <c r="D65" s="280">
        <v>90314771.469999999</v>
      </c>
    </row>
    <row r="66" spans="1:4">
      <c r="A66" s="279" t="s">
        <v>1366</v>
      </c>
      <c r="B66" s="280">
        <v>720495.75</v>
      </c>
      <c r="C66" s="280">
        <v>185.43</v>
      </c>
      <c r="D66" s="280">
        <v>720681.17999999993</v>
      </c>
    </row>
    <row r="67" spans="1:4">
      <c r="A67" s="279" t="s">
        <v>1367</v>
      </c>
      <c r="B67" s="280">
        <v>278986.53000000003</v>
      </c>
      <c r="C67" s="280">
        <v>-264206.32999999996</v>
      </c>
      <c r="D67" s="280">
        <v>14780.2</v>
      </c>
    </row>
    <row r="68" spans="1:4">
      <c r="A68" s="279" t="s">
        <v>1368</v>
      </c>
      <c r="B68" s="280">
        <v>23425060.300000001</v>
      </c>
      <c r="C68" s="280">
        <v>67625172.549999997</v>
      </c>
      <c r="D68" s="280">
        <v>91050232.849999994</v>
      </c>
    </row>
    <row r="69" spans="1:4">
      <c r="A69" s="279" t="s">
        <v>1369</v>
      </c>
      <c r="B69" s="280">
        <v>-10806081.15</v>
      </c>
      <c r="C69" s="280">
        <v>-46574.47</v>
      </c>
      <c r="D69" s="280">
        <v>-10852655.620000001</v>
      </c>
    </row>
    <row r="70" spans="1:4">
      <c r="A70" s="279" t="s">
        <v>1370</v>
      </c>
      <c r="B70" s="280">
        <v>-10806081.15</v>
      </c>
      <c r="C70" s="280">
        <v>-46574.47</v>
      </c>
      <c r="D70" s="280">
        <v>-10852655.620000001</v>
      </c>
    </row>
    <row r="71" spans="1:4">
      <c r="A71" s="279" t="s">
        <v>1371</v>
      </c>
      <c r="B71" s="280">
        <v>12618979.15</v>
      </c>
      <c r="C71" s="280">
        <v>67578598.079999998</v>
      </c>
      <c r="D71" s="280">
        <v>80197577.230000004</v>
      </c>
    </row>
    <row r="72" spans="1:4">
      <c r="A72" s="279" t="s">
        <v>1372</v>
      </c>
      <c r="B72" s="280">
        <v>6918321.9100000001</v>
      </c>
      <c r="C72" s="280">
        <v>0</v>
      </c>
      <c r="D72" s="280">
        <v>6918321.9100000001</v>
      </c>
    </row>
    <row r="73" spans="1:4">
      <c r="A73" s="279" t="s">
        <v>1373</v>
      </c>
      <c r="B73" s="280">
        <v>-132386.74</v>
      </c>
      <c r="C73" s="280">
        <v>-16695.259999999998</v>
      </c>
      <c r="D73" s="280">
        <v>-149082</v>
      </c>
    </row>
    <row r="74" spans="1:4">
      <c r="A74" s="279" t="s">
        <v>1374</v>
      </c>
      <c r="B74" s="280">
        <v>0</v>
      </c>
      <c r="C74" s="280">
        <v>0</v>
      </c>
      <c r="D74" s="280">
        <v>0</v>
      </c>
    </row>
    <row r="75" spans="1:4">
      <c r="A75" s="279" t="s">
        <v>1375</v>
      </c>
      <c r="B75" s="280">
        <v>0</v>
      </c>
      <c r="C75" s="280">
        <v>0</v>
      </c>
      <c r="D75" s="280">
        <v>0</v>
      </c>
    </row>
    <row r="76" spans="1:4">
      <c r="A76" s="279" t="s">
        <v>1376</v>
      </c>
      <c r="B76" s="280">
        <v>6785935.1699999999</v>
      </c>
      <c r="C76" s="280">
        <v>-16695.259999999998</v>
      </c>
      <c r="D76" s="280">
        <v>6769239.9100000001</v>
      </c>
    </row>
    <row r="77" spans="1:4">
      <c r="A77" s="279" t="s">
        <v>1377</v>
      </c>
      <c r="B77" s="280">
        <v>777878.94</v>
      </c>
      <c r="C77" s="280">
        <v>0</v>
      </c>
      <c r="D77" s="280">
        <v>777878.94</v>
      </c>
    </row>
    <row r="78" spans="1:4">
      <c r="A78" s="279" t="s">
        <v>1378</v>
      </c>
      <c r="B78" s="280">
        <v>777878.94000000006</v>
      </c>
      <c r="C78" s="280">
        <v>0</v>
      </c>
      <c r="D78" s="280">
        <v>777878.94000000006</v>
      </c>
    </row>
    <row r="79" spans="1:4">
      <c r="A79" s="279" t="s">
        <v>1379</v>
      </c>
      <c r="B79" s="280">
        <v>42047650.990000002</v>
      </c>
      <c r="C79" s="280">
        <v>1865195.5399999998</v>
      </c>
      <c r="D79" s="280">
        <v>43912846.530000001</v>
      </c>
    </row>
    <row r="80" spans="1:4">
      <c r="A80" s="279" t="s">
        <v>1380</v>
      </c>
      <c r="B80" s="280">
        <v>83548349.679999992</v>
      </c>
      <c r="C80" s="280">
        <v>17671857.580000002</v>
      </c>
      <c r="D80" s="280">
        <v>101220207.25999999</v>
      </c>
    </row>
    <row r="81" spans="1:4">
      <c r="A81" s="279" t="s">
        <v>1381</v>
      </c>
      <c r="B81" s="280">
        <v>20054201.949999999</v>
      </c>
      <c r="C81" s="280">
        <v>-21672.27</v>
      </c>
      <c r="D81" s="280">
        <v>20032529.68</v>
      </c>
    </row>
    <row r="82" spans="1:4">
      <c r="A82" s="279" t="s">
        <v>1382</v>
      </c>
      <c r="B82" s="280">
        <v>-3328113.5100000002</v>
      </c>
      <c r="C82" s="280">
        <v>1066300.04</v>
      </c>
      <c r="D82" s="280">
        <v>-2261813.4700000002</v>
      </c>
    </row>
    <row r="83" spans="1:4">
      <c r="A83" s="279" t="s">
        <v>1383</v>
      </c>
      <c r="B83" s="280">
        <v>0</v>
      </c>
      <c r="C83" s="280">
        <v>0</v>
      </c>
      <c r="D83" s="280">
        <v>0</v>
      </c>
    </row>
    <row r="84" spans="1:4">
      <c r="A84" s="279" t="s">
        <v>1384</v>
      </c>
      <c r="B84" s="280">
        <v>-14591908.720000001</v>
      </c>
      <c r="C84" s="280">
        <v>3549890.77</v>
      </c>
      <c r="D84" s="280">
        <v>-11042017.949999999</v>
      </c>
    </row>
    <row r="85" spans="1:4">
      <c r="A85" s="279" t="s">
        <v>1385</v>
      </c>
      <c r="B85" s="280">
        <v>227157648.02000001</v>
      </c>
      <c r="C85" s="280">
        <v>-8502778.4100000001</v>
      </c>
      <c r="D85" s="280">
        <v>218654869.60999998</v>
      </c>
    </row>
    <row r="86" spans="1:4">
      <c r="A86" s="279" t="s">
        <v>1386</v>
      </c>
      <c r="B86" s="280">
        <v>55730970.390000001</v>
      </c>
      <c r="C86" s="280">
        <v>75461.960000000006</v>
      </c>
      <c r="D86" s="280">
        <v>55806432.350000001</v>
      </c>
    </row>
    <row r="87" spans="1:4">
      <c r="A87" s="279" t="s">
        <v>1387</v>
      </c>
      <c r="B87" s="280">
        <v>410618798.79999995</v>
      </c>
      <c r="C87" s="280">
        <v>15704255.210000001</v>
      </c>
      <c r="D87" s="280">
        <v>426323054.01000005</v>
      </c>
    </row>
    <row r="88" spans="1:4">
      <c r="A88" s="279" t="s">
        <v>1388</v>
      </c>
      <c r="B88" s="280">
        <v>23278735.919999998</v>
      </c>
      <c r="C88" s="280">
        <v>464371.76</v>
      </c>
      <c r="D88" s="280">
        <v>23743107.680000003</v>
      </c>
    </row>
    <row r="89" spans="1:4">
      <c r="A89" s="279" t="s">
        <v>1389</v>
      </c>
      <c r="B89" s="280">
        <v>33804106.020000003</v>
      </c>
      <c r="C89" s="280">
        <v>92808204.799999997</v>
      </c>
      <c r="D89" s="280">
        <v>126612310.82000001</v>
      </c>
    </row>
    <row r="90" spans="1:4">
      <c r="A90" s="279" t="s">
        <v>1390</v>
      </c>
      <c r="B90" s="280">
        <v>221153448.04000002</v>
      </c>
      <c r="C90" s="280">
        <v>-100891811.23999999</v>
      </c>
      <c r="D90" s="280">
        <v>120261636.80000001</v>
      </c>
    </row>
    <row r="91" spans="1:4">
      <c r="A91" s="279" t="s">
        <v>1391</v>
      </c>
      <c r="B91" s="280">
        <v>278236289.98000002</v>
      </c>
      <c r="C91" s="280">
        <v>-7619234.6800000006</v>
      </c>
      <c r="D91" s="280">
        <v>270617055.30000001</v>
      </c>
    </row>
    <row r="92" spans="1:4">
      <c r="A92" s="279" t="s">
        <v>1392</v>
      </c>
      <c r="B92" s="280">
        <v>688855088.77999997</v>
      </c>
      <c r="C92" s="280">
        <v>8085020.5300000003</v>
      </c>
      <c r="D92" s="280">
        <v>696940109.31000006</v>
      </c>
    </row>
    <row r="93" spans="1:4">
      <c r="A93" s="279" t="s">
        <v>1393</v>
      </c>
      <c r="B93" s="280">
        <v>696418902.88999999</v>
      </c>
      <c r="C93" s="280">
        <v>8068325.2700000005</v>
      </c>
      <c r="D93" s="280">
        <v>704487228.16000009</v>
      </c>
    </row>
    <row r="94" spans="1:4">
      <c r="A94" s="279" t="s">
        <v>1394</v>
      </c>
      <c r="B94" s="280">
        <v>34297634.450000003</v>
      </c>
      <c r="C94" s="280">
        <v>-34297634.450000003</v>
      </c>
      <c r="D94" s="280">
        <v>0</v>
      </c>
    </row>
    <row r="95" spans="1:4">
      <c r="A95" s="279" t="s">
        <v>1395</v>
      </c>
      <c r="B95" s="280">
        <v>34297634.450000003</v>
      </c>
      <c r="C95" s="280">
        <v>-34297634.450000003</v>
      </c>
      <c r="D95" s="280">
        <v>0</v>
      </c>
    </row>
    <row r="96" spans="1:4">
      <c r="A96" s="277" t="s">
        <v>1396</v>
      </c>
      <c r="B96" s="281">
        <v>743335516.49000001</v>
      </c>
      <c r="C96" s="281">
        <v>41349288.899999999</v>
      </c>
      <c r="D96" s="281">
        <v>784684805.38999999</v>
      </c>
    </row>
    <row r="97" spans="1:4">
      <c r="A97" s="279" t="s">
        <v>1397</v>
      </c>
      <c r="B97" s="280">
        <v>-90933403.140000001</v>
      </c>
      <c r="C97" s="280">
        <v>87466460.530000001</v>
      </c>
      <c r="D97" s="280">
        <v>-3466942.6100000003</v>
      </c>
    </row>
    <row r="98" spans="1:4">
      <c r="A98" s="279" t="s">
        <v>1398</v>
      </c>
      <c r="B98" s="280">
        <v>110698115.64</v>
      </c>
      <c r="C98" s="280">
        <v>-72661737.319999993</v>
      </c>
      <c r="D98" s="280">
        <v>38036378.32</v>
      </c>
    </row>
    <row r="99" spans="1:4">
      <c r="A99" s="279" t="s">
        <v>1399</v>
      </c>
      <c r="B99" s="280">
        <v>8441679.25</v>
      </c>
      <c r="C99" s="280">
        <v>-398274.79</v>
      </c>
      <c r="D99" s="280">
        <v>8043404.46</v>
      </c>
    </row>
    <row r="100" spans="1:4">
      <c r="A100" s="279" t="s">
        <v>1400</v>
      </c>
      <c r="B100" s="280">
        <v>6605.7800000000007</v>
      </c>
      <c r="C100" s="280">
        <v>0</v>
      </c>
      <c r="D100" s="280">
        <v>6605.7800000000007</v>
      </c>
    </row>
    <row r="101" spans="1:4">
      <c r="A101" s="279" t="s">
        <v>1401</v>
      </c>
      <c r="B101" s="280">
        <v>8626.5500000000011</v>
      </c>
      <c r="C101" s="280">
        <v>0</v>
      </c>
      <c r="D101" s="280">
        <v>8626.5500000000011</v>
      </c>
    </row>
    <row r="102" spans="1:4">
      <c r="A102" s="279" t="s">
        <v>1402</v>
      </c>
      <c r="B102" s="280">
        <v>-1820371.0799999998</v>
      </c>
      <c r="C102" s="280">
        <v>326.78999999999996</v>
      </c>
      <c r="D102" s="280">
        <v>-1820044.29</v>
      </c>
    </row>
    <row r="103" spans="1:4">
      <c r="A103" s="279" t="s">
        <v>1403</v>
      </c>
      <c r="B103" s="280">
        <v>-58346.879999999997</v>
      </c>
      <c r="C103" s="280">
        <v>-45146.96</v>
      </c>
      <c r="D103" s="280">
        <v>-103493.84</v>
      </c>
    </row>
    <row r="104" spans="1:4">
      <c r="A104" s="279" t="s">
        <v>1404</v>
      </c>
      <c r="B104" s="280">
        <v>-17885993.900000002</v>
      </c>
      <c r="C104" s="280">
        <v>-14759903.039999999</v>
      </c>
      <c r="D104" s="280">
        <v>-32645896.940000001</v>
      </c>
    </row>
    <row r="105" spans="1:4">
      <c r="A105" s="279" t="s">
        <v>1405</v>
      </c>
      <c r="B105" s="280">
        <v>19147695.189999998</v>
      </c>
      <c r="C105" s="280">
        <v>-1085428.32</v>
      </c>
      <c r="D105" s="280">
        <v>18062266.870000001</v>
      </c>
    </row>
    <row r="106" spans="1:4">
      <c r="A106" s="279" t="s">
        <v>1406</v>
      </c>
      <c r="B106" s="280">
        <v>-2202028.2200000002</v>
      </c>
      <c r="C106" s="280">
        <v>-98040.03</v>
      </c>
      <c r="D106" s="280">
        <v>-2300068.25</v>
      </c>
    </row>
    <row r="107" spans="1:4">
      <c r="A107" s="279" t="s">
        <v>1407</v>
      </c>
      <c r="B107" s="280">
        <v>25402579.190000001</v>
      </c>
      <c r="C107" s="280">
        <v>-1581743.14</v>
      </c>
      <c r="D107" s="280">
        <v>23820836.050000001</v>
      </c>
    </row>
    <row r="108" spans="1:4">
      <c r="A108" s="279" t="s">
        <v>1408</v>
      </c>
      <c r="B108" s="280">
        <v>25402579.190000001</v>
      </c>
      <c r="C108" s="280">
        <v>-1581743.14</v>
      </c>
      <c r="D108" s="280">
        <v>23820836.050000001</v>
      </c>
    </row>
    <row r="109" spans="1:4">
      <c r="A109" s="279" t="s">
        <v>1409</v>
      </c>
      <c r="B109" s="280">
        <v>0</v>
      </c>
      <c r="C109" s="280">
        <v>0</v>
      </c>
      <c r="D109" s="280">
        <v>0</v>
      </c>
    </row>
    <row r="110" spans="1:4">
      <c r="A110" s="279" t="s">
        <v>1410</v>
      </c>
      <c r="B110" s="280">
        <v>0</v>
      </c>
      <c r="C110" s="280">
        <v>0</v>
      </c>
      <c r="D110" s="280">
        <v>0</v>
      </c>
    </row>
    <row r="111" spans="1:4">
      <c r="A111" s="279" t="s">
        <v>1411</v>
      </c>
      <c r="B111" s="280">
        <v>0</v>
      </c>
      <c r="C111" s="280">
        <v>0</v>
      </c>
      <c r="D111" s="280">
        <v>0</v>
      </c>
    </row>
    <row r="112" spans="1:4">
      <c r="A112" s="279" t="s">
        <v>1412</v>
      </c>
      <c r="B112" s="280">
        <v>2379918.6199999996</v>
      </c>
      <c r="C112" s="280">
        <v>0</v>
      </c>
      <c r="D112" s="280">
        <v>2379918.6199999996</v>
      </c>
    </row>
    <row r="113" spans="1:4">
      <c r="A113" s="279" t="s">
        <v>1413</v>
      </c>
      <c r="B113" s="280">
        <v>25130</v>
      </c>
      <c r="C113" s="280">
        <v>-25130</v>
      </c>
      <c r="D113" s="280">
        <v>0</v>
      </c>
    </row>
    <row r="114" spans="1:4">
      <c r="A114" s="279" t="s">
        <v>1414</v>
      </c>
      <c r="B114" s="280">
        <v>12136607.120000001</v>
      </c>
      <c r="C114" s="280">
        <v>-1342773.85</v>
      </c>
      <c r="D114" s="280">
        <v>10793833.27</v>
      </c>
    </row>
    <row r="115" spans="1:4">
      <c r="A115" s="279" t="s">
        <v>1415</v>
      </c>
      <c r="B115" s="280">
        <v>1399207.25</v>
      </c>
      <c r="C115" s="280">
        <v>262418.18</v>
      </c>
      <c r="D115" s="280">
        <v>1661625.43</v>
      </c>
    </row>
    <row r="116" spans="1:4">
      <c r="A116" s="279" t="s">
        <v>1416</v>
      </c>
      <c r="B116" s="280">
        <v>398714101.17000002</v>
      </c>
      <c r="C116" s="280">
        <v>-3160367.53</v>
      </c>
      <c r="D116" s="280">
        <v>395553733.63999999</v>
      </c>
    </row>
    <row r="117" spans="1:4">
      <c r="A117" s="279" t="s">
        <v>1417</v>
      </c>
      <c r="B117" s="280">
        <v>0</v>
      </c>
      <c r="C117" s="280">
        <v>0</v>
      </c>
      <c r="D117" s="280">
        <v>0</v>
      </c>
    </row>
    <row r="118" spans="1:4">
      <c r="A118" s="279" t="s">
        <v>1418</v>
      </c>
      <c r="B118" s="280">
        <v>616371.49</v>
      </c>
      <c r="C118" s="280">
        <v>2539.6400000000003</v>
      </c>
      <c r="D118" s="280">
        <v>618911.13</v>
      </c>
    </row>
    <row r="119" spans="1:4">
      <c r="A119" s="279" t="s">
        <v>1419</v>
      </c>
      <c r="B119" s="280">
        <v>13675734.75</v>
      </c>
      <c r="C119" s="280">
        <v>-5379898.5300000003</v>
      </c>
      <c r="D119" s="280">
        <v>8295836.2199999997</v>
      </c>
    </row>
    <row r="120" spans="1:4">
      <c r="A120" s="279" t="s">
        <v>1420</v>
      </c>
      <c r="B120" s="280">
        <v>1483582.2</v>
      </c>
      <c r="C120" s="280">
        <v>-773221.14</v>
      </c>
      <c r="D120" s="280">
        <v>710361.06</v>
      </c>
    </row>
    <row r="121" spans="1:4">
      <c r="A121" s="279" t="s">
        <v>1421</v>
      </c>
      <c r="B121" s="280">
        <v>35889334.600000001</v>
      </c>
      <c r="C121" s="280">
        <v>-681227.22</v>
      </c>
      <c r="D121" s="280">
        <v>35208107.379999995</v>
      </c>
    </row>
    <row r="122" spans="1:4">
      <c r="A122" s="279" t="s">
        <v>1422</v>
      </c>
      <c r="B122" s="280">
        <v>44475.96</v>
      </c>
      <c r="C122" s="280">
        <v>65557.91</v>
      </c>
      <c r="D122" s="280">
        <v>110033.87</v>
      </c>
    </row>
    <row r="123" spans="1:4">
      <c r="A123" s="279" t="s">
        <v>1423</v>
      </c>
      <c r="B123" s="280">
        <v>4716182.3400000008</v>
      </c>
      <c r="C123" s="280">
        <v>168961.91</v>
      </c>
      <c r="D123" s="280">
        <v>4885144.25</v>
      </c>
    </row>
    <row r="124" spans="1:4">
      <c r="A124" s="279" t="s">
        <v>1424</v>
      </c>
      <c r="B124" s="280">
        <v>0</v>
      </c>
      <c r="C124" s="280">
        <v>0</v>
      </c>
      <c r="D124" s="280">
        <v>0</v>
      </c>
    </row>
    <row r="125" spans="1:4">
      <c r="A125" s="279" t="s">
        <v>1425</v>
      </c>
      <c r="B125" s="280">
        <v>471080645.5</v>
      </c>
      <c r="C125" s="280">
        <v>-10863140.630000001</v>
      </c>
      <c r="D125" s="280">
        <v>460217504.86999995</v>
      </c>
    </row>
    <row r="126" spans="1:4">
      <c r="A126" s="279" t="s">
        <v>1426</v>
      </c>
      <c r="B126" s="280">
        <v>2597878.2199999997</v>
      </c>
      <c r="C126" s="280">
        <v>500184.5</v>
      </c>
      <c r="D126" s="280">
        <v>3098062.7199999997</v>
      </c>
    </row>
    <row r="127" spans="1:4">
      <c r="A127" s="279" t="s">
        <v>1427</v>
      </c>
      <c r="B127" s="280">
        <v>452424.44</v>
      </c>
      <c r="C127" s="280">
        <v>-23243.45</v>
      </c>
      <c r="D127" s="280">
        <v>429180.99</v>
      </c>
    </row>
    <row r="128" spans="1:4">
      <c r="A128" s="279" t="s">
        <v>1428</v>
      </c>
      <c r="B128" s="280">
        <v>0</v>
      </c>
      <c r="C128" s="280">
        <v>0</v>
      </c>
      <c r="D128" s="280">
        <v>0</v>
      </c>
    </row>
    <row r="129" spans="1:4">
      <c r="A129" s="279" t="s">
        <v>1429</v>
      </c>
      <c r="B129" s="280">
        <v>14226.16</v>
      </c>
      <c r="C129" s="280">
        <v>0</v>
      </c>
      <c r="D129" s="280">
        <v>14226.16</v>
      </c>
    </row>
    <row r="130" spans="1:4">
      <c r="A130" s="279" t="s">
        <v>1430</v>
      </c>
      <c r="B130" s="280">
        <v>0</v>
      </c>
      <c r="C130" s="280">
        <v>2810661</v>
      </c>
      <c r="D130" s="280">
        <v>2810661</v>
      </c>
    </row>
    <row r="131" spans="1:4">
      <c r="A131" s="279" t="s">
        <v>1431</v>
      </c>
      <c r="B131" s="280">
        <v>10585712.539999999</v>
      </c>
      <c r="C131" s="280">
        <v>11791539.18</v>
      </c>
      <c r="D131" s="280">
        <v>22377251.719999999</v>
      </c>
    </row>
    <row r="132" spans="1:4">
      <c r="A132" s="279" t="s">
        <v>1432</v>
      </c>
      <c r="B132" s="280">
        <v>102048.28</v>
      </c>
      <c r="C132" s="280">
        <v>66138.44</v>
      </c>
      <c r="D132" s="280">
        <v>168186.72</v>
      </c>
    </row>
    <row r="133" spans="1:4">
      <c r="A133" s="279" t="s">
        <v>1433</v>
      </c>
      <c r="B133" s="280">
        <v>40514960.57</v>
      </c>
      <c r="C133" s="280">
        <v>-32263164.59</v>
      </c>
      <c r="D133" s="280">
        <v>8251795.9799999995</v>
      </c>
    </row>
    <row r="134" spans="1:4">
      <c r="A134" s="279" t="s">
        <v>1434</v>
      </c>
      <c r="B134" s="280">
        <v>14760.76</v>
      </c>
      <c r="C134" s="280">
        <v>131.13999999999999</v>
      </c>
      <c r="D134" s="280">
        <v>14891.9</v>
      </c>
    </row>
    <row r="135" spans="1:4">
      <c r="A135" s="279" t="s">
        <v>1435</v>
      </c>
      <c r="B135" s="280">
        <v>19800</v>
      </c>
      <c r="C135" s="280">
        <v>0</v>
      </c>
      <c r="D135" s="280">
        <v>19800</v>
      </c>
    </row>
    <row r="136" spans="1:4">
      <c r="A136" s="279" t="s">
        <v>1436</v>
      </c>
      <c r="B136" s="280">
        <v>-5225548.55</v>
      </c>
      <c r="C136" s="280">
        <v>5225548.91</v>
      </c>
      <c r="D136" s="280">
        <v>0.36</v>
      </c>
    </row>
    <row r="137" spans="1:4">
      <c r="A137" s="279" t="s">
        <v>1437</v>
      </c>
      <c r="B137" s="280">
        <v>0</v>
      </c>
      <c r="C137" s="280">
        <v>0</v>
      </c>
      <c r="D137" s="280">
        <v>0</v>
      </c>
    </row>
    <row r="138" spans="1:4">
      <c r="A138" s="279" t="s">
        <v>1438</v>
      </c>
      <c r="B138" s="280">
        <v>49076262.420000002</v>
      </c>
      <c r="C138" s="280">
        <v>-11892204.869999999</v>
      </c>
      <c r="D138" s="280">
        <v>37184057.550000004</v>
      </c>
    </row>
    <row r="139" spans="1:4">
      <c r="A139" s="279" t="s">
        <v>1439</v>
      </c>
      <c r="B139" s="280">
        <v>10205036.939999999</v>
      </c>
      <c r="C139" s="280">
        <v>-1134415.7</v>
      </c>
      <c r="D139" s="280">
        <v>9070621.2400000002</v>
      </c>
    </row>
    <row r="140" spans="1:4">
      <c r="A140" s="279" t="s">
        <v>1440</v>
      </c>
      <c r="B140" s="280">
        <v>61010.950000000004</v>
      </c>
      <c r="C140" s="280">
        <v>-61010.950000000004</v>
      </c>
      <c r="D140" s="280">
        <v>0</v>
      </c>
    </row>
    <row r="141" spans="1:4">
      <c r="A141" s="279" t="s">
        <v>1441</v>
      </c>
      <c r="B141" s="280">
        <v>-511594763.15000004</v>
      </c>
      <c r="C141" s="280">
        <v>625215675.73000002</v>
      </c>
      <c r="D141" s="280">
        <v>113620912.58000001</v>
      </c>
    </row>
    <row r="142" spans="1:4">
      <c r="A142" s="279" t="s">
        <v>1442</v>
      </c>
      <c r="B142" s="280">
        <v>514727659.93000001</v>
      </c>
      <c r="C142" s="280">
        <v>-381682251.86000001</v>
      </c>
      <c r="D142" s="280">
        <v>133045408.07000001</v>
      </c>
    </row>
    <row r="143" spans="1:4">
      <c r="A143" s="279" t="s">
        <v>1443</v>
      </c>
      <c r="B143" s="280"/>
      <c r="C143" s="280">
        <v>6121.5</v>
      </c>
      <c r="D143" s="280">
        <v>6121.5</v>
      </c>
    </row>
    <row r="144" spans="1:4">
      <c r="A144" s="279" t="s">
        <v>1444</v>
      </c>
      <c r="B144" s="280">
        <v>424634.33</v>
      </c>
      <c r="C144" s="280">
        <v>-112621.91</v>
      </c>
      <c r="D144" s="280">
        <v>312012.42000000004</v>
      </c>
    </row>
    <row r="145" spans="1:4">
      <c r="A145" s="279" t="s">
        <v>1445</v>
      </c>
      <c r="B145" s="280">
        <v>0</v>
      </c>
      <c r="C145" s="280">
        <v>0</v>
      </c>
      <c r="D145" s="280">
        <v>0</v>
      </c>
    </row>
    <row r="146" spans="1:4">
      <c r="A146" s="279" t="s">
        <v>1446</v>
      </c>
      <c r="B146" s="280">
        <v>482030.73</v>
      </c>
      <c r="C146" s="280">
        <v>0</v>
      </c>
      <c r="D146" s="280">
        <v>482030.73</v>
      </c>
    </row>
    <row r="147" spans="1:4">
      <c r="A147" s="279" t="s">
        <v>1447</v>
      </c>
      <c r="B147" s="280">
        <v>0</v>
      </c>
      <c r="C147" s="280">
        <v>0</v>
      </c>
      <c r="D147" s="280">
        <v>0</v>
      </c>
    </row>
    <row r="148" spans="1:4">
      <c r="A148" s="279" t="s">
        <v>1448</v>
      </c>
      <c r="B148" s="280">
        <v>14305609.729999999</v>
      </c>
      <c r="C148" s="280">
        <v>242231496.81</v>
      </c>
      <c r="D148" s="280">
        <v>256537106.53999999</v>
      </c>
    </row>
    <row r="149" spans="1:4">
      <c r="A149" s="279" t="s">
        <v>1449</v>
      </c>
      <c r="B149" s="280">
        <v>215042.46</v>
      </c>
      <c r="C149" s="280">
        <v>-27177.030000000002</v>
      </c>
      <c r="D149" s="280">
        <v>187865.43</v>
      </c>
    </row>
    <row r="150" spans="1:4">
      <c r="A150" s="279" t="s">
        <v>1450</v>
      </c>
      <c r="B150" s="280">
        <v>215042.46000000002</v>
      </c>
      <c r="C150" s="280">
        <v>-27177.030000000002</v>
      </c>
      <c r="D150" s="280">
        <v>187865.43000000002</v>
      </c>
    </row>
    <row r="151" spans="1:4">
      <c r="A151" s="279" t="s">
        <v>1451</v>
      </c>
      <c r="B151" s="280">
        <v>102862160.99999999</v>
      </c>
      <c r="C151" s="280">
        <v>17691161</v>
      </c>
      <c r="D151" s="280">
        <v>120553321.99999999</v>
      </c>
    </row>
    <row r="152" spans="1:4">
      <c r="A152" s="279" t="s">
        <v>1452</v>
      </c>
      <c r="B152" s="280">
        <v>102862160.99999999</v>
      </c>
      <c r="C152" s="280">
        <v>17691161</v>
      </c>
      <c r="D152" s="280">
        <v>120553321.99999999</v>
      </c>
    </row>
    <row r="153" spans="1:4">
      <c r="A153" s="279" t="s">
        <v>1453</v>
      </c>
      <c r="B153" s="280">
        <v>412856000</v>
      </c>
      <c r="C153" s="280">
        <v>-412856000</v>
      </c>
      <c r="D153" s="280">
        <v>0</v>
      </c>
    </row>
    <row r="154" spans="1:4">
      <c r="A154" s="279" t="s">
        <v>1454</v>
      </c>
      <c r="B154" s="280">
        <v>412856000</v>
      </c>
      <c r="C154" s="280">
        <v>-412856000</v>
      </c>
      <c r="D154" s="280">
        <v>0</v>
      </c>
    </row>
    <row r="155" spans="1:4">
      <c r="A155" s="279" t="s">
        <v>1455</v>
      </c>
      <c r="B155" s="280">
        <v>1050395721.11</v>
      </c>
      <c r="C155" s="280">
        <v>-175715864.72</v>
      </c>
      <c r="D155" s="280">
        <v>874679856.38999999</v>
      </c>
    </row>
    <row r="156" spans="1:4">
      <c r="A156" s="279" t="s">
        <v>1456</v>
      </c>
      <c r="B156" s="280">
        <v>-22844812.790000003</v>
      </c>
      <c r="C156" s="280">
        <v>4000000</v>
      </c>
      <c r="D156" s="280">
        <v>-18844812.789999999</v>
      </c>
    </row>
    <row r="157" spans="1:4">
      <c r="A157" s="279" t="s">
        <v>1457</v>
      </c>
      <c r="B157" s="280">
        <v>-736991</v>
      </c>
      <c r="C157" s="280">
        <v>0</v>
      </c>
      <c r="D157" s="280">
        <v>-736991</v>
      </c>
    </row>
    <row r="158" spans="1:4">
      <c r="A158" s="279" t="s">
        <v>1458</v>
      </c>
      <c r="B158" s="280">
        <v>75</v>
      </c>
      <c r="C158" s="280">
        <v>0</v>
      </c>
      <c r="D158" s="280">
        <v>75</v>
      </c>
    </row>
    <row r="159" spans="1:4">
      <c r="A159" s="279" t="s">
        <v>1459</v>
      </c>
      <c r="B159" s="280">
        <v>-9919307.6799999997</v>
      </c>
      <c r="C159" s="280">
        <v>-743109.82</v>
      </c>
      <c r="D159" s="280">
        <v>-10662417.500000002</v>
      </c>
    </row>
    <row r="160" spans="1:4">
      <c r="A160" s="279" t="s">
        <v>1460</v>
      </c>
      <c r="B160" s="280">
        <v>-33501036.470000003</v>
      </c>
      <c r="C160" s="280">
        <v>3256890.1799999997</v>
      </c>
      <c r="D160" s="280">
        <v>-30244146.289999999</v>
      </c>
    </row>
    <row r="161" spans="1:4">
      <c r="A161" s="279" t="s">
        <v>1461</v>
      </c>
      <c r="B161" s="280">
        <v>1016894684.6400001</v>
      </c>
      <c r="C161" s="280">
        <v>-172458974.53999999</v>
      </c>
      <c r="D161" s="280">
        <v>844435710.10000002</v>
      </c>
    </row>
    <row r="162" spans="1:4">
      <c r="A162" s="279" t="s">
        <v>1462</v>
      </c>
      <c r="B162" s="280">
        <v>44924844.129999995</v>
      </c>
      <c r="C162" s="280">
        <v>1328270.06</v>
      </c>
      <c r="D162" s="280">
        <v>46253114.190000005</v>
      </c>
    </row>
    <row r="163" spans="1:4">
      <c r="A163" s="279" t="s">
        <v>1463</v>
      </c>
      <c r="B163" s="280">
        <v>24537423.48</v>
      </c>
      <c r="C163" s="280">
        <v>3298031.67</v>
      </c>
      <c r="D163" s="280">
        <v>27835455.149999999</v>
      </c>
    </row>
    <row r="164" spans="1:4">
      <c r="A164" s="279" t="s">
        <v>1464</v>
      </c>
      <c r="B164" s="280">
        <v>0</v>
      </c>
      <c r="C164" s="280">
        <v>2862497.44</v>
      </c>
      <c r="D164" s="280">
        <v>2862497.44</v>
      </c>
    </row>
    <row r="165" spans="1:4">
      <c r="A165" s="279" t="s">
        <v>1465</v>
      </c>
      <c r="B165" s="280">
        <v>69462267.609999999</v>
      </c>
      <c r="C165" s="280">
        <v>7488799.1700000009</v>
      </c>
      <c r="D165" s="280">
        <v>76951066.780000001</v>
      </c>
    </row>
    <row r="166" spans="1:4">
      <c r="A166" s="279" t="s">
        <v>1466</v>
      </c>
      <c r="B166" s="280">
        <v>95157350.879999995</v>
      </c>
      <c r="C166" s="280">
        <v>-642526.49</v>
      </c>
      <c r="D166" s="280">
        <v>94514824.390000001</v>
      </c>
    </row>
    <row r="167" spans="1:4">
      <c r="A167" s="279" t="s">
        <v>1467</v>
      </c>
      <c r="B167" s="280">
        <v>95157350.879999995</v>
      </c>
      <c r="C167" s="280">
        <v>-642526.49</v>
      </c>
      <c r="D167" s="280">
        <v>94514824.390000001</v>
      </c>
    </row>
    <row r="168" spans="1:4">
      <c r="A168" s="279" t="s">
        <v>1468</v>
      </c>
      <c r="B168" s="280">
        <v>4233126.2200000007</v>
      </c>
      <c r="C168" s="280">
        <v>245225.35</v>
      </c>
      <c r="D168" s="280">
        <v>4478351.57</v>
      </c>
    </row>
    <row r="169" spans="1:4">
      <c r="A169" s="279" t="s">
        <v>1469</v>
      </c>
      <c r="B169" s="280">
        <v>4233126.2200000007</v>
      </c>
      <c r="C169" s="280">
        <v>245225.35</v>
      </c>
      <c r="D169" s="280">
        <v>4478351.57</v>
      </c>
    </row>
    <row r="170" spans="1:4">
      <c r="A170" s="279" t="s">
        <v>1470</v>
      </c>
      <c r="B170" s="280">
        <v>168852744.71000001</v>
      </c>
      <c r="C170" s="280">
        <v>7091498.0299999993</v>
      </c>
      <c r="D170" s="280">
        <v>175944242.74000001</v>
      </c>
    </row>
    <row r="171" spans="1:4">
      <c r="A171" s="279" t="s">
        <v>1471</v>
      </c>
      <c r="B171" s="280">
        <v>466426043.20000005</v>
      </c>
      <c r="C171" s="280">
        <v>-3842298.58</v>
      </c>
      <c r="D171" s="280">
        <v>462583744.62</v>
      </c>
    </row>
    <row r="172" spans="1:4">
      <c r="A172" s="279" t="s">
        <v>1472</v>
      </c>
      <c r="B172" s="280">
        <v>5547784.6100000003</v>
      </c>
      <c r="C172" s="280">
        <v>0</v>
      </c>
      <c r="D172" s="280">
        <v>5547784.6100000003</v>
      </c>
    </row>
    <row r="173" spans="1:4">
      <c r="A173" s="279" t="s">
        <v>1473</v>
      </c>
      <c r="B173" s="280">
        <v>1646068.99</v>
      </c>
      <c r="C173" s="280">
        <v>83591.97</v>
      </c>
      <c r="D173" s="280">
        <v>1729660.96</v>
      </c>
    </row>
    <row r="174" spans="1:4">
      <c r="A174" s="279" t="s">
        <v>1474</v>
      </c>
      <c r="B174" s="280">
        <v>4630261.9399999995</v>
      </c>
      <c r="C174" s="280">
        <v>80094.680000000008</v>
      </c>
      <c r="D174" s="280">
        <v>4710356.62</v>
      </c>
    </row>
    <row r="175" spans="1:4">
      <c r="A175" s="279" t="s">
        <v>1475</v>
      </c>
      <c r="B175" s="280">
        <v>-434726.10000000003</v>
      </c>
      <c r="C175" s="280">
        <v>-59891.22</v>
      </c>
      <c r="D175" s="280">
        <v>-494617.32</v>
      </c>
    </row>
    <row r="176" spans="1:4">
      <c r="A176" s="279" t="s">
        <v>1476</v>
      </c>
      <c r="B176" s="280">
        <v>477815432.64000005</v>
      </c>
      <c r="C176" s="280">
        <v>-3738503.1499999994</v>
      </c>
      <c r="D176" s="280">
        <v>474076929.48999995</v>
      </c>
    </row>
    <row r="177" spans="1:4">
      <c r="A177" s="279" t="s">
        <v>1477</v>
      </c>
      <c r="B177" s="280">
        <v>3210153.45</v>
      </c>
      <c r="C177" s="280">
        <v>0</v>
      </c>
      <c r="D177" s="280">
        <v>3210153.45</v>
      </c>
    </row>
    <row r="178" spans="1:4">
      <c r="A178" s="279" t="s">
        <v>1478</v>
      </c>
      <c r="B178" s="280">
        <v>3210153.45</v>
      </c>
      <c r="C178" s="280">
        <v>0</v>
      </c>
      <c r="D178" s="280">
        <v>3210153.45</v>
      </c>
    </row>
    <row r="179" spans="1:4">
      <c r="A179" s="279" t="s">
        <v>1479</v>
      </c>
      <c r="B179" s="280">
        <v>22604823.239999998</v>
      </c>
      <c r="C179" s="280">
        <v>-1056607.06</v>
      </c>
      <c r="D179" s="280">
        <v>21548216.18</v>
      </c>
    </row>
    <row r="180" spans="1:4">
      <c r="A180" s="279" t="s">
        <v>1480</v>
      </c>
      <c r="B180" s="280">
        <v>-3341.48</v>
      </c>
      <c r="C180" s="280">
        <v>0</v>
      </c>
      <c r="D180" s="280">
        <v>-3341.48</v>
      </c>
    </row>
    <row r="181" spans="1:4">
      <c r="A181" s="279" t="s">
        <v>1481</v>
      </c>
      <c r="B181" s="280">
        <v>2460738.33</v>
      </c>
      <c r="C181" s="280">
        <v>0</v>
      </c>
      <c r="D181" s="280">
        <v>2460738.33</v>
      </c>
    </row>
    <row r="182" spans="1:4">
      <c r="A182" s="279" t="s">
        <v>1482</v>
      </c>
      <c r="B182" s="280">
        <v>2635.44</v>
      </c>
      <c r="C182" s="280">
        <v>0</v>
      </c>
      <c r="D182" s="280">
        <v>2635.44</v>
      </c>
    </row>
    <row r="183" spans="1:4">
      <c r="A183" s="279" t="s">
        <v>1483</v>
      </c>
      <c r="B183" s="280">
        <v>25064855.529999997</v>
      </c>
      <c r="C183" s="280">
        <v>-1056607.06</v>
      </c>
      <c r="D183" s="280">
        <v>24008248.470000003</v>
      </c>
    </row>
    <row r="184" spans="1:4">
      <c r="A184" s="279" t="s">
        <v>1484</v>
      </c>
      <c r="B184" s="280">
        <v>-212195.83</v>
      </c>
      <c r="C184" s="280">
        <v>-13531.800000000001</v>
      </c>
      <c r="D184" s="280">
        <v>-225727.63</v>
      </c>
    </row>
    <row r="185" spans="1:4">
      <c r="A185" s="279" t="s">
        <v>1485</v>
      </c>
      <c r="B185" s="280">
        <v>-212195.83</v>
      </c>
      <c r="C185" s="280">
        <v>-13531.800000000001</v>
      </c>
      <c r="D185" s="280">
        <v>-225727.63</v>
      </c>
    </row>
    <row r="186" spans="1:4">
      <c r="A186" s="279" t="s">
        <v>1486</v>
      </c>
      <c r="B186" s="280">
        <v>674730990.5</v>
      </c>
      <c r="C186" s="280">
        <v>2282856.02</v>
      </c>
      <c r="D186" s="280">
        <v>677013846.51999998</v>
      </c>
    </row>
    <row r="187" spans="1:4">
      <c r="A187" s="279" t="s">
        <v>1487</v>
      </c>
      <c r="B187" s="280">
        <v>45612167.989999995</v>
      </c>
      <c r="C187" s="280">
        <v>-14374546.620000001</v>
      </c>
      <c r="D187" s="280">
        <v>31237621.370000001</v>
      </c>
    </row>
    <row r="188" spans="1:4">
      <c r="A188" s="279" t="s">
        <v>1488</v>
      </c>
      <c r="B188" s="280">
        <v>17412148.109999999</v>
      </c>
      <c r="C188" s="280">
        <v>2191241.06</v>
      </c>
      <c r="D188" s="280">
        <v>19603389.170000002</v>
      </c>
    </row>
    <row r="189" spans="1:4">
      <c r="A189" s="279" t="s">
        <v>1489</v>
      </c>
      <c r="B189" s="280">
        <v>33822152.399999999</v>
      </c>
      <c r="C189" s="280">
        <v>4021581.7600000002</v>
      </c>
      <c r="D189" s="280">
        <v>37843734.159999996</v>
      </c>
    </row>
    <row r="190" spans="1:4">
      <c r="A190" s="279" t="s">
        <v>1490</v>
      </c>
      <c r="B190" s="280">
        <v>115149.7</v>
      </c>
      <c r="C190" s="280">
        <v>1362633.7</v>
      </c>
      <c r="D190" s="280">
        <v>1477783.4000000001</v>
      </c>
    </row>
    <row r="191" spans="1:4">
      <c r="A191" s="279" t="s">
        <v>1491</v>
      </c>
      <c r="B191" s="280">
        <v>2172027.88</v>
      </c>
      <c r="C191" s="280">
        <v>-2172027.92</v>
      </c>
      <c r="D191" s="280">
        <v>-0.04</v>
      </c>
    </row>
    <row r="192" spans="1:4">
      <c r="A192" s="279" t="s">
        <v>1492</v>
      </c>
      <c r="B192" s="280">
        <v>0</v>
      </c>
      <c r="C192" s="280">
        <v>0</v>
      </c>
      <c r="D192" s="280">
        <v>0</v>
      </c>
    </row>
    <row r="193" spans="1:4">
      <c r="A193" s="279" t="s">
        <v>1493</v>
      </c>
      <c r="B193" s="280">
        <v>533830.45000000007</v>
      </c>
      <c r="C193" s="280">
        <v>326768.57</v>
      </c>
      <c r="D193" s="280">
        <v>860599.02</v>
      </c>
    </row>
    <row r="194" spans="1:4">
      <c r="A194" s="279" t="s">
        <v>1494</v>
      </c>
      <c r="B194" s="280">
        <v>79905</v>
      </c>
      <c r="C194" s="280">
        <v>0</v>
      </c>
      <c r="D194" s="280">
        <v>79905</v>
      </c>
    </row>
    <row r="195" spans="1:4">
      <c r="A195" s="279" t="s">
        <v>1495</v>
      </c>
      <c r="B195" s="280">
        <v>0</v>
      </c>
      <c r="C195" s="280">
        <v>0</v>
      </c>
      <c r="D195" s="280">
        <v>0</v>
      </c>
    </row>
    <row r="196" spans="1:4">
      <c r="A196" s="279" t="s">
        <v>1496</v>
      </c>
      <c r="B196" s="280"/>
      <c r="C196" s="280">
        <v>-184.76</v>
      </c>
      <c r="D196" s="280">
        <v>-184.76</v>
      </c>
    </row>
    <row r="197" spans="1:4">
      <c r="A197" s="279" t="s">
        <v>1497</v>
      </c>
      <c r="B197" s="280">
        <v>99747381.530000001</v>
      </c>
      <c r="C197" s="280">
        <v>-8644534.2100000009</v>
      </c>
      <c r="D197" s="280">
        <v>91102847.319999993</v>
      </c>
    </row>
    <row r="198" spans="1:4">
      <c r="A198" s="279" t="s">
        <v>1498</v>
      </c>
      <c r="B198" s="280">
        <v>0</v>
      </c>
      <c r="C198" s="280">
        <v>0</v>
      </c>
      <c r="D198" s="280">
        <v>0</v>
      </c>
    </row>
    <row r="199" spans="1:4">
      <c r="A199" s="279" t="s">
        <v>1499</v>
      </c>
      <c r="B199" s="280"/>
      <c r="C199" s="280">
        <v>-865984.97</v>
      </c>
      <c r="D199" s="280">
        <v>-865984.97</v>
      </c>
    </row>
    <row r="200" spans="1:4">
      <c r="A200" s="279" t="s">
        <v>1500</v>
      </c>
      <c r="B200" s="280">
        <v>0</v>
      </c>
      <c r="C200" s="280">
        <v>-865984.97</v>
      </c>
      <c r="D200" s="280">
        <v>-865984.97</v>
      </c>
    </row>
    <row r="201" spans="1:4">
      <c r="A201" s="279" t="s">
        <v>1501</v>
      </c>
      <c r="B201" s="280">
        <v>77734432</v>
      </c>
      <c r="C201" s="280">
        <v>-77734432</v>
      </c>
      <c r="D201" s="280">
        <v>0</v>
      </c>
    </row>
    <row r="202" spans="1:4">
      <c r="A202" s="279" t="s">
        <v>1502</v>
      </c>
      <c r="B202" s="280">
        <v>77734432</v>
      </c>
      <c r="C202" s="280">
        <v>-77734432</v>
      </c>
      <c r="D202" s="280">
        <v>0</v>
      </c>
    </row>
    <row r="203" spans="1:4">
      <c r="A203" s="279" t="s">
        <v>1503</v>
      </c>
      <c r="B203" s="280">
        <v>34297634.450000003</v>
      </c>
      <c r="C203" s="280">
        <v>-34297634.450000003</v>
      </c>
      <c r="D203" s="280">
        <v>0</v>
      </c>
    </row>
    <row r="204" spans="1:4">
      <c r="A204" s="279" t="s">
        <v>1504</v>
      </c>
      <c r="B204" s="280">
        <v>112032066.44999999</v>
      </c>
      <c r="C204" s="280">
        <v>-112032066.44999999</v>
      </c>
      <c r="D204" s="280">
        <v>0</v>
      </c>
    </row>
    <row r="205" spans="1:4">
      <c r="A205" s="279" t="s">
        <v>1505</v>
      </c>
      <c r="B205" s="280">
        <v>-34297634.450000003</v>
      </c>
      <c r="C205" s="280">
        <v>34297634.450000003</v>
      </c>
      <c r="D205" s="280">
        <v>0</v>
      </c>
    </row>
    <row r="206" spans="1:4">
      <c r="A206" s="279" t="s">
        <v>1506</v>
      </c>
      <c r="B206" s="280">
        <v>5036813.91</v>
      </c>
      <c r="C206" s="280">
        <v>-3258895.65</v>
      </c>
      <c r="D206" s="280">
        <v>1777918.26</v>
      </c>
    </row>
    <row r="207" spans="1:4">
      <c r="A207" s="279" t="s">
        <v>1507</v>
      </c>
      <c r="B207" s="280">
        <v>5036813.91</v>
      </c>
      <c r="C207" s="280">
        <v>-3258895.65</v>
      </c>
      <c r="D207" s="280">
        <v>1777918.26</v>
      </c>
    </row>
    <row r="208" spans="1:4">
      <c r="A208" s="279" t="s">
        <v>1508</v>
      </c>
      <c r="B208" s="280">
        <v>1899546881.77</v>
      </c>
      <c r="C208" s="280">
        <v>-262261708.49000001</v>
      </c>
      <c r="D208" s="280">
        <v>1637285173.28</v>
      </c>
    </row>
    <row r="209" spans="1:4">
      <c r="A209" s="277" t="s">
        <v>1509</v>
      </c>
      <c r="B209" s="281">
        <v>1899546881.77</v>
      </c>
      <c r="C209" s="281">
        <v>-262261708.49000001</v>
      </c>
      <c r="D209" s="281">
        <v>1637285173.28</v>
      </c>
    </row>
    <row r="210" spans="1:4">
      <c r="A210" s="279" t="s">
        <v>1510</v>
      </c>
      <c r="B210" s="280">
        <v>4710161.84</v>
      </c>
      <c r="C210" s="280">
        <v>-48826.84</v>
      </c>
      <c r="D210" s="280">
        <v>4661335</v>
      </c>
    </row>
    <row r="211" spans="1:4">
      <c r="A211" s="279" t="s">
        <v>1511</v>
      </c>
      <c r="B211" s="280">
        <v>5603986.8100000005</v>
      </c>
      <c r="C211" s="280">
        <v>-16655.399999999998</v>
      </c>
      <c r="D211" s="280">
        <v>5587331.4100000001</v>
      </c>
    </row>
    <row r="212" spans="1:4">
      <c r="A212" s="279" t="s">
        <v>1512</v>
      </c>
      <c r="B212" s="280">
        <v>125610.75</v>
      </c>
      <c r="C212" s="280">
        <v>1003001.58</v>
      </c>
      <c r="D212" s="280">
        <v>1128612.3299999998</v>
      </c>
    </row>
    <row r="213" spans="1:4">
      <c r="A213" s="279" t="s">
        <v>1513</v>
      </c>
      <c r="B213" s="280">
        <v>106260.51000000001</v>
      </c>
      <c r="C213" s="280">
        <v>-16533.780000000002</v>
      </c>
      <c r="D213" s="280">
        <v>89726.73</v>
      </c>
    </row>
    <row r="214" spans="1:4">
      <c r="A214" s="279" t="s">
        <v>1514</v>
      </c>
      <c r="B214" s="280">
        <v>2496468.34</v>
      </c>
      <c r="C214" s="280">
        <v>-45008.439999999995</v>
      </c>
      <c r="D214" s="280">
        <v>2451459.9</v>
      </c>
    </row>
    <row r="215" spans="1:4">
      <c r="A215" s="279" t="s">
        <v>1515</v>
      </c>
      <c r="B215" s="280">
        <v>3951031.37</v>
      </c>
      <c r="C215" s="280">
        <v>-13372.17</v>
      </c>
      <c r="D215" s="280">
        <v>3937659.2</v>
      </c>
    </row>
    <row r="216" spans="1:4">
      <c r="A216" s="279" t="s">
        <v>1516</v>
      </c>
      <c r="B216" s="280">
        <v>22977.919999999998</v>
      </c>
      <c r="C216" s="280">
        <v>2871731.41</v>
      </c>
      <c r="D216" s="280">
        <v>2894709.33</v>
      </c>
    </row>
    <row r="217" spans="1:4">
      <c r="A217" s="279" t="s">
        <v>1517</v>
      </c>
      <c r="B217" s="280">
        <v>5840889</v>
      </c>
      <c r="C217" s="280">
        <v>-16809.940000000002</v>
      </c>
      <c r="D217" s="280">
        <v>5824079.0599999996</v>
      </c>
    </row>
    <row r="218" spans="1:4">
      <c r="A218" s="279" t="s">
        <v>1518</v>
      </c>
      <c r="B218" s="280">
        <v>3060789.15</v>
      </c>
      <c r="C218" s="280">
        <v>-39007.51</v>
      </c>
      <c r="D218" s="280">
        <v>3021781.64</v>
      </c>
    </row>
    <row r="219" spans="1:4">
      <c r="A219" s="279" t="s">
        <v>1519</v>
      </c>
      <c r="B219" s="280">
        <v>5520820.9000000004</v>
      </c>
      <c r="C219" s="280">
        <v>-20148.980000000003</v>
      </c>
      <c r="D219" s="280">
        <v>5500671.9199999999</v>
      </c>
    </row>
    <row r="220" spans="1:4">
      <c r="A220" s="279" t="s">
        <v>1520</v>
      </c>
      <c r="B220" s="280">
        <v>1851680.87</v>
      </c>
      <c r="C220" s="280">
        <v>-49422.09</v>
      </c>
      <c r="D220" s="280">
        <v>1802258.7799999998</v>
      </c>
    </row>
    <row r="221" spans="1:4">
      <c r="A221" s="279" t="s">
        <v>1521</v>
      </c>
      <c r="B221" s="280">
        <v>3755321.48</v>
      </c>
      <c r="C221" s="280">
        <v>-52157.25</v>
      </c>
      <c r="D221" s="280">
        <v>3703164.23</v>
      </c>
    </row>
    <row r="222" spans="1:4">
      <c r="A222" s="279" t="s">
        <v>1522</v>
      </c>
      <c r="B222" s="280">
        <v>0</v>
      </c>
      <c r="C222" s="280">
        <v>0</v>
      </c>
      <c r="D222" s="280">
        <v>0</v>
      </c>
    </row>
    <row r="223" spans="1:4">
      <c r="A223" s="279" t="s">
        <v>1523</v>
      </c>
      <c r="B223" s="280">
        <v>2763121.42</v>
      </c>
      <c r="C223" s="280">
        <v>-2763121.42</v>
      </c>
      <c r="D223" s="280">
        <v>0</v>
      </c>
    </row>
    <row r="224" spans="1:4">
      <c r="A224" s="279" t="s">
        <v>1524</v>
      </c>
      <c r="B224" s="280">
        <v>5342291.4000000004</v>
      </c>
      <c r="C224" s="280">
        <v>2542870.31</v>
      </c>
      <c r="D224" s="280">
        <v>7885161.71</v>
      </c>
    </row>
    <row r="225" spans="1:4">
      <c r="A225" s="279" t="s">
        <v>1525</v>
      </c>
      <c r="B225" s="280">
        <v>2770893.16</v>
      </c>
      <c r="C225" s="280">
        <v>2158143.77</v>
      </c>
      <c r="D225" s="280">
        <v>4929036.9300000006</v>
      </c>
    </row>
    <row r="226" spans="1:4">
      <c r="A226" s="279" t="s">
        <v>1526</v>
      </c>
      <c r="B226" s="280">
        <v>2669219.6</v>
      </c>
      <c r="C226" s="280">
        <v>-51795.96</v>
      </c>
      <c r="D226" s="280">
        <v>2617423.64</v>
      </c>
    </row>
    <row r="227" spans="1:4">
      <c r="A227" s="279" t="s">
        <v>1527</v>
      </c>
      <c r="B227" s="280">
        <v>767575.83000000007</v>
      </c>
      <c r="C227" s="280">
        <v>-15351.52</v>
      </c>
      <c r="D227" s="280">
        <v>752224.30999999994</v>
      </c>
    </row>
    <row r="228" spans="1:4">
      <c r="A228" s="279" t="s">
        <v>1528</v>
      </c>
      <c r="B228" s="280">
        <v>922421.63</v>
      </c>
      <c r="C228" s="280">
        <v>-8310.1</v>
      </c>
      <c r="D228" s="280">
        <v>914111.52999999991</v>
      </c>
    </row>
    <row r="229" spans="1:4">
      <c r="A229" s="279" t="s">
        <v>1529</v>
      </c>
      <c r="B229" s="280">
        <v>3083605.34</v>
      </c>
      <c r="C229" s="280">
        <v>-18635.809999999998</v>
      </c>
      <c r="D229" s="280">
        <v>3064969.53</v>
      </c>
    </row>
    <row r="230" spans="1:4">
      <c r="A230" s="279" t="s">
        <v>1530</v>
      </c>
      <c r="B230" s="280">
        <v>2551752.4900000002</v>
      </c>
      <c r="C230" s="280">
        <v>-13019.15</v>
      </c>
      <c r="D230" s="280">
        <v>2538733.34</v>
      </c>
    </row>
    <row r="231" spans="1:4">
      <c r="A231" s="279" t="s">
        <v>1531</v>
      </c>
      <c r="B231" s="280">
        <v>6367010.79</v>
      </c>
      <c r="C231" s="280">
        <v>-36494.14</v>
      </c>
      <c r="D231" s="280">
        <v>6330516.6499999994</v>
      </c>
    </row>
    <row r="232" spans="1:4">
      <c r="A232" s="279" t="s">
        <v>1532</v>
      </c>
      <c r="B232" s="280">
        <v>3077487.83</v>
      </c>
      <c r="C232" s="280">
        <v>-13529.4</v>
      </c>
      <c r="D232" s="280">
        <v>3063958.43</v>
      </c>
    </row>
    <row r="233" spans="1:4">
      <c r="A233" s="279" t="s">
        <v>1533</v>
      </c>
      <c r="B233" s="280">
        <v>67361378.429999992</v>
      </c>
      <c r="C233" s="280">
        <v>5337547.17</v>
      </c>
      <c r="D233" s="280">
        <v>72698925.599999994</v>
      </c>
    </row>
    <row r="234" spans="1:4">
      <c r="A234" s="279" t="s">
        <v>1534</v>
      </c>
      <c r="B234" s="280">
        <v>4391049.17</v>
      </c>
      <c r="C234" s="280">
        <v>-904368.15999999992</v>
      </c>
      <c r="D234" s="280">
        <v>3486681.0100000002</v>
      </c>
    </row>
    <row r="235" spans="1:4">
      <c r="A235" s="279" t="s">
        <v>1535</v>
      </c>
      <c r="B235" s="280"/>
      <c r="C235" s="280">
        <v>834801.38</v>
      </c>
      <c r="D235" s="280">
        <v>834801.38</v>
      </c>
    </row>
    <row r="236" spans="1:4">
      <c r="A236" s="279" t="s">
        <v>1536</v>
      </c>
      <c r="B236" s="280">
        <v>4391049.17</v>
      </c>
      <c r="C236" s="280">
        <v>-69566.78</v>
      </c>
      <c r="D236" s="280">
        <v>4321482.3899999997</v>
      </c>
    </row>
    <row r="237" spans="1:4">
      <c r="A237" s="279" t="s">
        <v>1537</v>
      </c>
      <c r="B237" s="280">
        <v>71752427.599999994</v>
      </c>
      <c r="C237" s="280">
        <v>5267980.3899999997</v>
      </c>
      <c r="D237" s="280">
        <v>77020407.99000001</v>
      </c>
    </row>
    <row r="238" spans="1:4">
      <c r="A238" s="279" t="s">
        <v>1538</v>
      </c>
      <c r="B238" s="280">
        <v>1313745.07</v>
      </c>
      <c r="C238" s="280">
        <v>-5429.58</v>
      </c>
      <c r="D238" s="280">
        <v>1308315.49</v>
      </c>
    </row>
    <row r="239" spans="1:4">
      <c r="A239" s="279" t="s">
        <v>1539</v>
      </c>
      <c r="B239" s="280">
        <v>1313745.07</v>
      </c>
      <c r="C239" s="280">
        <v>-5429.58</v>
      </c>
      <c r="D239" s="280">
        <v>1308315.49</v>
      </c>
    </row>
    <row r="240" spans="1:4">
      <c r="A240" s="279" t="s">
        <v>1540</v>
      </c>
      <c r="B240" s="280">
        <v>163805757.32999998</v>
      </c>
      <c r="C240" s="280">
        <v>7855123.1500000004</v>
      </c>
      <c r="D240" s="280">
        <v>171660880.47999999</v>
      </c>
    </row>
    <row r="241" spans="1:4">
      <c r="A241" s="279" t="s">
        <v>1541</v>
      </c>
      <c r="B241" s="280">
        <v>163805757.32999998</v>
      </c>
      <c r="C241" s="280">
        <v>7855123.1500000004</v>
      </c>
      <c r="D241" s="280">
        <v>171660880.47999999</v>
      </c>
    </row>
    <row r="242" spans="1:4">
      <c r="A242" s="279" t="s">
        <v>1542</v>
      </c>
      <c r="B242" s="280">
        <v>-11395745.319999998</v>
      </c>
      <c r="C242" s="280">
        <v>359864.08999999997</v>
      </c>
      <c r="D242" s="280">
        <v>-11035881.229999999</v>
      </c>
    </row>
    <row r="243" spans="1:4">
      <c r="A243" s="279" t="s">
        <v>1543</v>
      </c>
      <c r="B243" s="280">
        <v>0.15</v>
      </c>
      <c r="C243" s="280">
        <v>0</v>
      </c>
      <c r="D243" s="280">
        <v>0.15</v>
      </c>
    </row>
    <row r="244" spans="1:4">
      <c r="A244" s="279" t="s">
        <v>1544</v>
      </c>
      <c r="B244" s="280">
        <v>11423717.32</v>
      </c>
      <c r="C244" s="280">
        <v>-857282</v>
      </c>
      <c r="D244" s="280">
        <v>10566435.32</v>
      </c>
    </row>
    <row r="245" spans="1:4">
      <c r="A245" s="279" t="s">
        <v>1545</v>
      </c>
      <c r="B245" s="280">
        <v>-0.15</v>
      </c>
      <c r="C245" s="280">
        <v>0</v>
      </c>
      <c r="D245" s="280">
        <v>-0.15</v>
      </c>
    </row>
    <row r="246" spans="1:4">
      <c r="A246" s="279" t="s">
        <v>1546</v>
      </c>
      <c r="B246" s="280">
        <v>11920344.139999999</v>
      </c>
      <c r="C246" s="280">
        <v>53591.439999999995</v>
      </c>
      <c r="D246" s="280">
        <v>11973935.58</v>
      </c>
    </row>
    <row r="247" spans="1:4">
      <c r="A247" s="279" t="s">
        <v>1547</v>
      </c>
      <c r="B247" s="280">
        <v>17521839</v>
      </c>
      <c r="C247" s="280">
        <v>0</v>
      </c>
      <c r="D247" s="280">
        <v>17521839</v>
      </c>
    </row>
    <row r="248" spans="1:4">
      <c r="A248" s="279" t="s">
        <v>1548</v>
      </c>
      <c r="B248" s="280">
        <v>314567302.38</v>
      </c>
      <c r="C248" s="280">
        <v>10296639.440000001</v>
      </c>
      <c r="D248" s="280">
        <v>324863941.81999999</v>
      </c>
    </row>
    <row r="249" spans="1:4">
      <c r="A249" s="279" t="s">
        <v>1549</v>
      </c>
      <c r="B249" s="280">
        <v>40895595.039999999</v>
      </c>
      <c r="C249" s="280">
        <v>-608245.09</v>
      </c>
      <c r="D249" s="280">
        <v>40287349.950000003</v>
      </c>
    </row>
    <row r="250" spans="1:4">
      <c r="A250" s="279" t="s">
        <v>1550</v>
      </c>
      <c r="B250" s="280">
        <v>0</v>
      </c>
      <c r="C250" s="280">
        <v>0</v>
      </c>
      <c r="D250" s="280">
        <v>0</v>
      </c>
    </row>
    <row r="251" spans="1:4">
      <c r="A251" s="279" t="s">
        <v>1551</v>
      </c>
      <c r="B251" s="280">
        <v>7292915.3500000006</v>
      </c>
      <c r="C251" s="280">
        <v>0</v>
      </c>
      <c r="D251" s="280">
        <v>7292915.3500000006</v>
      </c>
    </row>
    <row r="252" spans="1:4">
      <c r="A252" s="279" t="s">
        <v>1552</v>
      </c>
      <c r="B252" s="280">
        <v>325834</v>
      </c>
      <c r="C252" s="280">
        <v>183892</v>
      </c>
      <c r="D252" s="280">
        <v>509726</v>
      </c>
    </row>
    <row r="253" spans="1:4">
      <c r="A253" s="279" t="s">
        <v>1553</v>
      </c>
      <c r="B253" s="280">
        <v>28816599.040000003</v>
      </c>
      <c r="C253" s="280">
        <v>1284110.0000000002</v>
      </c>
      <c r="D253" s="280">
        <v>30100709.039999999</v>
      </c>
    </row>
    <row r="254" spans="1:4">
      <c r="A254" s="279" t="s">
        <v>1554</v>
      </c>
      <c r="B254" s="280">
        <v>986550</v>
      </c>
      <c r="C254" s="280">
        <v>0</v>
      </c>
      <c r="D254" s="280">
        <v>986550</v>
      </c>
    </row>
    <row r="255" spans="1:4">
      <c r="A255" s="279" t="s">
        <v>1555</v>
      </c>
      <c r="B255" s="280">
        <v>9033494.0700000003</v>
      </c>
      <c r="C255" s="280">
        <v>-107737</v>
      </c>
      <c r="D255" s="280">
        <v>8925757.0700000003</v>
      </c>
    </row>
    <row r="256" spans="1:4">
      <c r="A256" s="279" t="s">
        <v>1556</v>
      </c>
      <c r="B256" s="280">
        <v>26941362</v>
      </c>
      <c r="C256" s="280">
        <v>-89506</v>
      </c>
      <c r="D256" s="280">
        <v>26851855.999999996</v>
      </c>
    </row>
    <row r="257" spans="1:4">
      <c r="A257" s="279" t="s">
        <v>1557</v>
      </c>
      <c r="B257" s="280">
        <v>-30140046.629999999</v>
      </c>
      <c r="C257" s="280">
        <v>216834.87</v>
      </c>
      <c r="D257" s="280">
        <v>-29923211.760000002</v>
      </c>
    </row>
    <row r="258" spans="1:4">
      <c r="A258" s="279" t="s">
        <v>1558</v>
      </c>
      <c r="B258" s="280">
        <v>-2602018.42</v>
      </c>
      <c r="C258" s="280">
        <v>0</v>
      </c>
      <c r="D258" s="280">
        <v>-2602018.42</v>
      </c>
    </row>
    <row r="259" spans="1:4">
      <c r="A259" s="279" t="s">
        <v>1559</v>
      </c>
      <c r="B259" s="280">
        <v>-5974546</v>
      </c>
      <c r="C259" s="280">
        <v>-543141</v>
      </c>
      <c r="D259" s="280">
        <v>-6517687</v>
      </c>
    </row>
    <row r="260" spans="1:4">
      <c r="A260" s="279" t="s">
        <v>1560</v>
      </c>
      <c r="B260" s="280">
        <v>28348.73</v>
      </c>
      <c r="C260" s="280">
        <v>299.79000000000002</v>
      </c>
      <c r="D260" s="280">
        <v>28648.519999999997</v>
      </c>
    </row>
    <row r="261" spans="1:4">
      <c r="A261" s="279" t="s">
        <v>1561</v>
      </c>
      <c r="B261" s="280">
        <v>19463496.050000001</v>
      </c>
      <c r="C261" s="280">
        <v>548252.03999999992</v>
      </c>
      <c r="D261" s="280">
        <v>20011748.09</v>
      </c>
    </row>
    <row r="262" spans="1:4">
      <c r="A262" s="279" t="s">
        <v>1562</v>
      </c>
      <c r="B262" s="280">
        <v>18955794.609999999</v>
      </c>
      <c r="C262" s="280">
        <v>-1723516.49</v>
      </c>
      <c r="D262" s="280">
        <v>17232278.120000001</v>
      </c>
    </row>
    <row r="263" spans="1:4">
      <c r="A263" s="279" t="s">
        <v>1563</v>
      </c>
      <c r="B263" s="280">
        <v>0</v>
      </c>
      <c r="C263" s="280">
        <v>0</v>
      </c>
      <c r="D263" s="280">
        <v>0</v>
      </c>
    </row>
    <row r="264" spans="1:4">
      <c r="A264" s="279" t="s">
        <v>1564</v>
      </c>
      <c r="B264" s="280">
        <v>0</v>
      </c>
      <c r="C264" s="280">
        <v>14973655.199999999</v>
      </c>
      <c r="D264" s="280">
        <v>14973655.199999999</v>
      </c>
    </row>
    <row r="265" spans="1:4">
      <c r="A265" s="279" t="s">
        <v>1565</v>
      </c>
      <c r="B265" s="280">
        <v>-755794828.79999995</v>
      </c>
      <c r="C265" s="280">
        <v>-54303064.069999993</v>
      </c>
      <c r="D265" s="280">
        <v>-810097892.87</v>
      </c>
    </row>
    <row r="266" spans="1:4">
      <c r="A266" s="279" t="s">
        <v>1566</v>
      </c>
      <c r="B266" s="280">
        <v>1376042465.3600001</v>
      </c>
      <c r="C266" s="280">
        <v>8113018.5799999991</v>
      </c>
      <c r="D266" s="280">
        <v>1384155483.9399998</v>
      </c>
    </row>
    <row r="267" spans="1:4">
      <c r="A267" s="279" t="s">
        <v>1567</v>
      </c>
      <c r="B267" s="280">
        <v>7753093.0699999994</v>
      </c>
      <c r="C267" s="280">
        <v>11228955.76</v>
      </c>
      <c r="D267" s="280">
        <v>18982048.830000002</v>
      </c>
    </row>
    <row r="268" spans="1:4">
      <c r="A268" s="279" t="s">
        <v>1568</v>
      </c>
      <c r="B268" s="280">
        <v>460648795.64999998</v>
      </c>
      <c r="C268" s="280">
        <v>0</v>
      </c>
      <c r="D268" s="280">
        <v>460648795.64999998</v>
      </c>
    </row>
    <row r="269" spans="1:4">
      <c r="A269" s="279" t="s">
        <v>1569</v>
      </c>
      <c r="B269" s="280">
        <v>336026.87000000005</v>
      </c>
      <c r="C269" s="280">
        <v>0</v>
      </c>
      <c r="D269" s="280">
        <v>336026.87000000005</v>
      </c>
    </row>
    <row r="270" spans="1:4">
      <c r="A270" s="279" t="s">
        <v>1570</v>
      </c>
      <c r="B270" s="280">
        <v>24820663.650000002</v>
      </c>
      <c r="C270" s="280">
        <v>-1686388.68</v>
      </c>
      <c r="D270" s="280">
        <v>23134274.969999999</v>
      </c>
    </row>
    <row r="271" spans="1:4">
      <c r="A271" s="279" t="s">
        <v>1571</v>
      </c>
      <c r="B271" s="280">
        <v>68789075</v>
      </c>
      <c r="C271" s="280">
        <v>-545945</v>
      </c>
      <c r="D271" s="280">
        <v>68243130</v>
      </c>
    </row>
    <row r="272" spans="1:4">
      <c r="A272" s="279" t="s">
        <v>1572</v>
      </c>
      <c r="B272" s="280">
        <v>6517693</v>
      </c>
      <c r="C272" s="280">
        <v>0</v>
      </c>
      <c r="D272" s="280">
        <v>6517693</v>
      </c>
    </row>
    <row r="273" spans="1:4">
      <c r="A273" s="279" t="s">
        <v>1573</v>
      </c>
      <c r="B273" s="280">
        <v>1210459.71</v>
      </c>
      <c r="C273" s="280">
        <v>-48418.38</v>
      </c>
      <c r="D273" s="280">
        <v>1162041.3299999998</v>
      </c>
    </row>
    <row r="274" spans="1:4">
      <c r="A274" s="279" t="s">
        <v>1574</v>
      </c>
      <c r="B274" s="280">
        <v>76856175.039999992</v>
      </c>
      <c r="C274" s="280">
        <v>-454770.27</v>
      </c>
      <c r="D274" s="280">
        <v>76401404.769999996</v>
      </c>
    </row>
    <row r="275" spans="1:4">
      <c r="A275" s="279" t="s">
        <v>1575</v>
      </c>
      <c r="B275" s="280">
        <v>3540715.3</v>
      </c>
      <c r="C275" s="280">
        <v>647645.83000000007</v>
      </c>
      <c r="D275" s="280">
        <v>4188361.1299999994</v>
      </c>
    </row>
    <row r="276" spans="1:4">
      <c r="A276" s="279" t="s">
        <v>1576</v>
      </c>
      <c r="B276" s="280">
        <v>1728781169.21</v>
      </c>
      <c r="C276" s="280">
        <v>-13061254.939999999</v>
      </c>
      <c r="D276" s="280">
        <v>1715719914.27</v>
      </c>
    </row>
    <row r="277" spans="1:4">
      <c r="A277" s="279" t="s">
        <v>1577</v>
      </c>
      <c r="B277" s="280">
        <v>1892586926.54</v>
      </c>
      <c r="C277" s="280">
        <v>-5206131.79</v>
      </c>
      <c r="D277" s="280">
        <v>1887380794.75</v>
      </c>
    </row>
    <row r="278" spans="1:4">
      <c r="A278" s="279" t="s">
        <v>1578</v>
      </c>
      <c r="B278" s="280">
        <v>3850388.7399999998</v>
      </c>
      <c r="C278" s="280">
        <v>-1972829.4000000001</v>
      </c>
      <c r="D278" s="280">
        <v>1877559.34</v>
      </c>
    </row>
    <row r="279" spans="1:4">
      <c r="A279" s="279" t="s">
        <v>1579</v>
      </c>
      <c r="B279" s="280">
        <v>3850388.7399999998</v>
      </c>
      <c r="C279" s="280">
        <v>-1972829.4000000001</v>
      </c>
      <c r="D279" s="280">
        <v>1877559.34</v>
      </c>
    </row>
    <row r="280" spans="1:4">
      <c r="A280" s="279" t="s">
        <v>1580</v>
      </c>
      <c r="B280" s="280">
        <v>-0.02</v>
      </c>
      <c r="C280" s="280">
        <v>0</v>
      </c>
      <c r="D280" s="280">
        <v>-0.02</v>
      </c>
    </row>
    <row r="281" spans="1:4">
      <c r="A281" s="279" t="s">
        <v>1581</v>
      </c>
      <c r="B281" s="280">
        <v>8044.68</v>
      </c>
      <c r="C281" s="280">
        <v>-13958.8</v>
      </c>
      <c r="D281" s="280">
        <v>-5914.12</v>
      </c>
    </row>
    <row r="282" spans="1:4">
      <c r="A282" s="279" t="s">
        <v>1582</v>
      </c>
      <c r="B282" s="280">
        <v>0</v>
      </c>
      <c r="C282" s="280">
        <v>0</v>
      </c>
      <c r="D282" s="280">
        <v>0</v>
      </c>
    </row>
    <row r="283" spans="1:4">
      <c r="A283" s="279" t="s">
        <v>1583</v>
      </c>
      <c r="B283" s="280">
        <v>3050647.58</v>
      </c>
      <c r="C283" s="280">
        <v>-3050647.58</v>
      </c>
      <c r="D283" s="280">
        <v>0</v>
      </c>
    </row>
    <row r="284" spans="1:4">
      <c r="A284" s="279" t="s">
        <v>1584</v>
      </c>
      <c r="B284" s="280">
        <v>-57722398.68</v>
      </c>
      <c r="C284" s="280">
        <v>57722398.539999999</v>
      </c>
      <c r="D284" s="280">
        <v>-0.14000000000000001</v>
      </c>
    </row>
    <row r="285" spans="1:4">
      <c r="A285" s="279" t="s">
        <v>1585</v>
      </c>
      <c r="B285" s="280">
        <v>15034939.57</v>
      </c>
      <c r="C285" s="280">
        <v>-15034939.57</v>
      </c>
      <c r="D285" s="280">
        <v>0</v>
      </c>
    </row>
    <row r="286" spans="1:4">
      <c r="A286" s="279" t="s">
        <v>1586</v>
      </c>
      <c r="B286" s="280">
        <v>11529154.620000001</v>
      </c>
      <c r="C286" s="280">
        <v>-11529154.620000001</v>
      </c>
      <c r="D286" s="280">
        <v>0</v>
      </c>
    </row>
    <row r="287" spans="1:4">
      <c r="A287" s="279" t="s">
        <v>1587</v>
      </c>
      <c r="B287" s="280">
        <v>5268696.58</v>
      </c>
      <c r="C287" s="280">
        <v>-5268696.58</v>
      </c>
      <c r="D287" s="280">
        <v>0</v>
      </c>
    </row>
    <row r="288" spans="1:4">
      <c r="A288" s="279" t="s">
        <v>1588</v>
      </c>
      <c r="B288" s="280">
        <v>9690386.3100000005</v>
      </c>
      <c r="C288" s="280">
        <v>-9690386.3100000005</v>
      </c>
      <c r="D288" s="280">
        <v>0</v>
      </c>
    </row>
    <row r="289" spans="1:4">
      <c r="A289" s="279" t="s">
        <v>1589</v>
      </c>
      <c r="B289" s="280">
        <v>-13140529.360000001</v>
      </c>
      <c r="C289" s="280">
        <v>13134615.08</v>
      </c>
      <c r="D289" s="280">
        <v>-5914.28</v>
      </c>
    </row>
    <row r="290" spans="1:4">
      <c r="A290" s="279" t="s">
        <v>1590</v>
      </c>
      <c r="B290" s="280">
        <v>1563760.05</v>
      </c>
      <c r="C290" s="280">
        <v>13359.03</v>
      </c>
      <c r="D290" s="280">
        <v>1577119.08</v>
      </c>
    </row>
    <row r="291" spans="1:4">
      <c r="A291" s="279" t="s">
        <v>1591</v>
      </c>
      <c r="B291" s="280">
        <v>5295587.42</v>
      </c>
      <c r="C291" s="280">
        <v>-211823.5</v>
      </c>
      <c r="D291" s="280">
        <v>5083763.92</v>
      </c>
    </row>
    <row r="292" spans="1:4">
      <c r="A292" s="279" t="s">
        <v>1592</v>
      </c>
      <c r="B292" s="280">
        <v>0</v>
      </c>
      <c r="C292" s="280">
        <v>0</v>
      </c>
      <c r="D292" s="280">
        <v>0</v>
      </c>
    </row>
    <row r="293" spans="1:4">
      <c r="A293" s="279" t="s">
        <v>1593</v>
      </c>
      <c r="B293" s="280">
        <v>96346403.200000003</v>
      </c>
      <c r="C293" s="280">
        <v>0</v>
      </c>
      <c r="D293" s="280">
        <v>96346403.200000003</v>
      </c>
    </row>
    <row r="294" spans="1:4">
      <c r="A294" s="279" t="s">
        <v>1594</v>
      </c>
      <c r="B294" s="280">
        <v>-2448981.7000000002</v>
      </c>
      <c r="C294" s="280">
        <v>0</v>
      </c>
      <c r="D294" s="280">
        <v>-2448981.7000000002</v>
      </c>
    </row>
    <row r="295" spans="1:4">
      <c r="A295" s="279" t="s">
        <v>1595</v>
      </c>
      <c r="B295" s="280">
        <v>0</v>
      </c>
      <c r="C295" s="280">
        <v>0</v>
      </c>
      <c r="D295" s="280">
        <v>0</v>
      </c>
    </row>
    <row r="296" spans="1:4">
      <c r="A296" s="279" t="s">
        <v>1596</v>
      </c>
      <c r="B296" s="280">
        <v>980350.36</v>
      </c>
      <c r="C296" s="280">
        <v>-68042.67</v>
      </c>
      <c r="D296" s="280">
        <v>912307.69000000006</v>
      </c>
    </row>
    <row r="297" spans="1:4">
      <c r="A297" s="279" t="s">
        <v>1597</v>
      </c>
      <c r="B297" s="280">
        <v>1382596.88</v>
      </c>
      <c r="C297" s="280">
        <v>175135.52</v>
      </c>
      <c r="D297" s="280">
        <v>1557732.4000000001</v>
      </c>
    </row>
    <row r="298" spans="1:4">
      <c r="A298" s="279" t="s">
        <v>1598</v>
      </c>
      <c r="B298" s="280">
        <v>1393986.64</v>
      </c>
      <c r="C298" s="280">
        <v>-43199.369999999995</v>
      </c>
      <c r="D298" s="280">
        <v>1350787.2699999998</v>
      </c>
    </row>
    <row r="299" spans="1:4">
      <c r="A299" s="279" t="s">
        <v>1599</v>
      </c>
      <c r="B299" s="280">
        <v>0</v>
      </c>
      <c r="C299" s="280">
        <v>0</v>
      </c>
      <c r="D299" s="280">
        <v>0</v>
      </c>
    </row>
    <row r="300" spans="1:4">
      <c r="A300" s="279" t="s">
        <v>1600</v>
      </c>
      <c r="B300" s="280">
        <v>179370356.84</v>
      </c>
      <c r="C300" s="280">
        <v>-137628050.02000001</v>
      </c>
      <c r="D300" s="280">
        <v>41742306.82</v>
      </c>
    </row>
    <row r="301" spans="1:4">
      <c r="A301" s="279" t="s">
        <v>1601</v>
      </c>
      <c r="B301" s="280">
        <v>2521429.7599999998</v>
      </c>
      <c r="C301" s="280">
        <v>-102706.68000000001</v>
      </c>
      <c r="D301" s="280">
        <v>2418723.08</v>
      </c>
    </row>
    <row r="302" spans="1:4">
      <c r="A302" s="279" t="s">
        <v>1602</v>
      </c>
      <c r="B302" s="280">
        <v>24064.5</v>
      </c>
      <c r="C302" s="280">
        <v>-24064.5</v>
      </c>
      <c r="D302" s="280">
        <v>0</v>
      </c>
    </row>
    <row r="303" spans="1:4">
      <c r="A303" s="279" t="s">
        <v>1603</v>
      </c>
      <c r="B303" s="280">
        <v>0</v>
      </c>
      <c r="C303" s="280">
        <v>0</v>
      </c>
      <c r="D303" s="280">
        <v>0</v>
      </c>
    </row>
    <row r="304" spans="1:4">
      <c r="A304" s="279" t="s">
        <v>1604</v>
      </c>
      <c r="B304" s="280">
        <v>8928751.5300000012</v>
      </c>
      <c r="C304" s="280">
        <v>-1679952</v>
      </c>
      <c r="D304" s="280">
        <v>7248799.5299999993</v>
      </c>
    </row>
    <row r="305" spans="1:4">
      <c r="A305" s="279" t="s">
        <v>1605</v>
      </c>
      <c r="B305" s="280">
        <v>-5495661.1899999995</v>
      </c>
      <c r="C305" s="280">
        <v>672480.94</v>
      </c>
      <c r="D305" s="280">
        <v>-4823180.25</v>
      </c>
    </row>
    <row r="306" spans="1:4">
      <c r="A306" s="279" t="s">
        <v>1606</v>
      </c>
      <c r="B306" s="280">
        <v>280.91999999999996</v>
      </c>
      <c r="C306" s="280">
        <v>169.35</v>
      </c>
      <c r="D306" s="280">
        <v>450.27</v>
      </c>
    </row>
    <row r="307" spans="1:4">
      <c r="A307" s="279" t="s">
        <v>1607</v>
      </c>
      <c r="B307" s="280">
        <v>289862925.21000004</v>
      </c>
      <c r="C307" s="280">
        <v>-138896693.90000001</v>
      </c>
      <c r="D307" s="280">
        <v>150966231.31</v>
      </c>
    </row>
    <row r="308" spans="1:4">
      <c r="A308" s="279" t="s">
        <v>1608</v>
      </c>
      <c r="B308" s="280">
        <v>289862925.21000004</v>
      </c>
      <c r="C308" s="280">
        <v>-138896693.90000001</v>
      </c>
      <c r="D308" s="280">
        <v>150966231.31</v>
      </c>
    </row>
    <row r="309" spans="1:4">
      <c r="A309" s="279" t="s">
        <v>1609</v>
      </c>
      <c r="B309" s="280">
        <v>-742040041.27999997</v>
      </c>
      <c r="C309" s="280">
        <v>6756171.9100000001</v>
      </c>
      <c r="D309" s="280">
        <v>-735283869.37</v>
      </c>
    </row>
    <row r="310" spans="1:4">
      <c r="A310" s="279" t="s">
        <v>1610</v>
      </c>
      <c r="B310" s="280">
        <v>-113718813.46000001</v>
      </c>
      <c r="C310" s="280">
        <v>965528.04999999993</v>
      </c>
      <c r="D310" s="280">
        <v>-112753285.41000001</v>
      </c>
    </row>
    <row r="311" spans="1:4">
      <c r="A311" s="279" t="s">
        <v>1611</v>
      </c>
      <c r="B311" s="280">
        <v>6393019.1900000004</v>
      </c>
      <c r="C311" s="280">
        <v>0</v>
      </c>
      <c r="D311" s="280">
        <v>6393019.1900000004</v>
      </c>
    </row>
    <row r="312" spans="1:4">
      <c r="A312" s="279" t="s">
        <v>1612</v>
      </c>
      <c r="B312" s="280">
        <v>72008.990000000005</v>
      </c>
      <c r="C312" s="280">
        <v>173150.61</v>
      </c>
      <c r="D312" s="280">
        <v>245159.6</v>
      </c>
    </row>
    <row r="313" spans="1:4">
      <c r="A313" s="279" t="s">
        <v>1613</v>
      </c>
      <c r="B313" s="280">
        <v>19957.14</v>
      </c>
      <c r="C313" s="280">
        <v>47988.32</v>
      </c>
      <c r="D313" s="280">
        <v>67945.460000000006</v>
      </c>
    </row>
    <row r="314" spans="1:4">
      <c r="A314" s="279" t="s">
        <v>1614</v>
      </c>
      <c r="B314" s="280">
        <v>-23442884.010000002</v>
      </c>
      <c r="C314" s="280">
        <v>831743</v>
      </c>
      <c r="D314" s="280">
        <v>-22611141.009999998</v>
      </c>
    </row>
    <row r="315" spans="1:4">
      <c r="A315" s="279" t="s">
        <v>1615</v>
      </c>
      <c r="B315" s="280">
        <v>-84655165.5</v>
      </c>
      <c r="C315" s="280">
        <v>8686134.0099999998</v>
      </c>
      <c r="D315" s="280">
        <v>-75969031.489999995</v>
      </c>
    </row>
    <row r="316" spans="1:4">
      <c r="A316" s="279" t="s">
        <v>1616</v>
      </c>
      <c r="B316" s="280">
        <v>957371918.93000007</v>
      </c>
      <c r="C316" s="280">
        <v>-17460715.899999999</v>
      </c>
      <c r="D316" s="280">
        <v>939911203.03000009</v>
      </c>
    </row>
    <row r="317" spans="1:4">
      <c r="A317" s="279" t="s">
        <v>1617</v>
      </c>
      <c r="B317" s="280">
        <v>200859.09</v>
      </c>
      <c r="C317" s="280">
        <v>-88186.89</v>
      </c>
      <c r="D317" s="280">
        <v>112672.2</v>
      </c>
    </row>
    <row r="318" spans="1:4">
      <c r="A318" s="279" t="s">
        <v>1618</v>
      </c>
      <c r="B318" s="280">
        <v>200859.09000000003</v>
      </c>
      <c r="C318" s="280">
        <v>-88186.890000000014</v>
      </c>
      <c r="D318" s="280">
        <v>112672.2</v>
      </c>
    </row>
    <row r="319" spans="1:4">
      <c r="A319" s="277" t="s">
        <v>1619</v>
      </c>
      <c r="B319" s="281">
        <v>3203798661.8200002</v>
      </c>
      <c r="C319" s="281">
        <v>-145227391.99000001</v>
      </c>
      <c r="D319" s="281">
        <v>3058571269.8299999</v>
      </c>
    </row>
    <row r="320" spans="1:4">
      <c r="A320" s="279" t="s">
        <v>1620</v>
      </c>
      <c r="B320" s="280">
        <v>0</v>
      </c>
      <c r="C320" s="280">
        <v>0</v>
      </c>
      <c r="D320" s="280">
        <v>0</v>
      </c>
    </row>
    <row r="321" spans="1:4">
      <c r="A321" s="279" t="s">
        <v>1621</v>
      </c>
      <c r="B321" s="280">
        <v>0</v>
      </c>
      <c r="C321" s="280">
        <v>0</v>
      </c>
      <c r="D321" s="280">
        <v>0</v>
      </c>
    </row>
    <row r="322" spans="1:4">
      <c r="A322" s="279" t="s">
        <v>1622</v>
      </c>
      <c r="B322" s="280">
        <v>0</v>
      </c>
      <c r="C322" s="280">
        <v>0</v>
      </c>
      <c r="D322" s="280">
        <v>0</v>
      </c>
    </row>
    <row r="323" spans="1:4">
      <c r="A323" s="279" t="s">
        <v>1623</v>
      </c>
      <c r="B323" s="280">
        <v>0</v>
      </c>
      <c r="C323" s="280">
        <v>0</v>
      </c>
      <c r="D323" s="280">
        <v>0</v>
      </c>
    </row>
    <row r="324" spans="1:4">
      <c r="A324" s="277" t="s">
        <v>1624</v>
      </c>
      <c r="B324" s="281">
        <v>0</v>
      </c>
      <c r="C324" s="281">
        <v>0</v>
      </c>
      <c r="D324" s="281">
        <v>0</v>
      </c>
    </row>
    <row r="325" spans="1:4">
      <c r="A325" s="277" t="s">
        <v>1625</v>
      </c>
      <c r="B325" s="282">
        <v>27365832126.400002</v>
      </c>
      <c r="C325" s="282">
        <v>-201869347.60999998</v>
      </c>
      <c r="D325" s="282">
        <v>27163962778.790001</v>
      </c>
    </row>
    <row r="326" spans="1:4" ht="14.4">
      <c r="A326" s="277" t="s">
        <v>1626</v>
      </c>
      <c r="B326" s="278"/>
      <c r="C326" s="278"/>
      <c r="D326" s="278"/>
    </row>
    <row r="327" spans="1:4">
      <c r="A327" s="279" t="s">
        <v>1627</v>
      </c>
      <c r="B327" s="280">
        <v>0</v>
      </c>
      <c r="C327" s="280">
        <v>0</v>
      </c>
      <c r="D327" s="280">
        <v>0</v>
      </c>
    </row>
    <row r="328" spans="1:4">
      <c r="A328" s="279" t="s">
        <v>1628</v>
      </c>
      <c r="B328" s="280">
        <v>1590610667.4099998</v>
      </c>
      <c r="C328" s="280">
        <v>0</v>
      </c>
      <c r="D328" s="280">
        <v>1590610667.4099998</v>
      </c>
    </row>
    <row r="329" spans="1:4">
      <c r="A329" s="279" t="s">
        <v>1629</v>
      </c>
      <c r="B329" s="280">
        <v>419213.02</v>
      </c>
      <c r="C329" s="280">
        <v>0</v>
      </c>
      <c r="D329" s="280">
        <v>419213.02</v>
      </c>
    </row>
    <row r="330" spans="1:4">
      <c r="A330" s="279" t="s">
        <v>1630</v>
      </c>
      <c r="B330" s="280">
        <v>326031.83999999997</v>
      </c>
      <c r="C330" s="280">
        <v>0</v>
      </c>
      <c r="D330" s="280">
        <v>326031.83999999997</v>
      </c>
    </row>
    <row r="331" spans="1:4">
      <c r="A331" s="279" t="s">
        <v>1631</v>
      </c>
      <c r="B331" s="280">
        <v>1591355912.27</v>
      </c>
      <c r="C331" s="280">
        <v>0</v>
      </c>
      <c r="D331" s="280">
        <v>1591355912.27</v>
      </c>
    </row>
    <row r="332" spans="1:4">
      <c r="A332" s="279" t="s">
        <v>1632</v>
      </c>
      <c r="B332" s="280">
        <v>7434438282.0300007</v>
      </c>
      <c r="C332" s="280">
        <v>0</v>
      </c>
      <c r="D332" s="280">
        <v>7434438282.0300007</v>
      </c>
    </row>
    <row r="333" spans="1:4">
      <c r="A333" s="279" t="s">
        <v>1633</v>
      </c>
      <c r="B333" s="280">
        <v>186790</v>
      </c>
      <c r="C333" s="280">
        <v>0</v>
      </c>
      <c r="D333" s="280">
        <v>186790</v>
      </c>
    </row>
    <row r="334" spans="1:4">
      <c r="A334" s="279" t="s">
        <v>1634</v>
      </c>
      <c r="B334" s="280">
        <v>893246321.88</v>
      </c>
      <c r="C334" s="280">
        <v>123187258.25999999</v>
      </c>
      <c r="D334" s="280">
        <v>1016433580.14</v>
      </c>
    </row>
    <row r="335" spans="1:4">
      <c r="A335" s="279" t="s">
        <v>1635</v>
      </c>
      <c r="B335" s="280">
        <v>-736991</v>
      </c>
      <c r="C335" s="280">
        <v>0</v>
      </c>
      <c r="D335" s="280">
        <v>-736991</v>
      </c>
    </row>
    <row r="336" spans="1:4">
      <c r="A336" s="279" t="s">
        <v>1636</v>
      </c>
      <c r="B336" s="280">
        <v>8327134402.9099998</v>
      </c>
      <c r="C336" s="280">
        <v>123187258.26000001</v>
      </c>
      <c r="D336" s="280">
        <v>8450321661.1700001</v>
      </c>
    </row>
    <row r="337" spans="1:4">
      <c r="A337" s="279" t="s">
        <v>1637</v>
      </c>
      <c r="B337" s="280">
        <v>81851.900000000009</v>
      </c>
      <c r="C337" s="280">
        <v>0</v>
      </c>
      <c r="D337" s="280">
        <v>81851.900000000009</v>
      </c>
    </row>
    <row r="338" spans="1:4">
      <c r="A338" s="279" t="s">
        <v>1638</v>
      </c>
      <c r="B338" s="280">
        <v>-150906940.11000001</v>
      </c>
      <c r="C338" s="280">
        <v>627840309.95000005</v>
      </c>
      <c r="D338" s="280">
        <v>476933369.83999997</v>
      </c>
    </row>
    <row r="339" spans="1:4">
      <c r="A339" s="279" t="s">
        <v>1639</v>
      </c>
      <c r="B339" s="280">
        <v>150906940.09999999</v>
      </c>
      <c r="C339" s="280">
        <v>-627840309.95000005</v>
      </c>
      <c r="D339" s="280">
        <v>-476933369.85000002</v>
      </c>
    </row>
    <row r="340" spans="1:4">
      <c r="A340" s="279" t="s">
        <v>1640</v>
      </c>
      <c r="B340" s="280">
        <v>81851.89</v>
      </c>
      <c r="C340" s="280">
        <v>0</v>
      </c>
      <c r="D340" s="280">
        <v>81851.89</v>
      </c>
    </row>
    <row r="341" spans="1:4">
      <c r="A341" s="279" t="s">
        <v>1641</v>
      </c>
      <c r="B341" s="280">
        <v>0</v>
      </c>
      <c r="C341" s="280">
        <v>0</v>
      </c>
      <c r="D341" s="280">
        <v>0</v>
      </c>
    </row>
    <row r="342" spans="1:4">
      <c r="A342" s="279" t="s">
        <v>1642</v>
      </c>
      <c r="B342" s="280">
        <v>0</v>
      </c>
      <c r="C342" s="280">
        <v>0</v>
      </c>
      <c r="D342" s="280">
        <v>0</v>
      </c>
    </row>
    <row r="343" spans="1:4">
      <c r="A343" s="279" t="s">
        <v>1643</v>
      </c>
      <c r="B343" s="280">
        <v>0</v>
      </c>
      <c r="C343" s="280">
        <v>0</v>
      </c>
      <c r="D343" s="280">
        <v>0</v>
      </c>
    </row>
    <row r="344" spans="1:4">
      <c r="A344" s="279" t="s">
        <v>1644</v>
      </c>
      <c r="B344" s="280">
        <v>641602</v>
      </c>
      <c r="C344" s="280">
        <v>0</v>
      </c>
      <c r="D344" s="280">
        <v>641602</v>
      </c>
    </row>
    <row r="345" spans="1:4">
      <c r="A345" s="279" t="s">
        <v>1645</v>
      </c>
      <c r="B345" s="280">
        <v>0</v>
      </c>
      <c r="C345" s="280">
        <v>0</v>
      </c>
      <c r="D345" s="280">
        <v>0</v>
      </c>
    </row>
    <row r="346" spans="1:4">
      <c r="A346" s="279" t="s">
        <v>1646</v>
      </c>
      <c r="B346" s="280">
        <v>0</v>
      </c>
      <c r="C346" s="280">
        <v>0</v>
      </c>
      <c r="D346" s="280">
        <v>0</v>
      </c>
    </row>
    <row r="347" spans="1:4">
      <c r="A347" s="279" t="s">
        <v>1647</v>
      </c>
      <c r="B347" s="280">
        <v>-370712.27999999997</v>
      </c>
      <c r="C347" s="280">
        <v>651376.06999999995</v>
      </c>
      <c r="D347" s="280">
        <v>280663.78999999998</v>
      </c>
    </row>
    <row r="348" spans="1:4">
      <c r="A348" s="279" t="s">
        <v>1648</v>
      </c>
      <c r="B348" s="280">
        <v>270889.72000000003</v>
      </c>
      <c r="C348" s="280">
        <v>651376.07000000007</v>
      </c>
      <c r="D348" s="280">
        <v>922265.79</v>
      </c>
    </row>
    <row r="349" spans="1:4">
      <c r="A349" s="277" t="s">
        <v>1649</v>
      </c>
      <c r="B349" s="281">
        <v>9918843056.789999</v>
      </c>
      <c r="C349" s="281">
        <v>123838634.33</v>
      </c>
      <c r="D349" s="281">
        <v>10042681691.120001</v>
      </c>
    </row>
    <row r="350" spans="1:4">
      <c r="A350" s="279" t="s">
        <v>1650</v>
      </c>
      <c r="B350" s="280">
        <v>650000000</v>
      </c>
      <c r="C350" s="280">
        <v>0</v>
      </c>
      <c r="D350" s="280">
        <v>650000000</v>
      </c>
    </row>
    <row r="351" spans="1:4">
      <c r="A351" s="279" t="s">
        <v>1651</v>
      </c>
      <c r="B351" s="280">
        <v>499999999.99999994</v>
      </c>
      <c r="C351" s="280">
        <v>0</v>
      </c>
      <c r="D351" s="280">
        <v>499999999.99999994</v>
      </c>
    </row>
    <row r="352" spans="1:4">
      <c r="A352" s="279" t="s">
        <v>1652</v>
      </c>
      <c r="B352" s="280">
        <v>600000000</v>
      </c>
      <c r="C352" s="280">
        <v>0</v>
      </c>
      <c r="D352" s="280">
        <v>600000000</v>
      </c>
    </row>
    <row r="353" spans="1:4">
      <c r="A353" s="279" t="s">
        <v>1653</v>
      </c>
      <c r="B353" s="280">
        <v>400000000</v>
      </c>
      <c r="C353" s="280">
        <v>0</v>
      </c>
      <c r="D353" s="280">
        <v>400000000</v>
      </c>
    </row>
    <row r="354" spans="1:4">
      <c r="A354" s="279" t="s">
        <v>1654</v>
      </c>
      <c r="B354" s="280">
        <v>499999999.99999994</v>
      </c>
      <c r="C354" s="280">
        <v>0</v>
      </c>
      <c r="D354" s="280">
        <v>499999999.99999994</v>
      </c>
    </row>
    <row r="355" spans="1:4">
      <c r="A355" s="279" t="s">
        <v>1655</v>
      </c>
      <c r="B355" s="280">
        <v>499999999.99999994</v>
      </c>
      <c r="C355" s="280">
        <v>0</v>
      </c>
      <c r="D355" s="280">
        <v>499999999.99999994</v>
      </c>
    </row>
    <row r="356" spans="1:4">
      <c r="A356" s="279" t="s">
        <v>1656</v>
      </c>
      <c r="B356" s="280">
        <v>600000000</v>
      </c>
      <c r="C356" s="280">
        <v>0</v>
      </c>
      <c r="D356" s="280">
        <v>600000000</v>
      </c>
    </row>
    <row r="357" spans="1:4">
      <c r="A357" s="279" t="s">
        <v>1657</v>
      </c>
      <c r="B357" s="280">
        <v>650000000</v>
      </c>
      <c r="C357" s="280">
        <v>0</v>
      </c>
      <c r="D357" s="280">
        <v>650000000</v>
      </c>
    </row>
    <row r="358" spans="1:4">
      <c r="A358" s="279" t="s">
        <v>1658</v>
      </c>
      <c r="B358" s="280">
        <v>700000000</v>
      </c>
      <c r="C358" s="280">
        <v>0</v>
      </c>
      <c r="D358" s="280">
        <v>700000000</v>
      </c>
    </row>
    <row r="359" spans="1:4">
      <c r="A359" s="279" t="s">
        <v>1659</v>
      </c>
      <c r="B359" s="280">
        <v>700000000</v>
      </c>
      <c r="C359" s="280">
        <v>0</v>
      </c>
      <c r="D359" s="280">
        <v>700000000</v>
      </c>
    </row>
    <row r="360" spans="1:4">
      <c r="A360" s="279" t="s">
        <v>1660</v>
      </c>
      <c r="B360" s="280">
        <v>600000000</v>
      </c>
      <c r="C360" s="280">
        <v>0</v>
      </c>
      <c r="D360" s="280">
        <v>600000000</v>
      </c>
    </row>
    <row r="361" spans="1:4">
      <c r="A361" s="279" t="s">
        <v>1661</v>
      </c>
      <c r="B361" s="280">
        <v>225000000</v>
      </c>
      <c r="C361" s="280">
        <v>0</v>
      </c>
      <c r="D361" s="280">
        <v>225000000</v>
      </c>
    </row>
    <row r="362" spans="1:4">
      <c r="A362" s="279" t="s">
        <v>1662</v>
      </c>
      <c r="B362" s="280">
        <v>499999999.99999994</v>
      </c>
      <c r="C362" s="280">
        <v>0</v>
      </c>
      <c r="D362" s="280">
        <v>499999999.99999994</v>
      </c>
    </row>
    <row r="363" spans="1:4">
      <c r="A363" s="279" t="s">
        <v>1663</v>
      </c>
      <c r="B363" s="280">
        <v>350000000</v>
      </c>
      <c r="C363" s="280">
        <v>0</v>
      </c>
      <c r="D363" s="280">
        <v>350000000</v>
      </c>
    </row>
    <row r="364" spans="1:4">
      <c r="A364" s="279" t="s">
        <v>1664</v>
      </c>
      <c r="B364" s="280">
        <v>1000000000</v>
      </c>
      <c r="C364" s="280">
        <v>0</v>
      </c>
      <c r="D364" s="280">
        <v>1000000000</v>
      </c>
    </row>
    <row r="365" spans="1:4">
      <c r="A365" s="279" t="s">
        <v>1665</v>
      </c>
      <c r="B365" s="280">
        <v>400000000</v>
      </c>
      <c r="C365" s="280">
        <v>0</v>
      </c>
      <c r="D365" s="280">
        <v>400000000</v>
      </c>
    </row>
    <row r="366" spans="1:4">
      <c r="A366" s="279" t="s">
        <v>1666</v>
      </c>
      <c r="B366" s="280">
        <v>8875000000</v>
      </c>
      <c r="C366" s="280">
        <v>0</v>
      </c>
      <c r="D366" s="280">
        <v>8875000000</v>
      </c>
    </row>
    <row r="367" spans="1:4">
      <c r="A367" s="279" t="s">
        <v>1667</v>
      </c>
      <c r="B367" s="280">
        <v>0</v>
      </c>
      <c r="C367" s="280">
        <v>0</v>
      </c>
      <c r="D367" s="280">
        <v>0</v>
      </c>
    </row>
    <row r="368" spans="1:4">
      <c r="A368" s="279" t="s">
        <v>1668</v>
      </c>
      <c r="B368" s="280">
        <v>0</v>
      </c>
      <c r="C368" s="280">
        <v>0</v>
      </c>
      <c r="D368" s="280">
        <v>0</v>
      </c>
    </row>
    <row r="369" spans="1:4">
      <c r="A369" s="279" t="s">
        <v>1669</v>
      </c>
      <c r="B369" s="280">
        <v>325000000</v>
      </c>
      <c r="C369" s="280">
        <v>0</v>
      </c>
      <c r="D369" s="280">
        <v>325000000</v>
      </c>
    </row>
    <row r="370" spans="1:4">
      <c r="A370" s="279" t="s">
        <v>1670</v>
      </c>
      <c r="B370" s="280">
        <v>0</v>
      </c>
      <c r="C370" s="280">
        <v>0</v>
      </c>
      <c r="D370" s="280">
        <v>0</v>
      </c>
    </row>
    <row r="371" spans="1:4">
      <c r="A371" s="279" t="s">
        <v>1671</v>
      </c>
      <c r="B371" s="280">
        <v>200000000</v>
      </c>
      <c r="C371" s="280">
        <v>-200000000</v>
      </c>
      <c r="D371" s="280">
        <v>0</v>
      </c>
    </row>
    <row r="372" spans="1:4">
      <c r="A372" s="279" t="s">
        <v>1672</v>
      </c>
      <c r="B372" s="280">
        <v>0</v>
      </c>
      <c r="C372" s="280">
        <v>200000000</v>
      </c>
      <c r="D372" s="280">
        <v>200000000</v>
      </c>
    </row>
    <row r="373" spans="1:4">
      <c r="A373" s="279" t="s">
        <v>1673</v>
      </c>
      <c r="B373" s="280">
        <v>150000000</v>
      </c>
      <c r="C373" s="280">
        <v>0</v>
      </c>
      <c r="D373" s="280">
        <v>150000000</v>
      </c>
    </row>
    <row r="374" spans="1:4">
      <c r="A374" s="279" t="s">
        <v>1674</v>
      </c>
      <c r="B374" s="280">
        <v>675000000</v>
      </c>
      <c r="C374" s="280">
        <v>0</v>
      </c>
      <c r="D374" s="280">
        <v>675000000</v>
      </c>
    </row>
    <row r="375" spans="1:4">
      <c r="A375" s="279" t="s">
        <v>1675</v>
      </c>
      <c r="B375" s="280">
        <v>-786177.97</v>
      </c>
      <c r="C375" s="280">
        <v>8149.7400000000007</v>
      </c>
      <c r="D375" s="280">
        <v>-778028.23</v>
      </c>
    </row>
    <row r="376" spans="1:4">
      <c r="A376" s="279" t="s">
        <v>1676</v>
      </c>
      <c r="B376" s="280">
        <v>-2660492</v>
      </c>
      <c r="C376" s="280">
        <v>7907.15</v>
      </c>
      <c r="D376" s="280">
        <v>-2652584.85</v>
      </c>
    </row>
    <row r="377" spans="1:4">
      <c r="A377" s="279" t="s">
        <v>1677</v>
      </c>
      <c r="B377" s="280">
        <v>-509668.86999999994</v>
      </c>
      <c r="C377" s="280">
        <v>9188.74</v>
      </c>
      <c r="D377" s="280">
        <v>-500480.13000000006</v>
      </c>
    </row>
    <row r="378" spans="1:4">
      <c r="A378" s="279" t="s">
        <v>1678</v>
      </c>
      <c r="B378" s="280">
        <v>-455320.03</v>
      </c>
      <c r="C378" s="280">
        <v>1541.0200000000002</v>
      </c>
      <c r="D378" s="280">
        <v>-453779.00999999995</v>
      </c>
    </row>
    <row r="379" spans="1:4">
      <c r="A379" s="279" t="s">
        <v>1679</v>
      </c>
      <c r="B379" s="280">
        <v>-3077515.96</v>
      </c>
      <c r="C379" s="280">
        <v>8857.01</v>
      </c>
      <c r="D379" s="280">
        <v>-3068658.95</v>
      </c>
    </row>
    <row r="380" spans="1:4">
      <c r="A380" s="279" t="s">
        <v>1680</v>
      </c>
      <c r="B380" s="280">
        <v>-447416.75</v>
      </c>
      <c r="C380" s="280">
        <v>5702</v>
      </c>
      <c r="D380" s="280">
        <v>-441714.75</v>
      </c>
    </row>
    <row r="381" spans="1:4">
      <c r="A381" s="279" t="s">
        <v>1681</v>
      </c>
      <c r="B381" s="280">
        <v>-2561249.2999999998</v>
      </c>
      <c r="C381" s="280">
        <v>9347.6299999999992</v>
      </c>
      <c r="D381" s="280">
        <v>-2551901.67</v>
      </c>
    </row>
    <row r="382" spans="1:4">
      <c r="A382" s="279" t="s">
        <v>1682</v>
      </c>
      <c r="B382" s="280">
        <v>-121463</v>
      </c>
      <c r="C382" s="280">
        <v>3241.8999999999996</v>
      </c>
      <c r="D382" s="280">
        <v>-118221.09999999999</v>
      </c>
    </row>
    <row r="383" spans="1:4">
      <c r="A383" s="279" t="s">
        <v>1683</v>
      </c>
      <c r="B383" s="280">
        <v>-222291.25</v>
      </c>
      <c r="C383" s="280">
        <v>3087.38</v>
      </c>
      <c r="D383" s="280">
        <v>-219203.87</v>
      </c>
    </row>
    <row r="384" spans="1:4">
      <c r="A384" s="279" t="s">
        <v>1684</v>
      </c>
      <c r="B384" s="280">
        <v>-4247335.18</v>
      </c>
      <c r="C384" s="280">
        <v>11815.65</v>
      </c>
      <c r="D384" s="280">
        <v>-4235519.53</v>
      </c>
    </row>
    <row r="385" spans="1:4">
      <c r="A385" s="279" t="s">
        <v>1685</v>
      </c>
      <c r="B385" s="280">
        <v>-1079374.3800000001</v>
      </c>
      <c r="C385" s="280">
        <v>9034.9500000000007</v>
      </c>
      <c r="D385" s="280">
        <v>-1070339.43</v>
      </c>
    </row>
    <row r="386" spans="1:4">
      <c r="A386" s="279" t="s">
        <v>1686</v>
      </c>
      <c r="B386" s="280">
        <v>-60699.03</v>
      </c>
      <c r="C386" s="280">
        <v>1213.8499999999999</v>
      </c>
      <c r="D386" s="280">
        <v>-59485.18</v>
      </c>
    </row>
    <row r="387" spans="1:4">
      <c r="A387" s="279" t="s">
        <v>1687</v>
      </c>
      <c r="B387" s="280">
        <v>-175732.33</v>
      </c>
      <c r="C387" s="280">
        <v>1583.11</v>
      </c>
      <c r="D387" s="280">
        <v>-174149.22</v>
      </c>
    </row>
    <row r="388" spans="1:4">
      <c r="A388" s="279" t="s">
        <v>1688</v>
      </c>
      <c r="B388" s="280">
        <v>-303410.18000000005</v>
      </c>
      <c r="C388" s="280">
        <v>1833.8400000000001</v>
      </c>
      <c r="D388" s="280">
        <v>-301576.33999999997</v>
      </c>
    </row>
    <row r="389" spans="1:4">
      <c r="A389" s="279" t="s">
        <v>1689</v>
      </c>
      <c r="B389" s="280">
        <v>-794155.22</v>
      </c>
      <c r="C389" s="280">
        <v>4051.92</v>
      </c>
      <c r="D389" s="280">
        <v>-790103.3</v>
      </c>
    </row>
    <row r="390" spans="1:4">
      <c r="A390" s="279" t="s">
        <v>1690</v>
      </c>
      <c r="B390" s="280">
        <v>-2045671.63</v>
      </c>
      <c r="C390" s="280">
        <v>11725.48</v>
      </c>
      <c r="D390" s="280">
        <v>-2033946.1500000001</v>
      </c>
    </row>
    <row r="391" spans="1:4">
      <c r="A391" s="279" t="s">
        <v>1691</v>
      </c>
      <c r="B391" s="280">
        <v>-801559.99</v>
      </c>
      <c r="C391" s="280">
        <v>3523.85</v>
      </c>
      <c r="D391" s="280">
        <v>-798036.14</v>
      </c>
    </row>
    <row r="392" spans="1:4">
      <c r="A392" s="279" t="s">
        <v>1692</v>
      </c>
      <c r="B392" s="280">
        <v>-20349533.07</v>
      </c>
      <c r="C392" s="280">
        <v>101805.22</v>
      </c>
      <c r="D392" s="280">
        <v>-20247727.850000001</v>
      </c>
    </row>
    <row r="393" spans="1:4">
      <c r="A393" s="277" t="s">
        <v>1693</v>
      </c>
      <c r="B393" s="281">
        <v>9529650466.9300003</v>
      </c>
      <c r="C393" s="281">
        <v>101805.22</v>
      </c>
      <c r="D393" s="281">
        <v>9529752272.1499996</v>
      </c>
    </row>
    <row r="394" spans="1:4">
      <c r="A394" s="279" t="s">
        <v>1694</v>
      </c>
      <c r="B394" s="280">
        <v>10880134.959999999</v>
      </c>
      <c r="C394" s="280">
        <v>-357558.26999999996</v>
      </c>
      <c r="D394" s="280">
        <v>10522576.689999999</v>
      </c>
    </row>
    <row r="395" spans="1:4">
      <c r="A395" s="279" t="s">
        <v>1695</v>
      </c>
      <c r="B395" s="280">
        <v>251518925.83999997</v>
      </c>
      <c r="C395" s="280">
        <v>-149742.99000000002</v>
      </c>
      <c r="D395" s="280">
        <v>251369182.84999999</v>
      </c>
    </row>
    <row r="396" spans="1:4">
      <c r="A396" s="279" t="s">
        <v>1696</v>
      </c>
      <c r="B396" s="280">
        <v>262399060.80000001</v>
      </c>
      <c r="C396" s="280">
        <v>-507301.25999999995</v>
      </c>
      <c r="D396" s="280">
        <v>261891759.53999999</v>
      </c>
    </row>
    <row r="397" spans="1:4">
      <c r="A397" s="279" t="s">
        <v>1697</v>
      </c>
      <c r="B397" s="280">
        <v>107813858.78</v>
      </c>
      <c r="C397" s="280">
        <v>-107813858.78</v>
      </c>
      <c r="D397" s="280">
        <v>0</v>
      </c>
    </row>
    <row r="398" spans="1:4">
      <c r="A398" s="279" t="s">
        <v>1698</v>
      </c>
      <c r="B398" s="280">
        <v>8330774.2800000003</v>
      </c>
      <c r="C398" s="280">
        <v>-4830764.05</v>
      </c>
      <c r="D398" s="280">
        <v>3500010.23</v>
      </c>
    </row>
    <row r="399" spans="1:4">
      <c r="A399" s="279" t="s">
        <v>1699</v>
      </c>
      <c r="B399" s="280">
        <v>116144633.06</v>
      </c>
      <c r="C399" s="280">
        <v>-112644622.83000001</v>
      </c>
      <c r="D399" s="280">
        <v>3500010.23</v>
      </c>
    </row>
    <row r="400" spans="1:4">
      <c r="A400" s="279" t="s">
        <v>1700</v>
      </c>
      <c r="B400" s="280">
        <v>0</v>
      </c>
      <c r="C400" s="280">
        <v>0</v>
      </c>
      <c r="D400" s="280">
        <v>0</v>
      </c>
    </row>
    <row r="401" spans="1:4">
      <c r="A401" s="279" t="s">
        <v>1701</v>
      </c>
      <c r="B401" s="280">
        <v>14607905.66</v>
      </c>
      <c r="C401" s="280">
        <v>-2273126</v>
      </c>
      <c r="D401" s="280">
        <v>12334779.66</v>
      </c>
    </row>
    <row r="402" spans="1:4">
      <c r="A402" s="279" t="s">
        <v>1702</v>
      </c>
      <c r="B402" s="280">
        <v>14607905.66</v>
      </c>
      <c r="C402" s="280">
        <v>-2273126</v>
      </c>
      <c r="D402" s="280">
        <v>12334779.66</v>
      </c>
    </row>
    <row r="403" spans="1:4">
      <c r="A403" s="279" t="s">
        <v>1703</v>
      </c>
      <c r="B403" s="280">
        <v>25105243.57</v>
      </c>
      <c r="C403" s="280">
        <v>-2423979.5299999998</v>
      </c>
      <c r="D403" s="280">
        <v>22681264.039999999</v>
      </c>
    </row>
    <row r="404" spans="1:4">
      <c r="A404" s="279" t="s">
        <v>1704</v>
      </c>
      <c r="B404" s="280">
        <v>37275396.659999996</v>
      </c>
      <c r="C404" s="280">
        <v>-1059782.53</v>
      </c>
      <c r="D404" s="280">
        <v>36215614.130000003</v>
      </c>
    </row>
    <row r="405" spans="1:4">
      <c r="A405" s="279" t="s">
        <v>1705</v>
      </c>
      <c r="B405" s="280">
        <v>4083081.0500000003</v>
      </c>
      <c r="C405" s="280">
        <v>-38763.86</v>
      </c>
      <c r="D405" s="280">
        <v>4044317.1899999995</v>
      </c>
    </row>
    <row r="406" spans="1:4">
      <c r="A406" s="279" t="s">
        <v>1706</v>
      </c>
      <c r="B406" s="280">
        <v>5800793</v>
      </c>
      <c r="C406" s="280">
        <v>1520398.9100000001</v>
      </c>
      <c r="D406" s="280">
        <v>7321191.9100000001</v>
      </c>
    </row>
    <row r="407" spans="1:4">
      <c r="A407" s="279" t="s">
        <v>1707</v>
      </c>
      <c r="B407" s="280">
        <v>26263346.640000001</v>
      </c>
      <c r="C407" s="280">
        <v>-2370635.6399999997</v>
      </c>
      <c r="D407" s="280">
        <v>23892711.000000004</v>
      </c>
    </row>
    <row r="408" spans="1:4">
      <c r="A408" s="279" t="s">
        <v>1708</v>
      </c>
      <c r="B408" s="280">
        <v>321562</v>
      </c>
      <c r="C408" s="280">
        <v>-16288.000000000002</v>
      </c>
      <c r="D408" s="280">
        <v>305274</v>
      </c>
    </row>
    <row r="409" spans="1:4">
      <c r="A409" s="279" t="s">
        <v>1709</v>
      </c>
      <c r="B409" s="280">
        <v>98849422.920000002</v>
      </c>
      <c r="C409" s="280">
        <v>-4389050.6500000004</v>
      </c>
      <c r="D409" s="280">
        <v>94460372.269999996</v>
      </c>
    </row>
    <row r="410" spans="1:4">
      <c r="A410" s="279" t="s">
        <v>1710</v>
      </c>
      <c r="B410" s="280">
        <v>0</v>
      </c>
      <c r="C410" s="280">
        <v>0</v>
      </c>
      <c r="D410" s="280">
        <v>0</v>
      </c>
    </row>
    <row r="411" spans="1:4">
      <c r="A411" s="279" t="s">
        <v>1711</v>
      </c>
      <c r="B411" s="280">
        <v>900864.62</v>
      </c>
      <c r="C411" s="280">
        <v>127486.20999999999</v>
      </c>
      <c r="D411" s="280">
        <v>1028350.83</v>
      </c>
    </row>
    <row r="412" spans="1:4">
      <c r="A412" s="279" t="s">
        <v>1712</v>
      </c>
      <c r="B412" s="280">
        <v>900864.62</v>
      </c>
      <c r="C412" s="280">
        <v>127486.20999999999</v>
      </c>
      <c r="D412" s="280">
        <v>1028350.83</v>
      </c>
    </row>
    <row r="413" spans="1:4">
      <c r="A413" s="279" t="s">
        <v>1713</v>
      </c>
      <c r="B413" s="280">
        <v>0</v>
      </c>
      <c r="C413" s="280">
        <v>14973655.199999999</v>
      </c>
      <c r="D413" s="280">
        <v>14973655.199999999</v>
      </c>
    </row>
    <row r="414" spans="1:4">
      <c r="A414" s="279" t="s">
        <v>1714</v>
      </c>
      <c r="B414" s="280">
        <v>0</v>
      </c>
      <c r="C414" s="280">
        <v>14973655.199999999</v>
      </c>
      <c r="D414" s="280">
        <v>14973655.199999999</v>
      </c>
    </row>
    <row r="415" spans="1:4">
      <c r="A415" s="279" t="s">
        <v>1715</v>
      </c>
      <c r="B415" s="280">
        <v>21436430.780000001</v>
      </c>
      <c r="C415" s="280">
        <v>25563.7</v>
      </c>
      <c r="D415" s="280">
        <v>21461994.48</v>
      </c>
    </row>
    <row r="416" spans="1:4">
      <c r="A416" s="279" t="s">
        <v>1716</v>
      </c>
      <c r="B416" s="280">
        <v>262320805.66</v>
      </c>
      <c r="C416" s="280">
        <v>-9793721.8099999987</v>
      </c>
      <c r="D416" s="280">
        <v>252527083.84999999</v>
      </c>
    </row>
    <row r="417" spans="1:4">
      <c r="A417" s="279" t="s">
        <v>1717</v>
      </c>
      <c r="B417" s="280">
        <v>283757236.44</v>
      </c>
      <c r="C417" s="280">
        <v>-9768158.1099999994</v>
      </c>
      <c r="D417" s="280">
        <v>273989078.33000004</v>
      </c>
    </row>
    <row r="418" spans="1:4">
      <c r="A418" s="277" t="s">
        <v>1718</v>
      </c>
      <c r="B418" s="281">
        <v>776659123.5</v>
      </c>
      <c r="C418" s="281">
        <v>-114481117.44000001</v>
      </c>
      <c r="D418" s="281">
        <v>662178006.06000006</v>
      </c>
    </row>
    <row r="419" spans="1:4">
      <c r="A419" s="279" t="s">
        <v>1719</v>
      </c>
      <c r="B419" s="280">
        <v>249967189.91</v>
      </c>
      <c r="C419" s="280">
        <v>-28031951.920000002</v>
      </c>
      <c r="D419" s="280">
        <v>221935237.99000001</v>
      </c>
    </row>
    <row r="420" spans="1:4">
      <c r="A420" s="279" t="s">
        <v>1720</v>
      </c>
      <c r="B420" s="280">
        <v>278665.32</v>
      </c>
      <c r="C420" s="280">
        <v>119741.76000000001</v>
      </c>
      <c r="D420" s="280">
        <v>398407.07999999996</v>
      </c>
    </row>
    <row r="421" spans="1:4">
      <c r="A421" s="279" t="s">
        <v>1721</v>
      </c>
      <c r="B421" s="280">
        <v>962191.09000000008</v>
      </c>
      <c r="C421" s="280">
        <v>0</v>
      </c>
      <c r="D421" s="280">
        <v>962191.09000000008</v>
      </c>
    </row>
    <row r="422" spans="1:4">
      <c r="A422" s="279" t="s">
        <v>1722</v>
      </c>
      <c r="B422" s="280">
        <v>2598.0299999999997</v>
      </c>
      <c r="C422" s="280">
        <v>0</v>
      </c>
      <c r="D422" s="280">
        <v>2598.0299999999997</v>
      </c>
    </row>
    <row r="423" spans="1:4">
      <c r="A423" s="279" t="s">
        <v>1723</v>
      </c>
      <c r="B423" s="280">
        <v>1396575.46</v>
      </c>
      <c r="C423" s="280">
        <v>2676230.71</v>
      </c>
      <c r="D423" s="280">
        <v>4072806.17</v>
      </c>
    </row>
    <row r="424" spans="1:4">
      <c r="A424" s="279" t="s">
        <v>1724</v>
      </c>
      <c r="B424" s="280">
        <v>506086.93999999994</v>
      </c>
      <c r="C424" s="280">
        <v>-95768.25</v>
      </c>
      <c r="D424" s="280">
        <v>410318.69</v>
      </c>
    </row>
    <row r="425" spans="1:4">
      <c r="A425" s="279" t="s">
        <v>1725</v>
      </c>
      <c r="B425" s="280">
        <v>8566.15</v>
      </c>
      <c r="C425" s="280">
        <v>-3119.02</v>
      </c>
      <c r="D425" s="280">
        <v>5447.13</v>
      </c>
    </row>
    <row r="426" spans="1:4">
      <c r="A426" s="279" t="s">
        <v>1726</v>
      </c>
      <c r="B426" s="280">
        <v>3378433.61</v>
      </c>
      <c r="C426" s="280">
        <v>-179840.19</v>
      </c>
      <c r="D426" s="280">
        <v>3198593.42</v>
      </c>
    </row>
    <row r="427" spans="1:4">
      <c r="A427" s="279" t="s">
        <v>1727</v>
      </c>
      <c r="B427" s="280">
        <v>0</v>
      </c>
      <c r="C427" s="280">
        <v>0</v>
      </c>
      <c r="D427" s="280">
        <v>0</v>
      </c>
    </row>
    <row r="428" spans="1:4">
      <c r="A428" s="279" t="s">
        <v>1728</v>
      </c>
      <c r="B428" s="280">
        <v>63223.759999999995</v>
      </c>
      <c r="C428" s="280">
        <v>2089.7800000000002</v>
      </c>
      <c r="D428" s="280">
        <v>65313.540000000008</v>
      </c>
    </row>
    <row r="429" spans="1:4">
      <c r="A429" s="279" t="s">
        <v>1729</v>
      </c>
      <c r="B429" s="280">
        <v>0</v>
      </c>
      <c r="C429" s="280">
        <v>0</v>
      </c>
      <c r="D429" s="280">
        <v>0</v>
      </c>
    </row>
    <row r="430" spans="1:4">
      <c r="A430" s="279" t="s">
        <v>1730</v>
      </c>
      <c r="B430" s="280">
        <v>4534820.01</v>
      </c>
      <c r="C430" s="280">
        <v>1217723.3800000001</v>
      </c>
      <c r="D430" s="280">
        <v>5752543.3900000006</v>
      </c>
    </row>
    <row r="431" spans="1:4">
      <c r="A431" s="279" t="s">
        <v>1731</v>
      </c>
      <c r="B431" s="280">
        <v>0</v>
      </c>
      <c r="C431" s="280">
        <v>0</v>
      </c>
      <c r="D431" s="280">
        <v>0</v>
      </c>
    </row>
    <row r="432" spans="1:4">
      <c r="A432" s="279" t="s">
        <v>1732</v>
      </c>
      <c r="B432" s="280">
        <v>0</v>
      </c>
      <c r="C432" s="280">
        <v>0</v>
      </c>
      <c r="D432" s="280">
        <v>0</v>
      </c>
    </row>
    <row r="433" spans="1:4">
      <c r="A433" s="279" t="s">
        <v>1733</v>
      </c>
      <c r="B433" s="280">
        <v>81124.789999999994</v>
      </c>
      <c r="C433" s="280">
        <v>-1851.04</v>
      </c>
      <c r="D433" s="280">
        <v>79273.75</v>
      </c>
    </row>
    <row r="434" spans="1:4">
      <c r="A434" s="279" t="s">
        <v>1734</v>
      </c>
      <c r="B434" s="280">
        <v>90141.31</v>
      </c>
      <c r="C434" s="280">
        <v>0</v>
      </c>
      <c r="D434" s="280">
        <v>90141.31</v>
      </c>
    </row>
    <row r="435" spans="1:4">
      <c r="A435" s="279" t="s">
        <v>1735</v>
      </c>
      <c r="B435" s="280">
        <v>4706086.1099999994</v>
      </c>
      <c r="C435" s="280">
        <v>1215872.3400000001</v>
      </c>
      <c r="D435" s="280">
        <v>5921958.4500000002</v>
      </c>
    </row>
    <row r="436" spans="1:4">
      <c r="A436" s="279" t="s">
        <v>1736</v>
      </c>
      <c r="B436" s="280">
        <v>110698115</v>
      </c>
      <c r="C436" s="280">
        <v>-72661737.319999993</v>
      </c>
      <c r="D436" s="280">
        <v>38036377.68</v>
      </c>
    </row>
    <row r="437" spans="1:4">
      <c r="A437" s="279" t="s">
        <v>1737</v>
      </c>
      <c r="B437" s="280">
        <v>110698115</v>
      </c>
      <c r="C437" s="280">
        <v>-72661737.319999993</v>
      </c>
      <c r="D437" s="280">
        <v>38036377.68</v>
      </c>
    </row>
    <row r="438" spans="1:4">
      <c r="A438" s="279" t="s">
        <v>1738</v>
      </c>
      <c r="B438" s="280">
        <v>418.46000000000004</v>
      </c>
      <c r="C438" s="280">
        <v>0</v>
      </c>
      <c r="D438" s="280">
        <v>418.46000000000004</v>
      </c>
    </row>
    <row r="439" spans="1:4">
      <c r="A439" s="279" t="s">
        <v>1739</v>
      </c>
      <c r="B439" s="280">
        <v>67059324.289999999</v>
      </c>
      <c r="C439" s="280">
        <v>9398799.0099999998</v>
      </c>
      <c r="D439" s="280">
        <v>76458123.299999997</v>
      </c>
    </row>
    <row r="440" spans="1:4">
      <c r="A440" s="279" t="s">
        <v>1740</v>
      </c>
      <c r="B440" s="280">
        <v>0.74</v>
      </c>
      <c r="C440" s="280">
        <v>-0.74</v>
      </c>
      <c r="D440" s="280">
        <v>0</v>
      </c>
    </row>
    <row r="441" spans="1:4">
      <c r="A441" s="279" t="s">
        <v>1741</v>
      </c>
      <c r="B441" s="280">
        <v>41552570.149999999</v>
      </c>
      <c r="C441" s="280">
        <v>449371.17</v>
      </c>
      <c r="D441" s="280">
        <v>42001941.32</v>
      </c>
    </row>
    <row r="442" spans="1:4">
      <c r="A442" s="279" t="s">
        <v>1742</v>
      </c>
      <c r="B442" s="280">
        <v>201995.62000000002</v>
      </c>
      <c r="C442" s="280">
        <v>0</v>
      </c>
      <c r="D442" s="280">
        <v>201995.62000000002</v>
      </c>
    </row>
    <row r="443" spans="1:4">
      <c r="A443" s="279" t="s">
        <v>1743</v>
      </c>
      <c r="B443" s="280">
        <v>19800</v>
      </c>
      <c r="C443" s="280">
        <v>0</v>
      </c>
      <c r="D443" s="280">
        <v>19800</v>
      </c>
    </row>
    <row r="444" spans="1:4">
      <c r="A444" s="279" t="s">
        <v>1744</v>
      </c>
      <c r="B444" s="280">
        <v>0</v>
      </c>
      <c r="C444" s="280">
        <v>2862497.44</v>
      </c>
      <c r="D444" s="280">
        <v>2862497.44</v>
      </c>
    </row>
    <row r="445" spans="1:4">
      <c r="A445" s="279" t="s">
        <v>1745</v>
      </c>
      <c r="B445" s="280">
        <v>392086.54</v>
      </c>
      <c r="C445" s="280">
        <v>-12870.539999999999</v>
      </c>
      <c r="D445" s="280">
        <v>379216</v>
      </c>
    </row>
    <row r="446" spans="1:4">
      <c r="A446" s="279" t="s">
        <v>1746</v>
      </c>
      <c r="B446" s="280">
        <v>4.6900000000000004</v>
      </c>
      <c r="C446" s="280">
        <v>0</v>
      </c>
      <c r="D446" s="280">
        <v>4.6900000000000004</v>
      </c>
    </row>
    <row r="447" spans="1:4">
      <c r="A447" s="279" t="s">
        <v>1747</v>
      </c>
      <c r="B447" s="280">
        <v>87630407.469999999</v>
      </c>
      <c r="C447" s="280">
        <v>-4349290.83</v>
      </c>
      <c r="D447" s="280">
        <v>83281116.640000001</v>
      </c>
    </row>
    <row r="448" spans="1:4">
      <c r="A448" s="279" t="s">
        <v>1748</v>
      </c>
      <c r="B448" s="280">
        <v>47422.43</v>
      </c>
      <c r="C448" s="280">
        <v>0</v>
      </c>
      <c r="D448" s="280">
        <v>47422.43</v>
      </c>
    </row>
    <row r="449" spans="1:4">
      <c r="A449" s="279" t="s">
        <v>1749</v>
      </c>
      <c r="B449" s="280">
        <v>250708834.08000001</v>
      </c>
      <c r="C449" s="280">
        <v>6146485.4199999999</v>
      </c>
      <c r="D449" s="280">
        <v>256855319.49999997</v>
      </c>
    </row>
    <row r="450" spans="1:4">
      <c r="A450" s="279" t="s">
        <v>1750</v>
      </c>
      <c r="B450" s="280">
        <v>819580595.85000002</v>
      </c>
      <c r="C450" s="280">
        <v>-82463491.180000007</v>
      </c>
      <c r="D450" s="280">
        <v>737117104.67000008</v>
      </c>
    </row>
    <row r="451" spans="1:4">
      <c r="A451" s="279" t="s">
        <v>1751</v>
      </c>
      <c r="B451" s="280">
        <v>-0.09</v>
      </c>
      <c r="C451" s="280">
        <v>152188000</v>
      </c>
      <c r="D451" s="280">
        <v>152187999.91</v>
      </c>
    </row>
    <row r="452" spans="1:4">
      <c r="A452" s="279" t="s">
        <v>1752</v>
      </c>
      <c r="B452" s="280">
        <v>-8.9999999999999983E-2</v>
      </c>
      <c r="C452" s="280">
        <v>152188000</v>
      </c>
      <c r="D452" s="280">
        <v>152187999.91</v>
      </c>
    </row>
    <row r="453" spans="1:4">
      <c r="A453" s="279" t="s">
        <v>1753</v>
      </c>
      <c r="B453" s="280">
        <v>-94838.14</v>
      </c>
      <c r="C453" s="280">
        <v>36291.899999999994</v>
      </c>
      <c r="D453" s="280">
        <v>-58546.239999999998</v>
      </c>
    </row>
    <row r="454" spans="1:4">
      <c r="A454" s="279" t="s">
        <v>1754</v>
      </c>
      <c r="B454" s="280">
        <v>-0.01</v>
      </c>
      <c r="C454" s="280">
        <v>71362.22</v>
      </c>
      <c r="D454" s="280">
        <v>71362.209999999992</v>
      </c>
    </row>
    <row r="455" spans="1:4">
      <c r="A455" s="279" t="s">
        <v>1755</v>
      </c>
      <c r="B455" s="280">
        <v>20702.45</v>
      </c>
      <c r="C455" s="280">
        <v>1755.6899999999998</v>
      </c>
      <c r="D455" s="280">
        <v>22458.140000000003</v>
      </c>
    </row>
    <row r="456" spans="1:4">
      <c r="A456" s="279" t="s">
        <v>1756</v>
      </c>
      <c r="B456" s="280">
        <v>514727659.93000001</v>
      </c>
      <c r="C456" s="280">
        <v>-381682251.86000001</v>
      </c>
      <c r="D456" s="280">
        <v>133045408.07000001</v>
      </c>
    </row>
    <row r="457" spans="1:4">
      <c r="A457" s="279" t="s">
        <v>1757</v>
      </c>
      <c r="B457" s="280">
        <v>514653524.22999996</v>
      </c>
      <c r="C457" s="280">
        <v>-381572842.05000001</v>
      </c>
      <c r="D457" s="280">
        <v>133080682.17999999</v>
      </c>
    </row>
    <row r="458" spans="1:4">
      <c r="A458" s="279" t="s">
        <v>1758</v>
      </c>
      <c r="B458" s="280">
        <v>0</v>
      </c>
      <c r="C458" s="280">
        <v>0</v>
      </c>
      <c r="D458" s="280">
        <v>0</v>
      </c>
    </row>
    <row r="459" spans="1:4">
      <c r="A459" s="279" t="s">
        <v>1759</v>
      </c>
      <c r="B459" s="280">
        <v>1666455.49</v>
      </c>
      <c r="C459" s="280">
        <v>0</v>
      </c>
      <c r="D459" s="280">
        <v>1666455.49</v>
      </c>
    </row>
    <row r="460" spans="1:4">
      <c r="A460" s="279" t="s">
        <v>1760</v>
      </c>
      <c r="B460" s="280">
        <v>163121673.41</v>
      </c>
      <c r="C460" s="280">
        <v>-2919815.9099999997</v>
      </c>
      <c r="D460" s="280">
        <v>160201857.5</v>
      </c>
    </row>
    <row r="461" spans="1:4">
      <c r="A461" s="279" t="s">
        <v>1761</v>
      </c>
      <c r="B461" s="280">
        <v>164788128.90000001</v>
      </c>
      <c r="C461" s="280">
        <v>-2919815.9099999997</v>
      </c>
      <c r="D461" s="280">
        <v>161868312.99000001</v>
      </c>
    </row>
    <row r="462" spans="1:4">
      <c r="A462" s="279" t="s">
        <v>1762</v>
      </c>
      <c r="B462" s="280">
        <v>-42363948.649999999</v>
      </c>
      <c r="C462" s="280">
        <v>45192820.029999994</v>
      </c>
      <c r="D462" s="280">
        <v>2828871.38</v>
      </c>
    </row>
    <row r="463" spans="1:4">
      <c r="A463" s="279" t="s">
        <v>1763</v>
      </c>
      <c r="B463" s="280">
        <v>254627.99999999997</v>
      </c>
      <c r="C463" s="280">
        <v>-254627.99999999997</v>
      </c>
      <c r="D463" s="280">
        <v>0</v>
      </c>
    </row>
    <row r="464" spans="1:4">
      <c r="A464" s="279" t="s">
        <v>1764</v>
      </c>
      <c r="B464" s="280">
        <v>13108655.260000002</v>
      </c>
      <c r="C464" s="280">
        <v>402676.76</v>
      </c>
      <c r="D464" s="280">
        <v>13511332.02</v>
      </c>
    </row>
    <row r="465" spans="1:4">
      <c r="A465" s="279" t="s">
        <v>1765</v>
      </c>
      <c r="B465" s="280">
        <v>26952332.619999997</v>
      </c>
      <c r="C465" s="280">
        <v>-26960424</v>
      </c>
      <c r="D465" s="280">
        <v>-8091.38</v>
      </c>
    </row>
    <row r="466" spans="1:4">
      <c r="A466" s="279" t="s">
        <v>1766</v>
      </c>
      <c r="B466" s="280">
        <v>33410661.75</v>
      </c>
      <c r="C466" s="280">
        <v>2155645.15</v>
      </c>
      <c r="D466" s="280">
        <v>35566306.899999999</v>
      </c>
    </row>
    <row r="467" spans="1:4">
      <c r="A467" s="279" t="s">
        <v>1767</v>
      </c>
      <c r="B467" s="280">
        <v>2082939.54</v>
      </c>
      <c r="C467" s="280">
        <v>345415.45999999996</v>
      </c>
      <c r="D467" s="280">
        <v>2428355</v>
      </c>
    </row>
    <row r="468" spans="1:4">
      <c r="A468" s="279" t="s">
        <v>1768</v>
      </c>
      <c r="B468" s="280">
        <v>6050.65</v>
      </c>
      <c r="C468" s="280">
        <v>1615.93</v>
      </c>
      <c r="D468" s="280">
        <v>7666.58</v>
      </c>
    </row>
    <row r="469" spans="1:4">
      <c r="A469" s="279" t="s">
        <v>1769</v>
      </c>
      <c r="B469" s="280">
        <v>652666.7699999999</v>
      </c>
      <c r="C469" s="280">
        <v>901799.43</v>
      </c>
      <c r="D469" s="280">
        <v>1554466.2</v>
      </c>
    </row>
    <row r="470" spans="1:4">
      <c r="A470" s="279" t="s">
        <v>1770</v>
      </c>
      <c r="B470" s="280">
        <v>3580.32</v>
      </c>
      <c r="C470" s="280">
        <v>0</v>
      </c>
      <c r="D470" s="280">
        <v>3580.32</v>
      </c>
    </row>
    <row r="471" spans="1:4">
      <c r="A471" s="279" t="s">
        <v>1771</v>
      </c>
      <c r="B471" s="280">
        <v>2652.1600000000003</v>
      </c>
      <c r="C471" s="280">
        <v>1438.06</v>
      </c>
      <c r="D471" s="280">
        <v>4090.22</v>
      </c>
    </row>
    <row r="472" spans="1:4">
      <c r="A472" s="279" t="s">
        <v>1772</v>
      </c>
      <c r="B472" s="280">
        <v>-9089248.6300000008</v>
      </c>
      <c r="C472" s="280">
        <v>195759.21</v>
      </c>
      <c r="D472" s="280">
        <v>-8893489.4199999999</v>
      </c>
    </row>
    <row r="473" spans="1:4">
      <c r="A473" s="279" t="s">
        <v>1773</v>
      </c>
      <c r="B473" s="280">
        <v>-6393019.1900000004</v>
      </c>
      <c r="C473" s="280">
        <v>0</v>
      </c>
      <c r="D473" s="280">
        <v>-6393019.1900000004</v>
      </c>
    </row>
    <row r="474" spans="1:4">
      <c r="A474" s="279" t="s">
        <v>1774</v>
      </c>
      <c r="B474" s="280">
        <v>408530.98</v>
      </c>
      <c r="C474" s="280">
        <v>62541.599999999991</v>
      </c>
      <c r="D474" s="280">
        <v>471072.58</v>
      </c>
    </row>
    <row r="475" spans="1:4">
      <c r="A475" s="279" t="s">
        <v>1775</v>
      </c>
      <c r="B475" s="280">
        <v>-1308320.52</v>
      </c>
      <c r="C475" s="280">
        <v>751649.8</v>
      </c>
      <c r="D475" s="280">
        <v>-556670.71999999997</v>
      </c>
    </row>
    <row r="476" spans="1:4">
      <c r="A476" s="279" t="s">
        <v>1776</v>
      </c>
      <c r="B476" s="280">
        <v>2</v>
      </c>
      <c r="C476" s="280">
        <v>0</v>
      </c>
      <c r="D476" s="280">
        <v>2</v>
      </c>
    </row>
    <row r="477" spans="1:4">
      <c r="A477" s="279" t="s">
        <v>1777</v>
      </c>
      <c r="B477" s="280">
        <v>-2</v>
      </c>
      <c r="C477" s="280">
        <v>0</v>
      </c>
      <c r="D477" s="280">
        <v>-2</v>
      </c>
    </row>
    <row r="478" spans="1:4">
      <c r="A478" s="279" t="s">
        <v>1778</v>
      </c>
      <c r="B478" s="280">
        <v>-102332178.87</v>
      </c>
      <c r="C478" s="280">
        <v>215618240.30000001</v>
      </c>
      <c r="D478" s="280">
        <v>113286061.43000001</v>
      </c>
    </row>
    <row r="479" spans="1:4">
      <c r="A479" s="279" t="s">
        <v>1779</v>
      </c>
      <c r="B479" s="280">
        <v>1</v>
      </c>
      <c r="C479" s="280">
        <v>0</v>
      </c>
      <c r="D479" s="280">
        <v>1</v>
      </c>
    </row>
    <row r="480" spans="1:4">
      <c r="A480" s="279" t="s">
        <v>1780</v>
      </c>
      <c r="B480" s="280">
        <v>6393020.0700000003</v>
      </c>
      <c r="C480" s="280">
        <v>0</v>
      </c>
      <c r="D480" s="280">
        <v>6393020.0700000003</v>
      </c>
    </row>
    <row r="481" spans="1:4">
      <c r="A481" s="279" t="s">
        <v>1781</v>
      </c>
      <c r="B481" s="280">
        <v>-78210996.739999995</v>
      </c>
      <c r="C481" s="280">
        <v>238414549.72999999</v>
      </c>
      <c r="D481" s="280">
        <v>160203552.99000001</v>
      </c>
    </row>
    <row r="482" spans="1:4">
      <c r="A482" s="279" t="s">
        <v>1782</v>
      </c>
      <c r="B482" s="280">
        <v>-78210996.739999995</v>
      </c>
      <c r="C482" s="280">
        <v>238414549.72999999</v>
      </c>
      <c r="D482" s="280">
        <v>160203552.99000001</v>
      </c>
    </row>
    <row r="483" spans="1:4">
      <c r="A483" s="279" t="s">
        <v>1783</v>
      </c>
      <c r="B483" s="280">
        <v>0</v>
      </c>
      <c r="C483" s="280">
        <v>0</v>
      </c>
      <c r="D483" s="280">
        <v>0</v>
      </c>
    </row>
    <row r="484" spans="1:4">
      <c r="A484" s="279" t="s">
        <v>1784</v>
      </c>
      <c r="B484" s="280">
        <v>740864.35</v>
      </c>
      <c r="C484" s="280">
        <v>92442.87</v>
      </c>
      <c r="D484" s="280">
        <v>833307.22</v>
      </c>
    </row>
    <row r="485" spans="1:4">
      <c r="A485" s="279" t="s">
        <v>1785</v>
      </c>
      <c r="B485" s="280">
        <v>541865.49</v>
      </c>
      <c r="C485" s="280">
        <v>804106.44</v>
      </c>
      <c r="D485" s="280">
        <v>1345971.93</v>
      </c>
    </row>
    <row r="486" spans="1:4">
      <c r="A486" s="279" t="s">
        <v>1786</v>
      </c>
      <c r="B486" s="280">
        <v>107865027.77000001</v>
      </c>
      <c r="C486" s="280">
        <v>-26206194.440000001</v>
      </c>
      <c r="D486" s="280">
        <v>81658833.329999998</v>
      </c>
    </row>
    <row r="487" spans="1:4">
      <c r="A487" s="279" t="s">
        <v>1787</v>
      </c>
      <c r="B487" s="280">
        <v>3589883</v>
      </c>
      <c r="C487" s="280">
        <v>-1408520.8</v>
      </c>
      <c r="D487" s="280">
        <v>2181362.2000000002</v>
      </c>
    </row>
    <row r="488" spans="1:4">
      <c r="A488" s="279" t="s">
        <v>1788</v>
      </c>
      <c r="B488" s="280">
        <v>0</v>
      </c>
      <c r="C488" s="280">
        <v>0</v>
      </c>
      <c r="D488" s="280">
        <v>0</v>
      </c>
    </row>
    <row r="489" spans="1:4">
      <c r="A489" s="279" t="s">
        <v>1789</v>
      </c>
      <c r="B489" s="280">
        <v>1725934.93</v>
      </c>
      <c r="C489" s="280">
        <v>87238.720000000001</v>
      </c>
      <c r="D489" s="280">
        <v>1813173.6500000001</v>
      </c>
    </row>
    <row r="490" spans="1:4">
      <c r="A490" s="279" t="s">
        <v>1790</v>
      </c>
      <c r="B490" s="280">
        <v>0</v>
      </c>
      <c r="C490" s="280">
        <v>0</v>
      </c>
      <c r="D490" s="280">
        <v>0</v>
      </c>
    </row>
    <row r="491" spans="1:4">
      <c r="A491" s="279" t="s">
        <v>1791</v>
      </c>
      <c r="B491" s="280">
        <v>114463575.53999999</v>
      </c>
      <c r="C491" s="280">
        <v>-26630927.210000001</v>
      </c>
      <c r="D491" s="280">
        <v>87832648.329999998</v>
      </c>
    </row>
    <row r="492" spans="1:4">
      <c r="A492" s="279" t="s">
        <v>1792</v>
      </c>
      <c r="B492" s="280">
        <v>9094.880000000001</v>
      </c>
      <c r="C492" s="280">
        <v>-87.710000000000008</v>
      </c>
      <c r="D492" s="280">
        <v>9007.17</v>
      </c>
    </row>
    <row r="493" spans="1:4">
      <c r="A493" s="279" t="s">
        <v>1793</v>
      </c>
      <c r="B493" s="280">
        <v>-918051.53</v>
      </c>
      <c r="C493" s="280">
        <v>907917.28</v>
      </c>
      <c r="D493" s="280">
        <v>-10134.25</v>
      </c>
    </row>
    <row r="494" spans="1:4">
      <c r="A494" s="279" t="s">
        <v>1794</v>
      </c>
      <c r="B494" s="280">
        <v>-489768.93</v>
      </c>
      <c r="C494" s="280">
        <v>487952.22</v>
      </c>
      <c r="D494" s="280">
        <v>-1816.71</v>
      </c>
    </row>
    <row r="495" spans="1:4">
      <c r="A495" s="279" t="s">
        <v>1795</v>
      </c>
      <c r="B495" s="280">
        <v>8461769.1600000001</v>
      </c>
      <c r="C495" s="280">
        <v>91261.97</v>
      </c>
      <c r="D495" s="280">
        <v>8553031.129999999</v>
      </c>
    </row>
    <row r="496" spans="1:4">
      <c r="A496" s="279" t="s">
        <v>1796</v>
      </c>
      <c r="B496" s="280">
        <v>-3037949.96</v>
      </c>
      <c r="C496" s="280">
        <v>0</v>
      </c>
      <c r="D496" s="280">
        <v>-3037949.96</v>
      </c>
    </row>
    <row r="497" spans="1:4">
      <c r="A497" s="279" t="s">
        <v>1797</v>
      </c>
      <c r="B497" s="280">
        <v>324.27</v>
      </c>
      <c r="C497" s="280">
        <v>826.72</v>
      </c>
      <c r="D497" s="280">
        <v>1150.99</v>
      </c>
    </row>
    <row r="498" spans="1:4">
      <c r="A498" s="279" t="s">
        <v>1798</v>
      </c>
      <c r="B498" s="280">
        <v>1492.18</v>
      </c>
      <c r="C498" s="280">
        <v>207.77</v>
      </c>
      <c r="D498" s="280">
        <v>1699.95</v>
      </c>
    </row>
    <row r="499" spans="1:4">
      <c r="A499" s="279" t="s">
        <v>1799</v>
      </c>
      <c r="B499" s="280">
        <v>0</v>
      </c>
      <c r="C499" s="280">
        <v>14226.36</v>
      </c>
      <c r="D499" s="280">
        <v>14226.36</v>
      </c>
    </row>
    <row r="500" spans="1:4">
      <c r="A500" s="279" t="s">
        <v>1800</v>
      </c>
      <c r="B500" s="280">
        <v>16776021.439999999</v>
      </c>
      <c r="C500" s="280">
        <v>1023540.06</v>
      </c>
      <c r="D500" s="280">
        <v>17799561.5</v>
      </c>
    </row>
    <row r="501" spans="1:4">
      <c r="A501" s="279" t="s">
        <v>1801</v>
      </c>
      <c r="B501" s="280">
        <v>3095118.2399999998</v>
      </c>
      <c r="C501" s="280">
        <v>0</v>
      </c>
      <c r="D501" s="280">
        <v>3095118.2399999998</v>
      </c>
    </row>
    <row r="502" spans="1:4">
      <c r="A502" s="279" t="s">
        <v>1802</v>
      </c>
      <c r="B502" s="280">
        <v>23898049.75</v>
      </c>
      <c r="C502" s="280">
        <v>2525844.6700000004</v>
      </c>
      <c r="D502" s="280">
        <v>26423894.420000002</v>
      </c>
    </row>
    <row r="503" spans="1:4">
      <c r="A503" s="279" t="s">
        <v>1803</v>
      </c>
      <c r="B503" s="280">
        <v>-18073.25</v>
      </c>
      <c r="C503" s="280">
        <v>6763.98</v>
      </c>
      <c r="D503" s="280">
        <v>-11309.269999999999</v>
      </c>
    </row>
    <row r="504" spans="1:4">
      <c r="A504" s="279" t="s">
        <v>1804</v>
      </c>
      <c r="B504" s="280">
        <v>-93429.420000000013</v>
      </c>
      <c r="C504" s="280">
        <v>6948.84</v>
      </c>
      <c r="D504" s="280">
        <v>-86480.58</v>
      </c>
    </row>
    <row r="505" spans="1:4">
      <c r="A505" s="279" t="s">
        <v>1805</v>
      </c>
      <c r="B505" s="280">
        <v>-37115.15</v>
      </c>
      <c r="C505" s="280">
        <v>30847.439999999999</v>
      </c>
      <c r="D505" s="280">
        <v>-6267.71</v>
      </c>
    </row>
    <row r="506" spans="1:4">
      <c r="A506" s="279" t="s">
        <v>1806</v>
      </c>
      <c r="B506" s="280">
        <v>-8900.7000000000007</v>
      </c>
      <c r="C506" s="280">
        <v>4184.8200000000006</v>
      </c>
      <c r="D506" s="280">
        <v>-4715.88</v>
      </c>
    </row>
    <row r="507" spans="1:4">
      <c r="A507" s="279" t="s">
        <v>1807</v>
      </c>
      <c r="B507" s="280">
        <v>-198183.75</v>
      </c>
      <c r="C507" s="280">
        <v>143496.15</v>
      </c>
      <c r="D507" s="280">
        <v>-54687.6</v>
      </c>
    </row>
    <row r="508" spans="1:4">
      <c r="A508" s="279" t="s">
        <v>1808</v>
      </c>
      <c r="B508" s="280">
        <v>11827419.000000002</v>
      </c>
      <c r="C508" s="280">
        <v>-5989974</v>
      </c>
      <c r="D508" s="280">
        <v>5837445</v>
      </c>
    </row>
    <row r="509" spans="1:4">
      <c r="A509" s="279" t="s">
        <v>1809</v>
      </c>
      <c r="B509" s="280">
        <v>9923562.3299999982</v>
      </c>
      <c r="C509" s="280">
        <v>-3673405.17</v>
      </c>
      <c r="D509" s="280">
        <v>6250157.1600000001</v>
      </c>
    </row>
    <row r="510" spans="1:4">
      <c r="A510" s="279" t="s">
        <v>1810</v>
      </c>
      <c r="B510" s="280">
        <v>14219.82</v>
      </c>
      <c r="C510" s="280">
        <v>0</v>
      </c>
      <c r="D510" s="280">
        <v>14219.82</v>
      </c>
    </row>
    <row r="511" spans="1:4">
      <c r="A511" s="279" t="s">
        <v>1811</v>
      </c>
      <c r="B511" s="280">
        <v>306959.83999999997</v>
      </c>
      <c r="C511" s="280">
        <v>0</v>
      </c>
      <c r="D511" s="280">
        <v>306959.83999999997</v>
      </c>
    </row>
    <row r="512" spans="1:4">
      <c r="A512" s="279" t="s">
        <v>1812</v>
      </c>
      <c r="B512" s="280">
        <v>1021513.53</v>
      </c>
      <c r="C512" s="280">
        <v>7229521.2800000003</v>
      </c>
      <c r="D512" s="280">
        <v>8251034.8100000005</v>
      </c>
    </row>
    <row r="513" spans="1:4">
      <c r="A513" s="279" t="s">
        <v>1813</v>
      </c>
      <c r="B513" s="280">
        <v>536076.02</v>
      </c>
      <c r="C513" s="280">
        <v>24035.16</v>
      </c>
      <c r="D513" s="280">
        <v>560111.17999999993</v>
      </c>
    </row>
    <row r="514" spans="1:4">
      <c r="A514" s="279" t="s">
        <v>1814</v>
      </c>
      <c r="B514" s="280">
        <v>141867.92000000001</v>
      </c>
      <c r="C514" s="280">
        <v>5782.9900000000007</v>
      </c>
      <c r="D514" s="280">
        <v>147650.91</v>
      </c>
    </row>
    <row r="515" spans="1:4">
      <c r="A515" s="279" t="s">
        <v>1815</v>
      </c>
      <c r="B515" s="280">
        <v>5833965.6699999999</v>
      </c>
      <c r="C515" s="280">
        <v>0</v>
      </c>
      <c r="D515" s="280">
        <v>5833965.6699999999</v>
      </c>
    </row>
    <row r="516" spans="1:4">
      <c r="A516" s="279" t="s">
        <v>1816</v>
      </c>
      <c r="B516" s="280">
        <v>533860</v>
      </c>
      <c r="C516" s="280">
        <v>-6300</v>
      </c>
      <c r="D516" s="280">
        <v>527560</v>
      </c>
    </row>
    <row r="517" spans="1:4">
      <c r="A517" s="279" t="s">
        <v>1817</v>
      </c>
      <c r="B517" s="280">
        <v>3052973.29</v>
      </c>
      <c r="C517" s="280">
        <v>59889.919999999998</v>
      </c>
      <c r="D517" s="280">
        <v>3112863.21</v>
      </c>
    </row>
    <row r="518" spans="1:4">
      <c r="A518" s="279" t="s">
        <v>1818</v>
      </c>
      <c r="B518" s="280">
        <v>343747.66000000003</v>
      </c>
      <c r="C518" s="280">
        <v>238613.83000000002</v>
      </c>
      <c r="D518" s="280">
        <v>582361.49</v>
      </c>
    </row>
    <row r="519" spans="1:4">
      <c r="A519" s="279" t="s">
        <v>1819</v>
      </c>
      <c r="B519" s="280">
        <v>268961.45</v>
      </c>
      <c r="C519" s="280">
        <v>1089.8</v>
      </c>
      <c r="D519" s="280">
        <v>270051.25</v>
      </c>
    </row>
    <row r="520" spans="1:4">
      <c r="A520" s="279" t="s">
        <v>1820</v>
      </c>
      <c r="B520" s="280">
        <v>1164008.32</v>
      </c>
      <c r="C520" s="280">
        <v>424825</v>
      </c>
      <c r="D520" s="280">
        <v>1588833.3199999998</v>
      </c>
    </row>
    <row r="521" spans="1:4">
      <c r="A521" s="279" t="s">
        <v>1821</v>
      </c>
      <c r="B521" s="280">
        <v>16296281.810000001</v>
      </c>
      <c r="C521" s="280">
        <v>4450721.4800000004</v>
      </c>
      <c r="D521" s="280">
        <v>20747003.290000003</v>
      </c>
    </row>
    <row r="522" spans="1:4">
      <c r="A522" s="279" t="s">
        <v>1822</v>
      </c>
      <c r="B522" s="280">
        <v>34927336.990000002</v>
      </c>
      <c r="C522" s="280">
        <v>977455.71000000008</v>
      </c>
      <c r="D522" s="280">
        <v>35904792.700000003</v>
      </c>
    </row>
    <row r="523" spans="1:4">
      <c r="A523" s="279" t="s">
        <v>1823</v>
      </c>
      <c r="B523" s="280">
        <v>5707415.6500000004</v>
      </c>
      <c r="C523" s="280">
        <v>0</v>
      </c>
      <c r="D523" s="280">
        <v>5707415.6500000004</v>
      </c>
    </row>
    <row r="524" spans="1:4">
      <c r="A524" s="279" t="s">
        <v>1824</v>
      </c>
      <c r="B524" s="280">
        <v>200000</v>
      </c>
      <c r="C524" s="280">
        <v>-200000</v>
      </c>
      <c r="D524" s="280">
        <v>0</v>
      </c>
    </row>
    <row r="525" spans="1:4">
      <c r="A525" s="279" t="s">
        <v>1825</v>
      </c>
      <c r="B525" s="280">
        <v>-762317.85</v>
      </c>
      <c r="C525" s="280">
        <v>4212.04</v>
      </c>
      <c r="D525" s="280">
        <v>-758105.81</v>
      </c>
    </row>
    <row r="526" spans="1:4">
      <c r="A526" s="279" t="s">
        <v>1826</v>
      </c>
      <c r="B526" s="280">
        <v>0</v>
      </c>
      <c r="C526" s="280">
        <v>340791</v>
      </c>
      <c r="D526" s="280">
        <v>340791</v>
      </c>
    </row>
    <row r="527" spans="1:4">
      <c r="A527" s="279" t="s">
        <v>1827</v>
      </c>
      <c r="B527" s="280">
        <v>0</v>
      </c>
      <c r="C527" s="280">
        <v>1844875</v>
      </c>
      <c r="D527" s="280">
        <v>1844875</v>
      </c>
    </row>
    <row r="528" spans="1:4">
      <c r="A528" s="279" t="s">
        <v>1828</v>
      </c>
      <c r="B528" s="280">
        <v>0</v>
      </c>
      <c r="C528" s="280">
        <v>2834513</v>
      </c>
      <c r="D528" s="280">
        <v>2834513</v>
      </c>
    </row>
    <row r="529" spans="1:4">
      <c r="A529" s="279" t="s">
        <v>1829</v>
      </c>
      <c r="B529" s="280">
        <v>960771</v>
      </c>
      <c r="C529" s="280">
        <v>-144978</v>
      </c>
      <c r="D529" s="280">
        <v>815793</v>
      </c>
    </row>
    <row r="530" spans="1:4">
      <c r="A530" s="279" t="s">
        <v>1830</v>
      </c>
      <c r="B530" s="280">
        <v>91942920.180000007</v>
      </c>
      <c r="C530" s="280">
        <v>8613910.2699999996</v>
      </c>
      <c r="D530" s="280">
        <v>100556830.45</v>
      </c>
    </row>
    <row r="531" spans="1:4">
      <c r="A531" s="279" t="s">
        <v>1831</v>
      </c>
      <c r="B531" s="280">
        <v>860746.11</v>
      </c>
      <c r="C531" s="280">
        <v>108024.2</v>
      </c>
      <c r="D531" s="280">
        <v>968770.30999999994</v>
      </c>
    </row>
    <row r="532" spans="1:4">
      <c r="A532" s="279" t="s">
        <v>1832</v>
      </c>
      <c r="B532" s="280">
        <v>860746.11</v>
      </c>
      <c r="C532" s="280">
        <v>108024.2</v>
      </c>
      <c r="D532" s="280">
        <v>968770.30999999994</v>
      </c>
    </row>
    <row r="533" spans="1:4">
      <c r="A533" s="279" t="s">
        <v>1833</v>
      </c>
      <c r="B533" s="280">
        <v>92803666.289999992</v>
      </c>
      <c r="C533" s="280">
        <v>8721934.4699999988</v>
      </c>
      <c r="D533" s="280">
        <v>101525600.76000001</v>
      </c>
    </row>
    <row r="534" spans="1:4">
      <c r="A534" s="279" t="s">
        <v>1834</v>
      </c>
      <c r="B534" s="280">
        <v>48519525.479999997</v>
      </c>
      <c r="C534" s="280">
        <v>185661.66999999998</v>
      </c>
      <c r="D534" s="280">
        <v>48705187.149999999</v>
      </c>
    </row>
    <row r="535" spans="1:4">
      <c r="A535" s="279" t="s">
        <v>1835</v>
      </c>
      <c r="B535" s="280">
        <v>9650370.8499999996</v>
      </c>
      <c r="C535" s="280">
        <v>-1302963.08</v>
      </c>
      <c r="D535" s="280">
        <v>8347407.7700000005</v>
      </c>
    </row>
    <row r="536" spans="1:4">
      <c r="A536" s="279" t="s">
        <v>1836</v>
      </c>
      <c r="B536" s="280">
        <v>58169896.329999998</v>
      </c>
      <c r="C536" s="280">
        <v>-1117301.4100000001</v>
      </c>
      <c r="D536" s="280">
        <v>57052594.920000002</v>
      </c>
    </row>
    <row r="537" spans="1:4">
      <c r="A537" s="279" t="s">
        <v>1837</v>
      </c>
      <c r="B537" s="280">
        <v>0</v>
      </c>
      <c r="C537" s="280">
        <v>14973655.199999999</v>
      </c>
      <c r="D537" s="280">
        <v>14973655.199999999</v>
      </c>
    </row>
    <row r="538" spans="1:4">
      <c r="A538" s="279" t="s">
        <v>1838</v>
      </c>
      <c r="B538" s="280">
        <v>0</v>
      </c>
      <c r="C538" s="280">
        <v>14973655.199999999</v>
      </c>
      <c r="D538" s="280">
        <v>14973655.199999999</v>
      </c>
    </row>
    <row r="539" spans="1:4">
      <c r="A539" s="279" t="s">
        <v>1839</v>
      </c>
      <c r="B539" s="280">
        <v>0</v>
      </c>
      <c r="C539" s="280">
        <v>-14973655.199999999</v>
      </c>
      <c r="D539" s="280">
        <v>-14973655.199999999</v>
      </c>
    </row>
    <row r="540" spans="1:4">
      <c r="A540" s="279" t="s">
        <v>1840</v>
      </c>
      <c r="B540" s="280">
        <v>0</v>
      </c>
      <c r="C540" s="280">
        <v>0</v>
      </c>
      <c r="D540" s="280">
        <v>0</v>
      </c>
    </row>
    <row r="541" spans="1:4">
      <c r="A541" s="279" t="s">
        <v>1841</v>
      </c>
      <c r="B541" s="280">
        <v>0</v>
      </c>
      <c r="C541" s="280">
        <v>0</v>
      </c>
      <c r="D541" s="280">
        <v>0</v>
      </c>
    </row>
    <row r="542" spans="1:4">
      <c r="A542" s="277" t="s">
        <v>1842</v>
      </c>
      <c r="B542" s="281">
        <v>1710146440.0599999</v>
      </c>
      <c r="C542" s="281">
        <v>-92854048.890000001</v>
      </c>
      <c r="D542" s="281">
        <v>1617292391.1700001</v>
      </c>
    </row>
    <row r="543" spans="1:4">
      <c r="A543" s="279" t="s">
        <v>1843</v>
      </c>
      <c r="B543" s="280">
        <v>31484343.800000001</v>
      </c>
      <c r="C543" s="280">
        <v>1380345.65</v>
      </c>
      <c r="D543" s="280">
        <v>32864689.450000003</v>
      </c>
    </row>
    <row r="544" spans="1:4">
      <c r="A544" s="279" t="s">
        <v>1844</v>
      </c>
      <c r="B544" s="280">
        <v>14717936.279999999</v>
      </c>
      <c r="C544" s="280">
        <v>-262715</v>
      </c>
      <c r="D544" s="280">
        <v>14455221.279999999</v>
      </c>
    </row>
    <row r="545" spans="1:4">
      <c r="A545" s="279" t="s">
        <v>1845</v>
      </c>
      <c r="B545" s="280">
        <v>306503.42</v>
      </c>
      <c r="C545" s="280">
        <v>0</v>
      </c>
      <c r="D545" s="280">
        <v>306503.42</v>
      </c>
    </row>
    <row r="546" spans="1:4">
      <c r="A546" s="279" t="s">
        <v>1846</v>
      </c>
      <c r="B546" s="280">
        <v>46508783.5</v>
      </c>
      <c r="C546" s="280">
        <v>1117630.6500000001</v>
      </c>
      <c r="D546" s="280">
        <v>47626414.149999999</v>
      </c>
    </row>
    <row r="547" spans="1:4">
      <c r="A547" s="279" t="s">
        <v>1847</v>
      </c>
      <c r="B547" s="280">
        <v>235952026.82000002</v>
      </c>
      <c r="C547" s="280">
        <v>5100000</v>
      </c>
      <c r="D547" s="280">
        <v>241052026.81999999</v>
      </c>
    </row>
    <row r="548" spans="1:4">
      <c r="A548" s="279" t="s">
        <v>1848</v>
      </c>
      <c r="B548" s="280">
        <v>919363.74</v>
      </c>
      <c r="C548" s="280">
        <v>-36774.58</v>
      </c>
      <c r="D548" s="280">
        <v>882589.15999999992</v>
      </c>
    </row>
    <row r="549" spans="1:4">
      <c r="A549" s="279" t="s">
        <v>1849</v>
      </c>
      <c r="B549" s="280">
        <v>236871390.56</v>
      </c>
      <c r="C549" s="280">
        <v>5063225.42</v>
      </c>
      <c r="D549" s="280">
        <v>241934615.97999999</v>
      </c>
    </row>
    <row r="550" spans="1:4">
      <c r="A550" s="279" t="s">
        <v>1850</v>
      </c>
      <c r="B550" s="280">
        <v>489363.3</v>
      </c>
      <c r="C550" s="280">
        <v>-489363.22</v>
      </c>
      <c r="D550" s="280">
        <v>0.08</v>
      </c>
    </row>
    <row r="551" spans="1:4">
      <c r="A551" s="279" t="s">
        <v>1851</v>
      </c>
      <c r="B551" s="280">
        <v>3675150.28</v>
      </c>
      <c r="C551" s="280">
        <v>0</v>
      </c>
      <c r="D551" s="280">
        <v>3675150.28</v>
      </c>
    </row>
    <row r="552" spans="1:4">
      <c r="A552" s="279" t="s">
        <v>1852</v>
      </c>
      <c r="B552" s="280">
        <v>999369.42999999993</v>
      </c>
      <c r="C552" s="280">
        <v>-9423.3799999999992</v>
      </c>
      <c r="D552" s="280">
        <v>989946.05</v>
      </c>
    </row>
    <row r="553" spans="1:4">
      <c r="A553" s="279" t="s">
        <v>1853</v>
      </c>
      <c r="B553" s="280">
        <v>9325773.4900000002</v>
      </c>
      <c r="C553" s="280">
        <v>-395094.29</v>
      </c>
      <c r="D553" s="280">
        <v>8930679.1999999993</v>
      </c>
    </row>
    <row r="554" spans="1:4">
      <c r="A554" s="279" t="s">
        <v>1854</v>
      </c>
      <c r="B554" s="280">
        <v>16091161.379999999</v>
      </c>
      <c r="C554" s="280">
        <v>-22504.230000000003</v>
      </c>
      <c r="D554" s="280">
        <v>16068657.15</v>
      </c>
    </row>
    <row r="555" spans="1:4">
      <c r="A555" s="279" t="s">
        <v>1855</v>
      </c>
      <c r="B555" s="280">
        <v>0</v>
      </c>
      <c r="C555" s="280">
        <v>1777492.38</v>
      </c>
      <c r="D555" s="280">
        <v>1777492.38</v>
      </c>
    </row>
    <row r="556" spans="1:4">
      <c r="A556" s="279" t="s">
        <v>1856</v>
      </c>
      <c r="B556" s="280">
        <v>0</v>
      </c>
      <c r="C556" s="280">
        <v>2683303.0500000003</v>
      </c>
      <c r="D556" s="280">
        <v>2683303.0500000003</v>
      </c>
    </row>
    <row r="557" spans="1:4">
      <c r="A557" s="279" t="s">
        <v>1857</v>
      </c>
      <c r="B557" s="280">
        <v>0</v>
      </c>
      <c r="C557" s="280">
        <v>4021581.7600000002</v>
      </c>
      <c r="D557" s="280">
        <v>4021581.7600000002</v>
      </c>
    </row>
    <row r="558" spans="1:4">
      <c r="A558" s="279" t="s">
        <v>1858</v>
      </c>
      <c r="B558" s="280">
        <v>3918467.06</v>
      </c>
      <c r="C558" s="280">
        <v>-255718.9</v>
      </c>
      <c r="D558" s="280">
        <v>3662748.16</v>
      </c>
    </row>
    <row r="559" spans="1:4">
      <c r="A559" s="279" t="s">
        <v>1859</v>
      </c>
      <c r="B559" s="280">
        <v>30798.42</v>
      </c>
      <c r="C559" s="280">
        <v>4192.3899999999994</v>
      </c>
      <c r="D559" s="280">
        <v>34990.81</v>
      </c>
    </row>
    <row r="560" spans="1:4">
      <c r="A560" s="279" t="s">
        <v>1860</v>
      </c>
      <c r="B560" s="280">
        <v>3462645.92</v>
      </c>
      <c r="C560" s="280">
        <v>2127754.7399999998</v>
      </c>
      <c r="D560" s="280">
        <v>5590400.6599999992</v>
      </c>
    </row>
    <row r="561" spans="1:4">
      <c r="A561" s="279" t="s">
        <v>1861</v>
      </c>
      <c r="B561" s="280">
        <v>0</v>
      </c>
      <c r="C561" s="280">
        <v>0</v>
      </c>
      <c r="D561" s="280">
        <v>0</v>
      </c>
    </row>
    <row r="562" spans="1:4">
      <c r="A562" s="279" t="s">
        <v>1862</v>
      </c>
      <c r="B562" s="280">
        <v>280640.45</v>
      </c>
      <c r="C562" s="280">
        <v>-8684.8799999999992</v>
      </c>
      <c r="D562" s="280">
        <v>271955.57</v>
      </c>
    </row>
    <row r="563" spans="1:4">
      <c r="A563" s="279" t="s">
        <v>1863</v>
      </c>
      <c r="B563" s="280">
        <v>-7.0000000000000007E-2</v>
      </c>
      <c r="C563" s="280">
        <v>0</v>
      </c>
      <c r="D563" s="280">
        <v>-7.0000000000000007E-2</v>
      </c>
    </row>
    <row r="564" spans="1:4">
      <c r="A564" s="279" t="s">
        <v>1864</v>
      </c>
      <c r="B564" s="280">
        <v>0</v>
      </c>
      <c r="C564" s="280">
        <v>0</v>
      </c>
      <c r="D564" s="280">
        <v>0</v>
      </c>
    </row>
    <row r="565" spans="1:4">
      <c r="A565" s="279" t="s">
        <v>1865</v>
      </c>
      <c r="B565" s="280">
        <v>150906939.31</v>
      </c>
      <c r="C565" s="280">
        <v>-627840309.95000005</v>
      </c>
      <c r="D565" s="280">
        <v>-476933370.63999999</v>
      </c>
    </row>
    <row r="566" spans="1:4">
      <c r="A566" s="279" t="s">
        <v>1866</v>
      </c>
      <c r="B566" s="280">
        <v>-150906940.09999999</v>
      </c>
      <c r="C566" s="280">
        <v>627840309.95000005</v>
      </c>
      <c r="D566" s="280">
        <v>476933369.85000002</v>
      </c>
    </row>
    <row r="567" spans="1:4">
      <c r="A567" s="279" t="s">
        <v>1867</v>
      </c>
      <c r="B567" s="280">
        <v>0</v>
      </c>
      <c r="C567" s="280">
        <v>0</v>
      </c>
      <c r="D567" s="280">
        <v>0</v>
      </c>
    </row>
    <row r="568" spans="1:4">
      <c r="A568" s="279" t="s">
        <v>1868</v>
      </c>
      <c r="B568" s="280">
        <v>38273368.869999997</v>
      </c>
      <c r="C568" s="280">
        <v>9433535.4199999999</v>
      </c>
      <c r="D568" s="280">
        <v>47706904.290000007</v>
      </c>
    </row>
    <row r="569" spans="1:4">
      <c r="A569" s="279" t="s">
        <v>1869</v>
      </c>
      <c r="B569" s="280">
        <v>38273368.869999997</v>
      </c>
      <c r="C569" s="280">
        <v>9433535.4199999999</v>
      </c>
      <c r="D569" s="280">
        <v>47706904.290000007</v>
      </c>
    </row>
    <row r="570" spans="1:4">
      <c r="A570" s="279" t="s">
        <v>1870</v>
      </c>
      <c r="B570" s="280">
        <v>34297634.450000003</v>
      </c>
      <c r="C570" s="280">
        <v>-34297634.450000003</v>
      </c>
      <c r="D570" s="280">
        <v>0</v>
      </c>
    </row>
    <row r="571" spans="1:4">
      <c r="A571" s="279" t="s">
        <v>1871</v>
      </c>
      <c r="B571" s="280">
        <v>34023419</v>
      </c>
      <c r="C571" s="280">
        <v>939040.99999999988</v>
      </c>
      <c r="D571" s="280">
        <v>34962460</v>
      </c>
    </row>
    <row r="572" spans="1:4">
      <c r="A572" s="279" t="s">
        <v>1872</v>
      </c>
      <c r="B572" s="280">
        <v>-199999999.88</v>
      </c>
      <c r="C572" s="280">
        <v>0</v>
      </c>
      <c r="D572" s="280">
        <v>-199999999.88</v>
      </c>
    </row>
    <row r="573" spans="1:4">
      <c r="A573" s="279" t="s">
        <v>1873</v>
      </c>
      <c r="B573" s="280">
        <v>77749432.75</v>
      </c>
      <c r="C573" s="280">
        <v>-45639254.579999998</v>
      </c>
      <c r="D573" s="280">
        <v>32110178.169999998</v>
      </c>
    </row>
    <row r="574" spans="1:4">
      <c r="A574" s="279" t="s">
        <v>1874</v>
      </c>
      <c r="B574" s="280">
        <v>29000000</v>
      </c>
      <c r="C574" s="280">
        <v>0</v>
      </c>
      <c r="D574" s="280">
        <v>29000000</v>
      </c>
    </row>
    <row r="575" spans="1:4">
      <c r="A575" s="279" t="s">
        <v>1875</v>
      </c>
      <c r="B575" s="280">
        <v>17205.25</v>
      </c>
      <c r="C575" s="280">
        <v>-17205.25</v>
      </c>
      <c r="D575" s="280">
        <v>0</v>
      </c>
    </row>
    <row r="576" spans="1:4">
      <c r="A576" s="279" t="s">
        <v>1876</v>
      </c>
      <c r="B576" s="280">
        <v>10497620.489999998</v>
      </c>
      <c r="C576" s="280">
        <v>-1323492.0099999998</v>
      </c>
      <c r="D576" s="280">
        <v>9174128.4800000004</v>
      </c>
    </row>
    <row r="577" spans="1:4">
      <c r="A577" s="279" t="s">
        <v>1877</v>
      </c>
      <c r="B577" s="280">
        <v>1042386</v>
      </c>
      <c r="C577" s="280">
        <v>182815</v>
      </c>
      <c r="D577" s="280">
        <v>1225201</v>
      </c>
    </row>
    <row r="578" spans="1:4">
      <c r="A578" s="279" t="s">
        <v>1878</v>
      </c>
      <c r="B578" s="280">
        <v>7187749.6600000001</v>
      </c>
      <c r="C578" s="280">
        <v>-162529.57</v>
      </c>
      <c r="D578" s="280">
        <v>7025220.0900000008</v>
      </c>
    </row>
    <row r="579" spans="1:4">
      <c r="A579" s="279" t="s">
        <v>1879</v>
      </c>
      <c r="B579" s="280">
        <v>0</v>
      </c>
      <c r="C579" s="280">
        <v>0</v>
      </c>
      <c r="D579" s="280">
        <v>0</v>
      </c>
    </row>
    <row r="580" spans="1:4">
      <c r="A580" s="279" t="s">
        <v>1880</v>
      </c>
      <c r="B580" s="280">
        <v>0</v>
      </c>
      <c r="C580" s="280">
        <v>0</v>
      </c>
      <c r="D580" s="280">
        <v>0</v>
      </c>
    </row>
    <row r="581" spans="1:4">
      <c r="A581" s="279" t="s">
        <v>1881</v>
      </c>
      <c r="B581" s="280">
        <v>112421838.52000001</v>
      </c>
      <c r="C581" s="280">
        <v>-620076.16999999993</v>
      </c>
      <c r="D581" s="280">
        <v>111801762.34999999</v>
      </c>
    </row>
    <row r="582" spans="1:4">
      <c r="A582" s="279" t="s">
        <v>1882</v>
      </c>
      <c r="B582" s="280">
        <v>7325613.1200000001</v>
      </c>
      <c r="C582" s="280">
        <v>9608.41</v>
      </c>
      <c r="D582" s="280">
        <v>7335221.5299999993</v>
      </c>
    </row>
    <row r="583" spans="1:4">
      <c r="A583" s="279" t="s">
        <v>1883</v>
      </c>
      <c r="B583" s="280">
        <v>0</v>
      </c>
      <c r="C583" s="280">
        <v>0</v>
      </c>
      <c r="D583" s="280">
        <v>0</v>
      </c>
    </row>
    <row r="584" spans="1:4">
      <c r="A584" s="279" t="s">
        <v>1884</v>
      </c>
      <c r="B584" s="280">
        <v>5036813.91</v>
      </c>
      <c r="C584" s="280">
        <v>-3258895.65</v>
      </c>
      <c r="D584" s="280">
        <v>1777918.26</v>
      </c>
    </row>
    <row r="585" spans="1:4">
      <c r="A585" s="279" t="s">
        <v>1885</v>
      </c>
      <c r="B585" s="280">
        <v>76755146.510000005</v>
      </c>
      <c r="C585" s="280">
        <v>20392446.460000001</v>
      </c>
      <c r="D585" s="280">
        <v>97147592.969999999</v>
      </c>
    </row>
    <row r="586" spans="1:4">
      <c r="A586" s="279" t="s">
        <v>1886</v>
      </c>
      <c r="B586" s="280">
        <v>77734432</v>
      </c>
      <c r="C586" s="280">
        <v>-77734432</v>
      </c>
      <c r="D586" s="280">
        <v>0</v>
      </c>
    </row>
    <row r="587" spans="1:4">
      <c r="A587" s="279" t="s">
        <v>1887</v>
      </c>
      <c r="B587" s="280">
        <v>7700238.5599999996</v>
      </c>
      <c r="C587" s="280">
        <v>247182.97</v>
      </c>
      <c r="D587" s="280">
        <v>7947421.5300000003</v>
      </c>
    </row>
    <row r="588" spans="1:4">
      <c r="A588" s="279" t="s">
        <v>1888</v>
      </c>
      <c r="B588" s="280">
        <v>680789530.10000002</v>
      </c>
      <c r="C588" s="280">
        <v>-141282425.84</v>
      </c>
      <c r="D588" s="280">
        <v>539507104.25999999</v>
      </c>
    </row>
    <row r="589" spans="1:4">
      <c r="A589" s="279" t="s">
        <v>1889</v>
      </c>
      <c r="B589" s="280">
        <v>509371737.15999997</v>
      </c>
      <c r="C589" s="280">
        <v>-3193058.84</v>
      </c>
      <c r="D589" s="280">
        <v>506178678.31999999</v>
      </c>
    </row>
    <row r="590" spans="1:4">
      <c r="A590" s="279" t="s">
        <v>1890</v>
      </c>
      <c r="B590" s="280">
        <v>172929164.91999999</v>
      </c>
      <c r="C590" s="280">
        <v>-1084027.5</v>
      </c>
      <c r="D590" s="280">
        <v>171845137.42000002</v>
      </c>
    </row>
    <row r="591" spans="1:4">
      <c r="A591" s="279" t="s">
        <v>1891</v>
      </c>
      <c r="B591" s="280">
        <v>-2723378.79</v>
      </c>
      <c r="C591" s="280">
        <v>1911037.08</v>
      </c>
      <c r="D591" s="280">
        <v>-812341.71000000008</v>
      </c>
    </row>
    <row r="592" spans="1:4">
      <c r="A592" s="279" t="s">
        <v>1892</v>
      </c>
      <c r="B592" s="280">
        <v>-80252912.349999994</v>
      </c>
      <c r="C592" s="280">
        <v>-1718939.25</v>
      </c>
      <c r="D592" s="280">
        <v>-81971851.599999994</v>
      </c>
    </row>
    <row r="593" spans="1:4">
      <c r="A593" s="279" t="s">
        <v>1893</v>
      </c>
      <c r="B593" s="280">
        <v>-759830435.63999999</v>
      </c>
      <c r="C593" s="280">
        <v>647110.01</v>
      </c>
      <c r="D593" s="280">
        <v>-759183325.63</v>
      </c>
    </row>
    <row r="594" spans="1:4">
      <c r="A594" s="279" t="s">
        <v>1894</v>
      </c>
      <c r="B594" s="280">
        <v>1440619965.74</v>
      </c>
      <c r="C594" s="280">
        <v>-141929535.84999999</v>
      </c>
      <c r="D594" s="280">
        <v>1298690429.8900001</v>
      </c>
    </row>
    <row r="595" spans="1:4">
      <c r="A595" s="279" t="s">
        <v>1895</v>
      </c>
      <c r="B595" s="280">
        <v>0.55000000000000004</v>
      </c>
      <c r="C595" s="280">
        <v>0</v>
      </c>
      <c r="D595" s="280">
        <v>0.55000000000000004</v>
      </c>
    </row>
    <row r="596" spans="1:4">
      <c r="A596" s="279" t="s">
        <v>1896</v>
      </c>
      <c r="B596" s="280">
        <v>0.17</v>
      </c>
      <c r="C596" s="280">
        <v>0</v>
      </c>
      <c r="D596" s="280">
        <v>0.17</v>
      </c>
    </row>
    <row r="597" spans="1:4">
      <c r="A597" s="279" t="s">
        <v>1897</v>
      </c>
      <c r="B597" s="280">
        <v>0.71999999999999986</v>
      </c>
      <c r="C597" s="280">
        <v>0</v>
      </c>
      <c r="D597" s="280">
        <v>0.71999999999999986</v>
      </c>
    </row>
    <row r="598" spans="1:4">
      <c r="A598" s="279" t="s">
        <v>1898</v>
      </c>
      <c r="B598" s="280">
        <v>2232438413.0900002</v>
      </c>
      <c r="C598" s="280">
        <v>15289767.720000001</v>
      </c>
      <c r="D598" s="280">
        <v>2247728180.8099999</v>
      </c>
    </row>
    <row r="599" spans="1:4">
      <c r="A599" s="279" t="s">
        <v>1899</v>
      </c>
      <c r="B599" s="280">
        <v>606091379.87</v>
      </c>
      <c r="C599" s="280">
        <v>4635725.12</v>
      </c>
      <c r="D599" s="280">
        <v>610727104.99000001</v>
      </c>
    </row>
    <row r="600" spans="1:4">
      <c r="A600" s="279" t="s">
        <v>1900</v>
      </c>
      <c r="B600" s="280">
        <v>2838529792.96</v>
      </c>
      <c r="C600" s="280">
        <v>19925492.84</v>
      </c>
      <c r="D600" s="280">
        <v>2858455285.7999997</v>
      </c>
    </row>
    <row r="601" spans="1:4">
      <c r="A601" s="279" t="s">
        <v>1901</v>
      </c>
      <c r="B601" s="280">
        <v>649700728.47000003</v>
      </c>
      <c r="C601" s="280">
        <v>-9875845.6099999994</v>
      </c>
      <c r="D601" s="280">
        <v>639824882.86000001</v>
      </c>
    </row>
    <row r="602" spans="1:4">
      <c r="A602" s="279" t="s">
        <v>1902</v>
      </c>
      <c r="B602" s="280">
        <v>180029008.28999999</v>
      </c>
      <c r="C602" s="280">
        <v>-2209123.7000000002</v>
      </c>
      <c r="D602" s="280">
        <v>177819884.59</v>
      </c>
    </row>
    <row r="603" spans="1:4">
      <c r="A603" s="279" t="s">
        <v>1903</v>
      </c>
      <c r="B603" s="280">
        <v>829729736.76000011</v>
      </c>
      <c r="C603" s="280">
        <v>-12084969.310000001</v>
      </c>
      <c r="D603" s="280">
        <v>817644767.44999993</v>
      </c>
    </row>
    <row r="604" spans="1:4">
      <c r="A604" s="277" t="s">
        <v>1904</v>
      </c>
      <c r="B604" s="281">
        <v>5430533039.1099997</v>
      </c>
      <c r="C604" s="281">
        <v>-118474620.83</v>
      </c>
      <c r="D604" s="281">
        <v>5312058418.2799997</v>
      </c>
    </row>
    <row r="605" spans="1:4">
      <c r="A605" s="279" t="s">
        <v>1905</v>
      </c>
      <c r="B605" s="280">
        <v>0</v>
      </c>
      <c r="C605" s="280">
        <v>0</v>
      </c>
      <c r="D605" s="280">
        <v>0</v>
      </c>
    </row>
    <row r="606" spans="1:4">
      <c r="A606" s="279" t="s">
        <v>1906</v>
      </c>
      <c r="B606" s="280">
        <v>0</v>
      </c>
      <c r="C606" s="280">
        <v>0</v>
      </c>
      <c r="D606" s="280">
        <v>0</v>
      </c>
    </row>
    <row r="607" spans="1:4">
      <c r="A607" s="279" t="s">
        <v>1907</v>
      </c>
      <c r="B607" s="280">
        <v>0</v>
      </c>
      <c r="C607" s="280">
        <v>0</v>
      </c>
      <c r="D607" s="280">
        <v>0</v>
      </c>
    </row>
    <row r="608" spans="1:4">
      <c r="A608" s="279" t="s">
        <v>1908</v>
      </c>
      <c r="B608" s="280">
        <v>0</v>
      </c>
      <c r="C608" s="280">
        <v>0</v>
      </c>
      <c r="D608" s="280">
        <v>0</v>
      </c>
    </row>
    <row r="609" spans="1:4">
      <c r="A609" s="279" t="s">
        <v>1909</v>
      </c>
      <c r="B609" s="280">
        <v>0</v>
      </c>
      <c r="C609" s="280">
        <v>0</v>
      </c>
      <c r="D609" s="280">
        <v>0</v>
      </c>
    </row>
    <row r="610" spans="1:4">
      <c r="A610" s="279" t="s">
        <v>1910</v>
      </c>
      <c r="B610" s="280">
        <v>0</v>
      </c>
      <c r="C610" s="280">
        <v>0</v>
      </c>
      <c r="D610" s="280">
        <v>0</v>
      </c>
    </row>
    <row r="611" spans="1:4">
      <c r="A611" s="279" t="s">
        <v>1911</v>
      </c>
      <c r="B611" s="280">
        <v>0</v>
      </c>
      <c r="C611" s="280">
        <v>0</v>
      </c>
      <c r="D611" s="280">
        <v>0</v>
      </c>
    </row>
    <row r="612" spans="1:4">
      <c r="A612" s="277" t="s">
        <v>1912</v>
      </c>
      <c r="B612" s="281">
        <v>0</v>
      </c>
      <c r="C612" s="281">
        <v>0</v>
      </c>
      <c r="D612" s="281">
        <v>0</v>
      </c>
    </row>
    <row r="613" spans="1:4">
      <c r="A613" s="277" t="s">
        <v>1913</v>
      </c>
      <c r="B613" s="282">
        <v>27365832126.389999</v>
      </c>
      <c r="C613" s="282">
        <v>-201869347.60999998</v>
      </c>
      <c r="D613" s="282">
        <v>27163962778.780003</v>
      </c>
    </row>
    <row r="614" spans="1:4" ht="14.4">
      <c r="A614" s="278" t="s">
        <v>29</v>
      </c>
      <c r="B614" s="278"/>
      <c r="C614" s="278"/>
      <c r="D614" s="278"/>
    </row>
    <row r="615" spans="1:4">
      <c r="A615" s="277" t="s">
        <v>1914</v>
      </c>
      <c r="B615" s="282"/>
      <c r="C615" s="282"/>
      <c r="D615" s="282"/>
    </row>
    <row r="616" spans="1:4">
      <c r="A616" s="279" t="s">
        <v>1915</v>
      </c>
      <c r="B616" s="280">
        <v>3662219551.6500001</v>
      </c>
      <c r="C616" s="280">
        <v>263919574.64999998</v>
      </c>
      <c r="D616" s="280">
        <v>3926139126.3000002</v>
      </c>
    </row>
    <row r="617" spans="1:4">
      <c r="A617" s="279" t="s">
        <v>1916</v>
      </c>
      <c r="B617" s="280">
        <v>1587615193.6300001</v>
      </c>
      <c r="C617" s="280">
        <v>128932555.85000001</v>
      </c>
      <c r="D617" s="280">
        <v>1716547749.48</v>
      </c>
    </row>
    <row r="618" spans="1:4">
      <c r="A618" s="279" t="s">
        <v>1917</v>
      </c>
      <c r="B618" s="280">
        <v>334633443.19</v>
      </c>
      <c r="C618" s="280">
        <v>32329677.319999997</v>
      </c>
      <c r="D618" s="280">
        <v>366963120.50999999</v>
      </c>
    </row>
    <row r="619" spans="1:4">
      <c r="A619" s="279" t="s">
        <v>1918</v>
      </c>
      <c r="B619" s="280">
        <v>3452164.58</v>
      </c>
      <c r="C619" s="280">
        <v>327478.61</v>
      </c>
      <c r="D619" s="280">
        <v>3779643.19</v>
      </c>
    </row>
    <row r="620" spans="1:4">
      <c r="A620" s="279" t="s">
        <v>1919</v>
      </c>
      <c r="B620" s="280">
        <v>390737689.44</v>
      </c>
      <c r="C620" s="280">
        <v>33554698.07</v>
      </c>
      <c r="D620" s="280">
        <v>424292387.50999999</v>
      </c>
    </row>
    <row r="621" spans="1:4">
      <c r="A621" s="279" t="s">
        <v>1920</v>
      </c>
      <c r="B621" s="280">
        <v>-1322.98</v>
      </c>
      <c r="C621" s="280">
        <v>-1795.54</v>
      </c>
      <c r="D621" s="280">
        <v>-3118.52</v>
      </c>
    </row>
    <row r="622" spans="1:4">
      <c r="A622" s="279" t="s">
        <v>1921</v>
      </c>
      <c r="B622" s="280">
        <v>139094532.19999999</v>
      </c>
      <c r="C622" s="280">
        <v>9151528.8499999996</v>
      </c>
      <c r="D622" s="280">
        <v>148246061.04999998</v>
      </c>
    </row>
    <row r="623" spans="1:4">
      <c r="A623" s="279" t="s">
        <v>1922</v>
      </c>
      <c r="B623" s="280">
        <v>30130.560000000001</v>
      </c>
      <c r="C623" s="280">
        <v>6974.9900000000007</v>
      </c>
      <c r="D623" s="280">
        <v>37105.549999999996</v>
      </c>
    </row>
    <row r="624" spans="1:4">
      <c r="A624" s="279" t="s">
        <v>1923</v>
      </c>
      <c r="B624" s="280">
        <v>-136.71</v>
      </c>
      <c r="C624" s="280">
        <v>0</v>
      </c>
      <c r="D624" s="280">
        <v>-136.71</v>
      </c>
    </row>
    <row r="625" spans="1:4">
      <c r="A625" s="279" t="s">
        <v>1924</v>
      </c>
      <c r="B625" s="280">
        <v>6117781245.5599995</v>
      </c>
      <c r="C625" s="280">
        <v>468220692.80000001</v>
      </c>
      <c r="D625" s="280">
        <v>6586001938.3599997</v>
      </c>
    </row>
    <row r="626" spans="1:4">
      <c r="A626" s="279" t="s">
        <v>1925</v>
      </c>
      <c r="B626" s="280">
        <v>13912500.98</v>
      </c>
      <c r="C626" s="280">
        <v>1156561</v>
      </c>
      <c r="D626" s="280">
        <v>15069061.98</v>
      </c>
    </row>
    <row r="627" spans="1:4">
      <c r="A627" s="279" t="s">
        <v>1926</v>
      </c>
      <c r="B627" s="280">
        <v>12953431.430000002</v>
      </c>
      <c r="C627" s="280">
        <v>1066766.67</v>
      </c>
      <c r="D627" s="280">
        <v>14020198.100000001</v>
      </c>
    </row>
    <row r="628" spans="1:4">
      <c r="A628" s="279" t="s">
        <v>1927</v>
      </c>
      <c r="B628" s="280">
        <v>81686288.810000002</v>
      </c>
      <c r="C628" s="280">
        <v>7793668.669999999</v>
      </c>
      <c r="D628" s="280">
        <v>89479957.480000004</v>
      </c>
    </row>
    <row r="629" spans="1:4">
      <c r="A629" s="279" t="s">
        <v>1928</v>
      </c>
      <c r="B629" s="280">
        <v>4322440.05</v>
      </c>
      <c r="C629" s="280">
        <v>412437.39</v>
      </c>
      <c r="D629" s="280">
        <v>4734877.4399999995</v>
      </c>
    </row>
    <row r="630" spans="1:4">
      <c r="A630" s="279" t="s">
        <v>1929</v>
      </c>
      <c r="B630" s="280">
        <v>127387.36</v>
      </c>
      <c r="C630" s="280">
        <v>18458.260000000002</v>
      </c>
      <c r="D630" s="280">
        <v>145845.62</v>
      </c>
    </row>
    <row r="631" spans="1:4">
      <c r="A631" s="279" t="s">
        <v>1930</v>
      </c>
      <c r="B631" s="280">
        <v>269828.57</v>
      </c>
      <c r="C631" s="280">
        <v>18752.36</v>
      </c>
      <c r="D631" s="280">
        <v>288580.93000000005</v>
      </c>
    </row>
    <row r="632" spans="1:4">
      <c r="A632" s="279" t="s">
        <v>1931</v>
      </c>
      <c r="B632" s="280">
        <v>38500</v>
      </c>
      <c r="C632" s="280">
        <v>3500</v>
      </c>
      <c r="D632" s="280">
        <v>42000</v>
      </c>
    </row>
    <row r="633" spans="1:4">
      <c r="A633" s="279" t="s">
        <v>1932</v>
      </c>
      <c r="B633" s="280">
        <v>247266.07</v>
      </c>
      <c r="C633" s="280">
        <v>4597.67</v>
      </c>
      <c r="D633" s="280">
        <v>251863.74000000002</v>
      </c>
    </row>
    <row r="634" spans="1:4">
      <c r="A634" s="279" t="s">
        <v>1933</v>
      </c>
      <c r="B634" s="280"/>
      <c r="C634" s="280">
        <v>0</v>
      </c>
      <c r="D634" s="280">
        <v>0</v>
      </c>
    </row>
    <row r="635" spans="1:4">
      <c r="A635" s="279" t="s">
        <v>1934</v>
      </c>
      <c r="B635" s="280">
        <v>9387817.3399999999</v>
      </c>
      <c r="C635" s="280">
        <v>874648.69000000006</v>
      </c>
      <c r="D635" s="280">
        <v>10262466.029999999</v>
      </c>
    </row>
    <row r="636" spans="1:4">
      <c r="A636" s="279" t="s">
        <v>1935</v>
      </c>
      <c r="B636" s="280">
        <v>1946121.62</v>
      </c>
      <c r="C636" s="280">
        <v>7936.2599999999993</v>
      </c>
      <c r="D636" s="280">
        <v>1954057.8800000001</v>
      </c>
    </row>
    <row r="637" spans="1:4">
      <c r="A637" s="279" t="s">
        <v>1936</v>
      </c>
      <c r="B637" s="280">
        <v>4559018.7</v>
      </c>
      <c r="C637" s="280">
        <v>381839.51</v>
      </c>
      <c r="D637" s="280">
        <v>4940858.21</v>
      </c>
    </row>
    <row r="638" spans="1:4">
      <c r="A638" s="279" t="s">
        <v>1937</v>
      </c>
      <c r="B638" s="280">
        <v>46842.68</v>
      </c>
      <c r="C638" s="280">
        <v>-121828.16</v>
      </c>
      <c r="D638" s="280">
        <v>-74985.48</v>
      </c>
    </row>
    <row r="639" spans="1:4">
      <c r="A639" s="279" t="s">
        <v>1938</v>
      </c>
      <c r="B639" s="280">
        <v>-19959178.259999998</v>
      </c>
      <c r="C639" s="280">
        <v>17691161</v>
      </c>
      <c r="D639" s="280">
        <v>-2268017.2600000002</v>
      </c>
    </row>
    <row r="640" spans="1:4">
      <c r="A640" s="279" t="s">
        <v>1939</v>
      </c>
      <c r="B640" s="280">
        <v>312174.67000000004</v>
      </c>
      <c r="C640" s="280">
        <v>58044.3</v>
      </c>
      <c r="D640" s="280">
        <v>370218.97</v>
      </c>
    </row>
    <row r="641" spans="1:4">
      <c r="A641" s="279" t="s">
        <v>1940</v>
      </c>
      <c r="B641" s="280">
        <v>8980.5300000000007</v>
      </c>
      <c r="C641" s="280">
        <v>870.99</v>
      </c>
      <c r="D641" s="280">
        <v>9851.5199999999986</v>
      </c>
    </row>
    <row r="642" spans="1:4">
      <c r="A642" s="279" t="s">
        <v>1941</v>
      </c>
      <c r="B642" s="280">
        <v>0</v>
      </c>
      <c r="C642" s="280">
        <v>0</v>
      </c>
      <c r="D642" s="280">
        <v>0</v>
      </c>
    </row>
    <row r="643" spans="1:4">
      <c r="A643" s="279" t="s">
        <v>1942</v>
      </c>
      <c r="B643" s="280">
        <v>4905.8599999999997</v>
      </c>
      <c r="C643" s="280">
        <v>0</v>
      </c>
      <c r="D643" s="280">
        <v>4905.8599999999997</v>
      </c>
    </row>
    <row r="644" spans="1:4">
      <c r="A644" s="279" t="s">
        <v>1943</v>
      </c>
      <c r="B644" s="280">
        <v>1101728.2</v>
      </c>
      <c r="C644" s="280">
        <v>98377.69</v>
      </c>
      <c r="D644" s="280">
        <v>1200105.8899999999</v>
      </c>
    </row>
    <row r="645" spans="1:4">
      <c r="A645" s="279" t="s">
        <v>1944</v>
      </c>
      <c r="B645" s="280">
        <v>141837143.75</v>
      </c>
      <c r="C645" s="280">
        <v>10160932.729999999</v>
      </c>
      <c r="D645" s="280">
        <v>151998076.47999999</v>
      </c>
    </row>
    <row r="646" spans="1:4">
      <c r="A646" s="279" t="s">
        <v>1945</v>
      </c>
      <c r="B646" s="280">
        <v>3638385.9</v>
      </c>
      <c r="C646" s="280">
        <v>265276.01</v>
      </c>
      <c r="D646" s="280">
        <v>3903661.91</v>
      </c>
    </row>
    <row r="647" spans="1:4">
      <c r="A647" s="279" t="s">
        <v>1946</v>
      </c>
      <c r="B647" s="280">
        <v>6618256.1199999992</v>
      </c>
      <c r="C647" s="280">
        <v>461034.33</v>
      </c>
      <c r="D647" s="280">
        <v>7079290.4500000002</v>
      </c>
    </row>
    <row r="648" spans="1:4">
      <c r="A648" s="279" t="s">
        <v>1947</v>
      </c>
      <c r="B648" s="280">
        <v>5100297.29</v>
      </c>
      <c r="C648" s="280">
        <v>376897.93</v>
      </c>
      <c r="D648" s="280">
        <v>5477195.2199999997</v>
      </c>
    </row>
    <row r="649" spans="1:4">
      <c r="A649" s="279" t="s">
        <v>1948</v>
      </c>
      <c r="B649" s="280">
        <v>132688.72</v>
      </c>
      <c r="C649" s="280">
        <v>7878.7199999999993</v>
      </c>
      <c r="D649" s="280">
        <v>140567.44</v>
      </c>
    </row>
    <row r="650" spans="1:4">
      <c r="A650" s="279" t="s">
        <v>1949</v>
      </c>
      <c r="B650" s="280">
        <v>407679.95999999996</v>
      </c>
      <c r="C650" s="280">
        <v>24207.01</v>
      </c>
      <c r="D650" s="280">
        <v>431886.97</v>
      </c>
    </row>
    <row r="651" spans="1:4">
      <c r="A651" s="279" t="s">
        <v>1950</v>
      </c>
      <c r="B651" s="280">
        <v>2398860.2600000002</v>
      </c>
      <c r="C651" s="280">
        <v>24387.940000000002</v>
      </c>
      <c r="D651" s="280">
        <v>2423248.2000000002</v>
      </c>
    </row>
    <row r="652" spans="1:4">
      <c r="A652" s="279" t="s">
        <v>1951</v>
      </c>
      <c r="B652" s="280">
        <v>342.24</v>
      </c>
      <c r="C652" s="280">
        <v>31.250000000000004</v>
      </c>
      <c r="D652" s="280">
        <v>373.48999999999995</v>
      </c>
    </row>
    <row r="653" spans="1:4">
      <c r="A653" s="279" t="s">
        <v>1952</v>
      </c>
      <c r="B653" s="280">
        <v>1175807.75</v>
      </c>
      <c r="C653" s="280">
        <v>17205.25</v>
      </c>
      <c r="D653" s="280">
        <v>1193013</v>
      </c>
    </row>
    <row r="654" spans="1:4">
      <c r="A654" s="279" t="s">
        <v>1953</v>
      </c>
      <c r="B654" s="280">
        <v>6471.92</v>
      </c>
      <c r="C654" s="280">
        <v>58.24</v>
      </c>
      <c r="D654" s="280">
        <v>6530.16</v>
      </c>
    </row>
    <row r="655" spans="1:4">
      <c r="A655" s="279" t="s">
        <v>1954</v>
      </c>
      <c r="B655" s="280">
        <v>18491</v>
      </c>
      <c r="C655" s="280">
        <v>1372.6799999999998</v>
      </c>
      <c r="D655" s="280">
        <v>19863.68</v>
      </c>
    </row>
    <row r="656" spans="1:4">
      <c r="A656" s="279" t="s">
        <v>1955</v>
      </c>
      <c r="B656" s="280">
        <v>1041811.0000000001</v>
      </c>
      <c r="C656" s="280">
        <v>0</v>
      </c>
      <c r="D656" s="280">
        <v>1041811.0000000001</v>
      </c>
    </row>
    <row r="657" spans="1:4">
      <c r="A657" s="279" t="s">
        <v>1956</v>
      </c>
      <c r="B657" s="280">
        <v>273342290.52000004</v>
      </c>
      <c r="C657" s="280">
        <v>40805074.390000001</v>
      </c>
      <c r="D657" s="280">
        <v>314147364.91000003</v>
      </c>
    </row>
    <row r="658" spans="1:4">
      <c r="A658" s="279" t="s">
        <v>1957</v>
      </c>
      <c r="B658" s="280">
        <v>6391123536.0799999</v>
      </c>
      <c r="C658" s="280">
        <v>509025767.18999994</v>
      </c>
      <c r="D658" s="280">
        <v>6900149303.2700005</v>
      </c>
    </row>
    <row r="659" spans="1:4">
      <c r="A659" s="279" t="s">
        <v>1958</v>
      </c>
      <c r="B659" s="280">
        <v>6391123536.0799999</v>
      </c>
      <c r="C659" s="280">
        <v>509025767.18999994</v>
      </c>
      <c r="D659" s="280">
        <v>6900149303.2700005</v>
      </c>
    </row>
    <row r="660" spans="1:4">
      <c r="A660" s="279" t="s">
        <v>1959</v>
      </c>
      <c r="B660" s="280">
        <v>84473738.620000005</v>
      </c>
      <c r="C660" s="280">
        <v>3085026.07</v>
      </c>
      <c r="D660" s="280">
        <v>87558764.689999998</v>
      </c>
    </row>
    <row r="661" spans="1:4">
      <c r="A661" s="279" t="s">
        <v>1960</v>
      </c>
      <c r="B661" s="280">
        <v>183553917.81999999</v>
      </c>
      <c r="C661" s="280">
        <v>10852671.449999999</v>
      </c>
      <c r="D661" s="280">
        <v>194406589.27000001</v>
      </c>
    </row>
    <row r="662" spans="1:4">
      <c r="A662" s="279" t="s">
        <v>1961</v>
      </c>
      <c r="B662" s="280">
        <v>9223230</v>
      </c>
      <c r="C662" s="280">
        <v>522806.81</v>
      </c>
      <c r="D662" s="280">
        <v>9746036.8100000005</v>
      </c>
    </row>
    <row r="663" spans="1:4">
      <c r="A663" s="279" t="s">
        <v>1962</v>
      </c>
      <c r="B663" s="280">
        <v>23100</v>
      </c>
      <c r="C663" s="280">
        <v>2100</v>
      </c>
      <c r="D663" s="280">
        <v>25200</v>
      </c>
    </row>
    <row r="664" spans="1:4">
      <c r="A664" s="279" t="s">
        <v>1963</v>
      </c>
      <c r="B664" s="280">
        <v>277273986.44</v>
      </c>
      <c r="C664" s="280">
        <v>14462604.33</v>
      </c>
      <c r="D664" s="280">
        <v>291736590.76999998</v>
      </c>
    </row>
    <row r="665" spans="1:4">
      <c r="A665" s="279" t="s">
        <v>1964</v>
      </c>
      <c r="B665" s="280">
        <v>961933911.23000002</v>
      </c>
      <c r="C665" s="280">
        <v>78483677.359999999</v>
      </c>
      <c r="D665" s="280">
        <v>1040417588.59</v>
      </c>
    </row>
    <row r="666" spans="1:4">
      <c r="A666" s="279" t="s">
        <v>1965</v>
      </c>
      <c r="B666" s="280">
        <v>8864285.2000000011</v>
      </c>
      <c r="C666" s="280">
        <v>261178.87000000002</v>
      </c>
      <c r="D666" s="280">
        <v>9125464.0700000003</v>
      </c>
    </row>
    <row r="667" spans="1:4">
      <c r="A667" s="279" t="s">
        <v>1966</v>
      </c>
      <c r="B667" s="280">
        <v>970798196.43000007</v>
      </c>
      <c r="C667" s="280">
        <v>78744856.230000004</v>
      </c>
      <c r="D667" s="280">
        <v>1049543052.66</v>
      </c>
    </row>
    <row r="668" spans="1:4">
      <c r="A668" s="279" t="s">
        <v>1967</v>
      </c>
      <c r="B668" s="280">
        <v>1248072182.8699999</v>
      </c>
      <c r="C668" s="280">
        <v>93207460.560000002</v>
      </c>
      <c r="D668" s="280">
        <v>1341279643.4300001</v>
      </c>
    </row>
    <row r="669" spans="1:4">
      <c r="A669" s="279" t="s">
        <v>1968</v>
      </c>
      <c r="B669" s="280">
        <v>79373094.540000007</v>
      </c>
      <c r="C669" s="280">
        <v>1412630.96</v>
      </c>
      <c r="D669" s="280">
        <v>80785725.5</v>
      </c>
    </row>
    <row r="670" spans="1:4">
      <c r="A670" s="279" t="s">
        <v>1969</v>
      </c>
      <c r="B670" s="280">
        <v>1298747.8899999999</v>
      </c>
      <c r="C670" s="280">
        <v>124313.29000000001</v>
      </c>
      <c r="D670" s="280">
        <v>1423061.1800000002</v>
      </c>
    </row>
    <row r="671" spans="1:4">
      <c r="A671" s="279" t="s">
        <v>1970</v>
      </c>
      <c r="B671" s="280">
        <v>80671842.430000007</v>
      </c>
      <c r="C671" s="280">
        <v>1536944.25</v>
      </c>
      <c r="D671" s="280">
        <v>82208786.680000007</v>
      </c>
    </row>
    <row r="672" spans="1:4">
      <c r="A672" s="279" t="s">
        <v>1971</v>
      </c>
      <c r="B672" s="280">
        <v>30953.26</v>
      </c>
      <c r="C672" s="280">
        <v>-26.650000000000002</v>
      </c>
      <c r="D672" s="280">
        <v>30926.61</v>
      </c>
    </row>
    <row r="673" spans="1:4">
      <c r="A673" s="279" t="s">
        <v>1972</v>
      </c>
      <c r="B673" s="280">
        <v>120087879.19</v>
      </c>
      <c r="C673" s="280">
        <v>10231147.039999999</v>
      </c>
      <c r="D673" s="280">
        <v>130319026.23</v>
      </c>
    </row>
    <row r="674" spans="1:4">
      <c r="A674" s="279" t="s">
        <v>1973</v>
      </c>
      <c r="B674" s="280">
        <v>411035564.83000004</v>
      </c>
      <c r="C674" s="280">
        <v>36853839.899999999</v>
      </c>
      <c r="D674" s="280">
        <v>447889404.72999996</v>
      </c>
    </row>
    <row r="675" spans="1:4">
      <c r="A675" s="279" t="s">
        <v>1974</v>
      </c>
      <c r="B675" s="280">
        <v>611826239.71000004</v>
      </c>
      <c r="C675" s="280">
        <v>48621904.539999999</v>
      </c>
      <c r="D675" s="280">
        <v>660448144.25</v>
      </c>
    </row>
    <row r="676" spans="1:4">
      <c r="A676" s="279" t="s">
        <v>1975</v>
      </c>
      <c r="B676" s="280">
        <v>57945224.280000001</v>
      </c>
      <c r="C676" s="280">
        <v>19556043.629999999</v>
      </c>
      <c r="D676" s="280">
        <v>77501267.909999996</v>
      </c>
    </row>
    <row r="677" spans="1:4">
      <c r="A677" s="279" t="s">
        <v>1976</v>
      </c>
      <c r="B677" s="280">
        <v>520</v>
      </c>
      <c r="C677" s="280">
        <v>261.02</v>
      </c>
      <c r="D677" s="280">
        <v>781.02</v>
      </c>
    </row>
    <row r="678" spans="1:4">
      <c r="A678" s="279" t="s">
        <v>1977</v>
      </c>
      <c r="B678" s="280">
        <v>3767.39</v>
      </c>
      <c r="C678" s="280">
        <v>53</v>
      </c>
      <c r="D678" s="280">
        <v>3820.39</v>
      </c>
    </row>
    <row r="679" spans="1:4">
      <c r="A679" s="279" t="s">
        <v>1978</v>
      </c>
      <c r="B679" s="280">
        <v>2098255.7000000002</v>
      </c>
      <c r="C679" s="280">
        <v>-372678.8</v>
      </c>
      <c r="D679" s="280">
        <v>1725576.9</v>
      </c>
    </row>
    <row r="680" spans="1:4">
      <c r="A680" s="279" t="s">
        <v>1979</v>
      </c>
      <c r="B680" s="280">
        <v>89.83</v>
      </c>
      <c r="C680" s="280">
        <v>0</v>
      </c>
      <c r="D680" s="280">
        <v>89.83</v>
      </c>
    </row>
    <row r="681" spans="1:4">
      <c r="A681" s="279" t="s">
        <v>1980</v>
      </c>
      <c r="B681" s="280">
        <v>40.630000000000003</v>
      </c>
      <c r="C681" s="280">
        <v>1.51</v>
      </c>
      <c r="D681" s="280">
        <v>42.14</v>
      </c>
    </row>
    <row r="682" spans="1:4">
      <c r="A682" s="279" t="s">
        <v>1981</v>
      </c>
      <c r="B682" s="280">
        <v>3907156.17</v>
      </c>
      <c r="C682" s="280">
        <v>659948.24</v>
      </c>
      <c r="D682" s="280">
        <v>4567104.41</v>
      </c>
    </row>
    <row r="683" spans="1:4">
      <c r="A683" s="279" t="s">
        <v>1982</v>
      </c>
      <c r="B683" s="280">
        <v>1081.45</v>
      </c>
      <c r="C683" s="280">
        <v>47.97</v>
      </c>
      <c r="D683" s="280">
        <v>1129.42</v>
      </c>
    </row>
    <row r="684" spans="1:4">
      <c r="A684" s="279" t="s">
        <v>1983</v>
      </c>
      <c r="B684" s="280">
        <v>2348220.0500000003</v>
      </c>
      <c r="C684" s="280">
        <v>256290.33</v>
      </c>
      <c r="D684" s="280">
        <v>2604510.38</v>
      </c>
    </row>
    <row r="685" spans="1:4">
      <c r="A685" s="279" t="s">
        <v>1984</v>
      </c>
      <c r="B685" s="280">
        <v>3836676.5</v>
      </c>
      <c r="C685" s="280">
        <v>440014.26</v>
      </c>
      <c r="D685" s="280">
        <v>4276690.76</v>
      </c>
    </row>
    <row r="686" spans="1:4">
      <c r="A686" s="279" t="s">
        <v>1985</v>
      </c>
      <c r="B686" s="280">
        <v>-1337131.1400000001</v>
      </c>
      <c r="C686" s="280">
        <v>-113697.52</v>
      </c>
      <c r="D686" s="280">
        <v>-1450828.66</v>
      </c>
    </row>
    <row r="687" spans="1:4">
      <c r="A687" s="279" t="s">
        <v>1986</v>
      </c>
      <c r="B687" s="280">
        <v>34483433.780000001</v>
      </c>
      <c r="C687" s="280">
        <v>3906002.89</v>
      </c>
      <c r="D687" s="280">
        <v>38389436.670000002</v>
      </c>
    </row>
    <row r="688" spans="1:4">
      <c r="A688" s="279" t="s">
        <v>1987</v>
      </c>
      <c r="B688" s="280">
        <v>40428.839999999997</v>
      </c>
      <c r="C688" s="280">
        <v>4903.97</v>
      </c>
      <c r="D688" s="280">
        <v>45332.81</v>
      </c>
    </row>
    <row r="689" spans="1:4">
      <c r="A689" s="279" t="s">
        <v>1988</v>
      </c>
      <c r="B689" s="280">
        <v>19423982.09</v>
      </c>
      <c r="C689" s="280">
        <v>11381724.33</v>
      </c>
      <c r="D689" s="280">
        <v>30805706.419999998</v>
      </c>
    </row>
    <row r="690" spans="1:4">
      <c r="A690" s="279" t="s">
        <v>1989</v>
      </c>
      <c r="B690" s="280">
        <v>1523334.72</v>
      </c>
      <c r="C690" s="280">
        <v>158326.19</v>
      </c>
      <c r="D690" s="280">
        <v>1681660.9100000001</v>
      </c>
    </row>
    <row r="691" spans="1:4">
      <c r="A691" s="279" t="s">
        <v>1990</v>
      </c>
      <c r="B691" s="280">
        <v>128900.93000000001</v>
      </c>
      <c r="C691" s="280">
        <v>-2099.6800000000003</v>
      </c>
      <c r="D691" s="280">
        <v>126801.25000000001</v>
      </c>
    </row>
    <row r="692" spans="1:4">
      <c r="A692" s="279" t="s">
        <v>1991</v>
      </c>
      <c r="B692" s="280">
        <v>19733824</v>
      </c>
      <c r="C692" s="280">
        <v>1793984.0000000002</v>
      </c>
      <c r="D692" s="280">
        <v>21527808</v>
      </c>
    </row>
    <row r="693" spans="1:4">
      <c r="A693" s="279" t="s">
        <v>1992</v>
      </c>
      <c r="B693" s="280">
        <v>334849030.34999996</v>
      </c>
      <c r="C693" s="280">
        <v>31087056.300000001</v>
      </c>
      <c r="D693" s="280">
        <v>365936086.64999998</v>
      </c>
    </row>
    <row r="694" spans="1:4">
      <c r="A694" s="279" t="s">
        <v>1993</v>
      </c>
      <c r="B694" s="280">
        <v>1875254.8900000001</v>
      </c>
      <c r="C694" s="280">
        <v>-2593648.2800000003</v>
      </c>
      <c r="D694" s="280">
        <v>-718393.39</v>
      </c>
    </row>
    <row r="695" spans="1:4">
      <c r="A695" s="279" t="s">
        <v>1994</v>
      </c>
      <c r="B695" s="280">
        <v>2034670.7500000002</v>
      </c>
      <c r="C695" s="280">
        <v>-400028.65</v>
      </c>
      <c r="D695" s="280">
        <v>1634642.1</v>
      </c>
    </row>
    <row r="696" spans="1:4">
      <c r="A696" s="279" t="s">
        <v>1995</v>
      </c>
      <c r="B696" s="280">
        <v>4158483.1199999996</v>
      </c>
      <c r="C696" s="280">
        <v>378043.92</v>
      </c>
      <c r="D696" s="280">
        <v>4536527.04</v>
      </c>
    </row>
    <row r="697" spans="1:4">
      <c r="A697" s="279" t="s">
        <v>1996</v>
      </c>
      <c r="B697" s="280">
        <v>1034352.88</v>
      </c>
      <c r="C697" s="280">
        <v>94032.08</v>
      </c>
      <c r="D697" s="280">
        <v>1128384.96</v>
      </c>
    </row>
    <row r="698" spans="1:4">
      <c r="A698" s="279" t="s">
        <v>1997</v>
      </c>
      <c r="B698" s="280">
        <v>96298.03</v>
      </c>
      <c r="C698" s="280">
        <v>8141.4400000000005</v>
      </c>
      <c r="D698" s="280">
        <v>104439.47</v>
      </c>
    </row>
    <row r="699" spans="1:4">
      <c r="A699" s="279" t="s">
        <v>1998</v>
      </c>
      <c r="B699" s="280">
        <v>1695.02</v>
      </c>
      <c r="C699" s="280">
        <v>0</v>
      </c>
      <c r="D699" s="280">
        <v>1695.02</v>
      </c>
    </row>
    <row r="700" spans="1:4">
      <c r="A700" s="279" t="s">
        <v>1999</v>
      </c>
      <c r="B700" s="280">
        <v>188799.94</v>
      </c>
      <c r="C700" s="280">
        <v>17163.63</v>
      </c>
      <c r="D700" s="280">
        <v>205963.57</v>
      </c>
    </row>
    <row r="701" spans="1:4">
      <c r="A701" s="279" t="s">
        <v>2000</v>
      </c>
      <c r="B701" s="280">
        <v>69808487.189999998</v>
      </c>
      <c r="C701" s="280">
        <v>9840169.3000000007</v>
      </c>
      <c r="D701" s="280">
        <v>79648656.49000001</v>
      </c>
    </row>
    <row r="702" spans="1:4">
      <c r="A702" s="279" t="s">
        <v>2001</v>
      </c>
      <c r="B702" s="280">
        <v>9.61</v>
      </c>
      <c r="C702" s="280">
        <v>2227.8999999999996</v>
      </c>
      <c r="D702" s="280">
        <v>2237.5099999999998</v>
      </c>
    </row>
    <row r="703" spans="1:4">
      <c r="A703" s="279" t="s">
        <v>2002</v>
      </c>
      <c r="B703" s="280">
        <v>3916.6</v>
      </c>
      <c r="C703" s="280">
        <v>2792.3399999999997</v>
      </c>
      <c r="D703" s="280">
        <v>6708.9400000000005</v>
      </c>
    </row>
    <row r="704" spans="1:4">
      <c r="A704" s="279" t="s">
        <v>2003</v>
      </c>
      <c r="B704" s="280">
        <v>-32958154.460000001</v>
      </c>
      <c r="C704" s="280">
        <v>1669113.1099999999</v>
      </c>
      <c r="D704" s="280">
        <v>-31289041.349999998</v>
      </c>
    </row>
    <row r="705" spans="1:4">
      <c r="A705" s="279" t="s">
        <v>2004</v>
      </c>
      <c r="B705" s="280">
        <v>-43277668.089999996</v>
      </c>
      <c r="C705" s="280">
        <v>-3941775.95</v>
      </c>
      <c r="D705" s="280">
        <v>-47219444.039999999</v>
      </c>
    </row>
    <row r="706" spans="1:4">
      <c r="A706" s="279" t="s">
        <v>2005</v>
      </c>
      <c r="B706" s="280">
        <v>6536415.4799999995</v>
      </c>
      <c r="C706" s="280">
        <v>349696.61</v>
      </c>
      <c r="D706" s="280">
        <v>6886112.0899999999</v>
      </c>
    </row>
    <row r="707" spans="1:4">
      <c r="A707" s="279" t="s">
        <v>2006</v>
      </c>
      <c r="B707" s="280">
        <v>214229.73</v>
      </c>
      <c r="C707" s="280">
        <v>19475.43</v>
      </c>
      <c r="D707" s="280">
        <v>233705.16</v>
      </c>
    </row>
    <row r="708" spans="1:4">
      <c r="A708" s="279" t="s">
        <v>2007</v>
      </c>
      <c r="B708" s="280">
        <v>-1101104.45</v>
      </c>
      <c r="C708" s="280">
        <v>-101090.92</v>
      </c>
      <c r="D708" s="280">
        <v>-1202195.3700000001</v>
      </c>
    </row>
    <row r="709" spans="1:4">
      <c r="A709" s="279" t="s">
        <v>2008</v>
      </c>
      <c r="B709" s="280">
        <v>4318380.17</v>
      </c>
      <c r="C709" s="280">
        <v>226584.27</v>
      </c>
      <c r="D709" s="280">
        <v>4544964.4400000004</v>
      </c>
    </row>
    <row r="710" spans="1:4">
      <c r="A710" s="279" t="s">
        <v>2009</v>
      </c>
      <c r="B710" s="280">
        <v>-14233199.15</v>
      </c>
      <c r="C710" s="280">
        <v>-852382</v>
      </c>
      <c r="D710" s="280">
        <v>-15085581.15</v>
      </c>
    </row>
    <row r="711" spans="1:4">
      <c r="A711" s="279" t="s">
        <v>2010</v>
      </c>
      <c r="B711" s="280">
        <v>682164.35</v>
      </c>
      <c r="C711" s="280">
        <v>54.7</v>
      </c>
      <c r="D711" s="280">
        <v>682219.04999999993</v>
      </c>
    </row>
    <row r="712" spans="1:4">
      <c r="A712" s="279" t="s">
        <v>2011</v>
      </c>
      <c r="B712" s="280">
        <v>89524.28</v>
      </c>
      <c r="C712" s="280">
        <v>0</v>
      </c>
      <c r="D712" s="280">
        <v>89524.28</v>
      </c>
    </row>
    <row r="713" spans="1:4">
      <c r="A713" s="279" t="s">
        <v>2012</v>
      </c>
      <c r="B713" s="280">
        <v>408857.07</v>
      </c>
      <c r="C713" s="280">
        <v>78023.53</v>
      </c>
      <c r="D713" s="280">
        <v>486880.6</v>
      </c>
    </row>
    <row r="714" spans="1:4">
      <c r="A714" s="279" t="s">
        <v>2013</v>
      </c>
      <c r="B714" s="280">
        <v>642530.55000000005</v>
      </c>
      <c r="C714" s="280">
        <v>85862.06</v>
      </c>
      <c r="D714" s="280">
        <v>728392.61</v>
      </c>
    </row>
    <row r="715" spans="1:4">
      <c r="A715" s="279" t="s">
        <v>2014</v>
      </c>
      <c r="B715" s="280">
        <v>37669.629999999997</v>
      </c>
      <c r="C715" s="280">
        <v>5245.88</v>
      </c>
      <c r="D715" s="280">
        <v>42915.51</v>
      </c>
    </row>
    <row r="716" spans="1:4">
      <c r="A716" s="279" t="s">
        <v>2015</v>
      </c>
      <c r="B716" s="280">
        <v>331.52000000000004</v>
      </c>
      <c r="C716" s="280">
        <v>51.980000000000004</v>
      </c>
      <c r="D716" s="280">
        <v>383.5</v>
      </c>
    </row>
    <row r="717" spans="1:4">
      <c r="A717" s="279" t="s">
        <v>2016</v>
      </c>
      <c r="B717" s="280">
        <v>660861.14</v>
      </c>
      <c r="C717" s="280">
        <v>222664.24000000002</v>
      </c>
      <c r="D717" s="280">
        <v>883525.38</v>
      </c>
    </row>
    <row r="718" spans="1:4">
      <c r="A718" s="279" t="s">
        <v>2017</v>
      </c>
      <c r="B718" s="280">
        <v>8673.5499999999993</v>
      </c>
      <c r="C718" s="280">
        <v>2560.17</v>
      </c>
      <c r="D718" s="280">
        <v>11233.720000000001</v>
      </c>
    </row>
    <row r="719" spans="1:4">
      <c r="A719" s="279" t="s">
        <v>2018</v>
      </c>
      <c r="B719" s="280">
        <v>14035871.580000002</v>
      </c>
      <c r="C719" s="280">
        <v>1348846.23</v>
      </c>
      <c r="D719" s="280">
        <v>15384717.810000001</v>
      </c>
    </row>
    <row r="720" spans="1:4">
      <c r="A720" s="279" t="s">
        <v>2019</v>
      </c>
      <c r="B720" s="280">
        <v>-2408389.71</v>
      </c>
      <c r="C720" s="280">
        <v>-216181.83000000002</v>
      </c>
      <c r="D720" s="280">
        <v>-2624571.5399999996</v>
      </c>
    </row>
    <row r="721" spans="1:4">
      <c r="A721" s="279" t="s">
        <v>2020</v>
      </c>
      <c r="B721" s="280"/>
      <c r="C721" s="280">
        <v>0</v>
      </c>
      <c r="D721" s="280">
        <v>0</v>
      </c>
    </row>
    <row r="722" spans="1:4">
      <c r="A722" s="279" t="s">
        <v>2021</v>
      </c>
      <c r="B722" s="280">
        <v>8949492.9900000002</v>
      </c>
      <c r="C722" s="280">
        <v>911266.45</v>
      </c>
      <c r="D722" s="280">
        <v>9860759.4399999995</v>
      </c>
    </row>
    <row r="723" spans="1:4">
      <c r="A723" s="279" t="s">
        <v>2022</v>
      </c>
      <c r="B723" s="280">
        <v>500795289.77999997</v>
      </c>
      <c r="C723" s="280">
        <v>75913089.280000001</v>
      </c>
      <c r="D723" s="280">
        <v>576708379.05999994</v>
      </c>
    </row>
    <row r="724" spans="1:4">
      <c r="A724" s="279" t="s">
        <v>2023</v>
      </c>
      <c r="B724" s="280">
        <v>11190162.809999999</v>
      </c>
      <c r="C724" s="280">
        <v>865778.82000000007</v>
      </c>
      <c r="D724" s="280">
        <v>12055941.629999999</v>
      </c>
    </row>
    <row r="725" spans="1:4">
      <c r="A725" s="279" t="s">
        <v>2024</v>
      </c>
      <c r="B725" s="280">
        <v>1344734.7899999998</v>
      </c>
      <c r="C725" s="280">
        <v>120408.69</v>
      </c>
      <c r="D725" s="280">
        <v>1465143.48</v>
      </c>
    </row>
    <row r="726" spans="1:4">
      <c r="A726" s="279" t="s">
        <v>2025</v>
      </c>
      <c r="B726" s="280">
        <v>476241.13</v>
      </c>
      <c r="C726" s="280">
        <v>44648.229999999996</v>
      </c>
      <c r="D726" s="280">
        <v>520889.36000000004</v>
      </c>
    </row>
    <row r="727" spans="1:4">
      <c r="A727" s="279" t="s">
        <v>2026</v>
      </c>
      <c r="B727" s="280">
        <v>215419.4</v>
      </c>
      <c r="C727" s="280">
        <v>16109.75</v>
      </c>
      <c r="D727" s="280">
        <v>231529.15</v>
      </c>
    </row>
    <row r="728" spans="1:4">
      <c r="A728" s="279" t="s">
        <v>2027</v>
      </c>
      <c r="B728" s="280">
        <v>1836139.37</v>
      </c>
      <c r="C728" s="280">
        <v>-1105.07</v>
      </c>
      <c r="D728" s="280">
        <v>1835034.3</v>
      </c>
    </row>
    <row r="729" spans="1:4">
      <c r="A729" s="279" t="s">
        <v>2028</v>
      </c>
      <c r="B729" s="280">
        <v>26088202.75</v>
      </c>
      <c r="C729" s="280">
        <v>2924524.9200000004</v>
      </c>
      <c r="D729" s="280">
        <v>29012727.669999998</v>
      </c>
    </row>
    <row r="730" spans="1:4">
      <c r="A730" s="279" t="s">
        <v>2029</v>
      </c>
      <c r="B730" s="280">
        <v>2077.36</v>
      </c>
      <c r="C730" s="280">
        <v>0</v>
      </c>
      <c r="D730" s="280">
        <v>2077.36</v>
      </c>
    </row>
    <row r="731" spans="1:4">
      <c r="A731" s="279" t="s">
        <v>2030</v>
      </c>
      <c r="B731" s="280">
        <v>41152977.609999999</v>
      </c>
      <c r="C731" s="280">
        <v>3970365.3400000003</v>
      </c>
      <c r="D731" s="280">
        <v>45123342.950000003</v>
      </c>
    </row>
    <row r="732" spans="1:4">
      <c r="A732" s="279" t="s">
        <v>2031</v>
      </c>
      <c r="B732" s="280">
        <v>161840.85999999999</v>
      </c>
      <c r="C732" s="280">
        <v>7920.3399999999992</v>
      </c>
      <c r="D732" s="280">
        <v>169761.2</v>
      </c>
    </row>
    <row r="733" spans="1:4">
      <c r="A733" s="279" t="s">
        <v>2032</v>
      </c>
      <c r="B733" s="280">
        <v>777615.33000000007</v>
      </c>
      <c r="C733" s="280">
        <v>91853.200000000012</v>
      </c>
      <c r="D733" s="280">
        <v>869468.53</v>
      </c>
    </row>
    <row r="734" spans="1:4">
      <c r="A734" s="279" t="s">
        <v>2033</v>
      </c>
      <c r="B734" s="280">
        <v>16510817.840000002</v>
      </c>
      <c r="C734" s="280">
        <v>1217173.42</v>
      </c>
      <c r="D734" s="280">
        <v>17727991.259999998</v>
      </c>
    </row>
    <row r="735" spans="1:4">
      <c r="A735" s="279" t="s">
        <v>2034</v>
      </c>
      <c r="B735" s="280">
        <v>14840018.619999999</v>
      </c>
      <c r="C735" s="280">
        <v>1469471.8199999998</v>
      </c>
      <c r="D735" s="280">
        <v>16309490.439999999</v>
      </c>
    </row>
    <row r="736" spans="1:4">
      <c r="A736" s="279" t="s">
        <v>2035</v>
      </c>
      <c r="B736" s="280">
        <v>8515105.1099999994</v>
      </c>
      <c r="C736" s="280">
        <v>892305.09</v>
      </c>
      <c r="D736" s="280">
        <v>9407410.1999999993</v>
      </c>
    </row>
    <row r="737" spans="1:4">
      <c r="A737" s="279" t="s">
        <v>2036</v>
      </c>
      <c r="B737" s="280">
        <v>13259619.5</v>
      </c>
      <c r="C737" s="280">
        <v>1326130.1599999999</v>
      </c>
      <c r="D737" s="280">
        <v>14585749.66</v>
      </c>
    </row>
    <row r="738" spans="1:4">
      <c r="A738" s="279" t="s">
        <v>2037</v>
      </c>
      <c r="B738" s="280">
        <v>619944.35</v>
      </c>
      <c r="C738" s="280">
        <v>97034.62</v>
      </c>
      <c r="D738" s="280">
        <v>716978.97000000009</v>
      </c>
    </row>
    <row r="739" spans="1:4">
      <c r="A739" s="279" t="s">
        <v>2038</v>
      </c>
      <c r="B739" s="280">
        <v>32105939.739999998</v>
      </c>
      <c r="C739" s="280">
        <v>475275.33</v>
      </c>
      <c r="D739" s="280">
        <v>32581215.07</v>
      </c>
    </row>
    <row r="740" spans="1:4">
      <c r="A740" s="279" t="s">
        <v>2039</v>
      </c>
      <c r="B740" s="280">
        <v>859046.04</v>
      </c>
      <c r="C740" s="280">
        <v>166711.72999999998</v>
      </c>
      <c r="D740" s="280">
        <v>1025757.7700000001</v>
      </c>
    </row>
    <row r="741" spans="1:4">
      <c r="A741" s="279" t="s">
        <v>2040</v>
      </c>
      <c r="B741" s="280">
        <v>2430.7099999999996</v>
      </c>
      <c r="C741" s="280">
        <v>458.96999999999997</v>
      </c>
      <c r="D741" s="280">
        <v>2889.68</v>
      </c>
    </row>
    <row r="742" spans="1:4">
      <c r="A742" s="279" t="s">
        <v>2041</v>
      </c>
      <c r="B742" s="280">
        <v>87652378.100000009</v>
      </c>
      <c r="C742" s="280">
        <v>5744334.6800000006</v>
      </c>
      <c r="D742" s="280">
        <v>93396712.780000001</v>
      </c>
    </row>
    <row r="743" spans="1:4">
      <c r="A743" s="279" t="s">
        <v>2042</v>
      </c>
      <c r="B743" s="280"/>
      <c r="C743" s="280">
        <v>1625</v>
      </c>
      <c r="D743" s="280">
        <v>1625</v>
      </c>
    </row>
    <row r="744" spans="1:4">
      <c r="A744" s="279" t="s">
        <v>2043</v>
      </c>
      <c r="B744" s="280">
        <v>201178.62</v>
      </c>
      <c r="C744" s="280">
        <v>0</v>
      </c>
      <c r="D744" s="280">
        <v>201178.62</v>
      </c>
    </row>
    <row r="745" spans="1:4">
      <c r="A745" s="279" t="s">
        <v>2044</v>
      </c>
      <c r="B745" s="280">
        <v>11632514.48</v>
      </c>
      <c r="C745" s="280">
        <v>1076670.6100000001</v>
      </c>
      <c r="D745" s="280">
        <v>12709185.09</v>
      </c>
    </row>
    <row r="746" spans="1:4">
      <c r="A746" s="279" t="s">
        <v>2045</v>
      </c>
      <c r="B746" s="280">
        <v>2900128.95</v>
      </c>
      <c r="C746" s="280">
        <v>316464.89</v>
      </c>
      <c r="D746" s="280">
        <v>3216593.84</v>
      </c>
    </row>
    <row r="747" spans="1:4">
      <c r="A747" s="279" t="s">
        <v>2046</v>
      </c>
      <c r="B747" s="280">
        <v>94368433.820000008</v>
      </c>
      <c r="C747" s="280">
        <v>8562484.1099999994</v>
      </c>
      <c r="D747" s="280">
        <v>102930917.92999999</v>
      </c>
    </row>
    <row r="748" spans="1:4">
      <c r="A748" s="279" t="s">
        <v>2047</v>
      </c>
      <c r="B748" s="280">
        <v>2462666.88</v>
      </c>
      <c r="C748" s="280">
        <v>-1367040.01</v>
      </c>
      <c r="D748" s="280">
        <v>1095626.8699999999</v>
      </c>
    </row>
    <row r="749" spans="1:4">
      <c r="A749" s="279" t="s">
        <v>2048</v>
      </c>
      <c r="B749" s="280">
        <v>3902352</v>
      </c>
      <c r="C749" s="280">
        <v>318728</v>
      </c>
      <c r="D749" s="280">
        <v>4221080</v>
      </c>
    </row>
    <row r="750" spans="1:4">
      <c r="A750" s="279" t="s">
        <v>2049</v>
      </c>
      <c r="B750" s="280">
        <v>560114.47000000009</v>
      </c>
      <c r="C750" s="280">
        <v>28814.93</v>
      </c>
      <c r="D750" s="280">
        <v>588929.4</v>
      </c>
    </row>
    <row r="751" spans="1:4">
      <c r="A751" s="279" t="s">
        <v>2050</v>
      </c>
      <c r="B751" s="280">
        <v>116027389.21999998</v>
      </c>
      <c r="C751" s="280">
        <v>8937747.5300000012</v>
      </c>
      <c r="D751" s="280">
        <v>124965136.75</v>
      </c>
    </row>
    <row r="752" spans="1:4">
      <c r="A752" s="279" t="s">
        <v>2051</v>
      </c>
      <c r="B752" s="280">
        <v>863441.48</v>
      </c>
      <c r="C752" s="280">
        <v>325054.83999999997</v>
      </c>
      <c r="D752" s="280">
        <v>1188496.3199999998</v>
      </c>
    </row>
    <row r="753" spans="1:4">
      <c r="A753" s="279" t="s">
        <v>2052</v>
      </c>
      <c r="B753" s="280">
        <v>3080594.56</v>
      </c>
      <c r="C753" s="280">
        <v>227267.24</v>
      </c>
      <c r="D753" s="280">
        <v>3307861.8</v>
      </c>
    </row>
    <row r="754" spans="1:4">
      <c r="A754" s="279" t="s">
        <v>2053</v>
      </c>
      <c r="B754" s="280">
        <v>180563.66999999998</v>
      </c>
      <c r="C754" s="280">
        <v>7138.92</v>
      </c>
      <c r="D754" s="280">
        <v>187702.59</v>
      </c>
    </row>
    <row r="755" spans="1:4">
      <c r="A755" s="279" t="s">
        <v>2054</v>
      </c>
      <c r="B755" s="280">
        <v>4296643.55</v>
      </c>
      <c r="C755" s="280">
        <v>298437.57</v>
      </c>
      <c r="D755" s="280">
        <v>4595081.12</v>
      </c>
    </row>
    <row r="756" spans="1:4">
      <c r="A756" s="279" t="s">
        <v>2055</v>
      </c>
      <c r="B756" s="280">
        <v>534987.61</v>
      </c>
      <c r="C756" s="280">
        <v>28189.27</v>
      </c>
      <c r="D756" s="280">
        <v>563176.88</v>
      </c>
    </row>
    <row r="757" spans="1:4">
      <c r="A757" s="279" t="s">
        <v>2056</v>
      </c>
      <c r="B757" s="280">
        <v>4097519.89</v>
      </c>
      <c r="C757" s="280">
        <v>307317.63</v>
      </c>
      <c r="D757" s="280">
        <v>4404837.5199999996</v>
      </c>
    </row>
    <row r="758" spans="1:4">
      <c r="A758" s="279" t="s">
        <v>2057</v>
      </c>
      <c r="B758" s="280">
        <v>289976.65000000002</v>
      </c>
      <c r="C758" s="280">
        <v>11051.66</v>
      </c>
      <c r="D758" s="280">
        <v>301028.31</v>
      </c>
    </row>
    <row r="759" spans="1:4">
      <c r="A759" s="279" t="s">
        <v>2058</v>
      </c>
      <c r="B759" s="280">
        <v>5501963.5</v>
      </c>
      <c r="C759" s="280">
        <v>535536.52</v>
      </c>
      <c r="D759" s="280">
        <v>6037500.0199999996</v>
      </c>
    </row>
    <row r="760" spans="1:4">
      <c r="A760" s="279" t="s">
        <v>2059</v>
      </c>
      <c r="B760" s="280">
        <v>4240579.2300000004</v>
      </c>
      <c r="C760" s="280">
        <v>460174.74</v>
      </c>
      <c r="D760" s="280">
        <v>4700753.97</v>
      </c>
    </row>
    <row r="761" spans="1:4">
      <c r="A761" s="279" t="s">
        <v>2060</v>
      </c>
      <c r="B761" s="280">
        <v>25739955.370000001</v>
      </c>
      <c r="C761" s="280">
        <v>-504452.45999999996</v>
      </c>
      <c r="D761" s="280">
        <v>25235502.91</v>
      </c>
    </row>
    <row r="762" spans="1:4">
      <c r="A762" s="279" t="s">
        <v>2061</v>
      </c>
      <c r="B762" s="280">
        <v>201000</v>
      </c>
      <c r="C762" s="280">
        <v>0</v>
      </c>
      <c r="D762" s="280">
        <v>201000</v>
      </c>
    </row>
    <row r="763" spans="1:4">
      <c r="A763" s="279" t="s">
        <v>2062</v>
      </c>
      <c r="B763" s="280">
        <v>1439017.65</v>
      </c>
      <c r="C763" s="280">
        <v>-312316.31999999995</v>
      </c>
      <c r="D763" s="280">
        <v>1126701.33</v>
      </c>
    </row>
    <row r="764" spans="1:4">
      <c r="A764" s="279" t="s">
        <v>2063</v>
      </c>
      <c r="B764" s="280">
        <v>50466243.160000004</v>
      </c>
      <c r="C764" s="280">
        <v>1383399.61</v>
      </c>
      <c r="D764" s="280">
        <v>51849642.770000003</v>
      </c>
    </row>
    <row r="765" spans="1:4">
      <c r="A765" s="279" t="s">
        <v>2064</v>
      </c>
      <c r="B765" s="280">
        <v>2.81</v>
      </c>
      <c r="C765" s="280">
        <v>0</v>
      </c>
      <c r="D765" s="280">
        <v>2.81</v>
      </c>
    </row>
    <row r="766" spans="1:4">
      <c r="A766" s="279" t="s">
        <v>2065</v>
      </c>
      <c r="B766" s="280">
        <v>2.81</v>
      </c>
      <c r="C766" s="280">
        <v>0</v>
      </c>
      <c r="D766" s="280">
        <v>2.81</v>
      </c>
    </row>
    <row r="767" spans="1:4">
      <c r="A767" s="279" t="s">
        <v>2066</v>
      </c>
      <c r="B767" s="280">
        <v>1.74</v>
      </c>
      <c r="C767" s="280">
        <v>0</v>
      </c>
      <c r="D767" s="280">
        <v>1.74</v>
      </c>
    </row>
    <row r="768" spans="1:4">
      <c r="A768" s="279" t="s">
        <v>2067</v>
      </c>
      <c r="B768" s="280">
        <v>0.87</v>
      </c>
      <c r="C768" s="280">
        <v>0</v>
      </c>
      <c r="D768" s="280">
        <v>0.87</v>
      </c>
    </row>
    <row r="769" spans="1:4">
      <c r="A769" s="279" t="s">
        <v>2068</v>
      </c>
      <c r="B769" s="280">
        <v>0.28999999999999998</v>
      </c>
      <c r="C769" s="280">
        <v>0</v>
      </c>
      <c r="D769" s="280">
        <v>0.28999999999999998</v>
      </c>
    </row>
    <row r="770" spans="1:4">
      <c r="A770" s="279" t="s">
        <v>2069</v>
      </c>
      <c r="B770" s="280">
        <v>-17815.98</v>
      </c>
      <c r="C770" s="280">
        <v>11.66</v>
      </c>
      <c r="D770" s="280">
        <v>-17804.32</v>
      </c>
    </row>
    <row r="771" spans="1:4">
      <c r="A771" s="279" t="s">
        <v>2070</v>
      </c>
      <c r="B771" s="280">
        <v>-17813.079999999998</v>
      </c>
      <c r="C771" s="280">
        <v>11.66</v>
      </c>
      <c r="D771" s="280">
        <v>-17801.420000000002</v>
      </c>
    </row>
    <row r="772" spans="1:4">
      <c r="A772" s="279" t="s">
        <v>2071</v>
      </c>
      <c r="B772" s="280">
        <v>1807704.86</v>
      </c>
      <c r="C772" s="280">
        <v>158479.75</v>
      </c>
      <c r="D772" s="280">
        <v>1966184.6099999999</v>
      </c>
    </row>
    <row r="773" spans="1:4">
      <c r="A773" s="279" t="s">
        <v>2072</v>
      </c>
      <c r="B773" s="280">
        <v>266945.06</v>
      </c>
      <c r="C773" s="280">
        <v>5941.99</v>
      </c>
      <c r="D773" s="280">
        <v>272887.05</v>
      </c>
    </row>
    <row r="774" spans="1:4">
      <c r="A774" s="279" t="s">
        <v>2073</v>
      </c>
      <c r="B774" s="280">
        <v>2074649.9200000002</v>
      </c>
      <c r="C774" s="280">
        <v>164421.74</v>
      </c>
      <c r="D774" s="280">
        <v>2239071.6599999997</v>
      </c>
    </row>
    <row r="775" spans="1:4">
      <c r="A775" s="279" t="s">
        <v>2074</v>
      </c>
      <c r="B775" s="280">
        <v>8.77</v>
      </c>
      <c r="C775" s="280">
        <v>0</v>
      </c>
      <c r="D775" s="280">
        <v>8.77</v>
      </c>
    </row>
    <row r="776" spans="1:4">
      <c r="A776" s="279" t="s">
        <v>2075</v>
      </c>
      <c r="B776" s="280">
        <v>5561650.8399999999</v>
      </c>
      <c r="C776" s="280">
        <v>1117710.8099999998</v>
      </c>
      <c r="D776" s="280">
        <v>6679361.6500000004</v>
      </c>
    </row>
    <row r="777" spans="1:4">
      <c r="A777" s="279" t="s">
        <v>2076</v>
      </c>
      <c r="B777" s="280">
        <v>112460.34</v>
      </c>
      <c r="C777" s="280">
        <v>5929.29</v>
      </c>
      <c r="D777" s="280">
        <v>118389.62999999999</v>
      </c>
    </row>
    <row r="778" spans="1:4">
      <c r="A778" s="279" t="s">
        <v>2077</v>
      </c>
      <c r="B778" s="280">
        <v>190044.28</v>
      </c>
      <c r="C778" s="280">
        <v>42332.86</v>
      </c>
      <c r="D778" s="280">
        <v>232377.14</v>
      </c>
    </row>
    <row r="779" spans="1:4">
      <c r="A779" s="279" t="s">
        <v>2078</v>
      </c>
      <c r="B779" s="280">
        <v>293099.43</v>
      </c>
      <c r="C779" s="280">
        <v>10742.37</v>
      </c>
      <c r="D779" s="280">
        <v>303841.8</v>
      </c>
    </row>
    <row r="780" spans="1:4">
      <c r="A780" s="279" t="s">
        <v>2079</v>
      </c>
      <c r="B780" s="280">
        <v>6157263.6600000001</v>
      </c>
      <c r="C780" s="280">
        <v>1176715.33</v>
      </c>
      <c r="D780" s="280">
        <v>7333978.9899999993</v>
      </c>
    </row>
    <row r="781" spans="1:4">
      <c r="A781" s="279" t="s">
        <v>2080</v>
      </c>
      <c r="B781" s="280">
        <v>5329860.3600000003</v>
      </c>
      <c r="C781" s="280">
        <v>125163.43</v>
      </c>
      <c r="D781" s="280">
        <v>5455023.79</v>
      </c>
    </row>
    <row r="782" spans="1:4">
      <c r="A782" s="279" t="s">
        <v>2081</v>
      </c>
      <c r="B782" s="280">
        <v>678044.59</v>
      </c>
      <c r="C782" s="280">
        <v>55583.549999999996</v>
      </c>
      <c r="D782" s="280">
        <v>733628.1399999999</v>
      </c>
    </row>
    <row r="783" spans="1:4">
      <c r="A783" s="279" t="s">
        <v>2082</v>
      </c>
      <c r="B783" s="280">
        <v>-4653713.84</v>
      </c>
      <c r="C783" s="280">
        <v>-431989.05</v>
      </c>
      <c r="D783" s="280">
        <v>-5085702.8900000006</v>
      </c>
    </row>
    <row r="784" spans="1:4">
      <c r="A784" s="279" t="s">
        <v>2083</v>
      </c>
      <c r="B784" s="280">
        <v>2034168.74</v>
      </c>
      <c r="C784" s="280">
        <v>122661.22</v>
      </c>
      <c r="D784" s="280">
        <v>2156829.96</v>
      </c>
    </row>
    <row r="785" spans="1:4">
      <c r="A785" s="279" t="s">
        <v>2084</v>
      </c>
      <c r="B785" s="280">
        <v>6199944.0599999996</v>
      </c>
      <c r="C785" s="280">
        <v>458190.93</v>
      </c>
      <c r="D785" s="280">
        <v>6658134.9900000002</v>
      </c>
    </row>
    <row r="786" spans="1:4">
      <c r="A786" s="279" t="s">
        <v>2085</v>
      </c>
      <c r="B786" s="280">
        <v>-2909550.17</v>
      </c>
      <c r="C786" s="280">
        <v>-436802.5</v>
      </c>
      <c r="D786" s="280">
        <v>-3346352.67</v>
      </c>
    </row>
    <row r="787" spans="1:4">
      <c r="A787" s="279" t="s">
        <v>2086</v>
      </c>
      <c r="B787" s="280">
        <v>539222.04</v>
      </c>
      <c r="C787" s="280">
        <v>42904.630000000005</v>
      </c>
      <c r="D787" s="280">
        <v>582126.67000000004</v>
      </c>
    </row>
    <row r="788" spans="1:4">
      <c r="A788" s="279" t="s">
        <v>2087</v>
      </c>
      <c r="B788" s="280">
        <v>1277120.9200000002</v>
      </c>
      <c r="C788" s="280">
        <v>129686.34</v>
      </c>
      <c r="D788" s="280">
        <v>1406807.26</v>
      </c>
    </row>
    <row r="789" spans="1:4">
      <c r="A789" s="279" t="s">
        <v>2088</v>
      </c>
      <c r="B789" s="280">
        <v>1.75</v>
      </c>
      <c r="C789" s="280">
        <v>0</v>
      </c>
      <c r="D789" s="280">
        <v>1.75</v>
      </c>
    </row>
    <row r="790" spans="1:4">
      <c r="A790" s="279" t="s">
        <v>2089</v>
      </c>
      <c r="B790" s="280">
        <v>68907.540000000008</v>
      </c>
      <c r="C790" s="280">
        <v>6005.0300000000007</v>
      </c>
      <c r="D790" s="280">
        <v>74912.570000000007</v>
      </c>
    </row>
    <row r="791" spans="1:4">
      <c r="A791" s="279" t="s">
        <v>2090</v>
      </c>
      <c r="B791" s="280">
        <v>3734995.7600000002</v>
      </c>
      <c r="C791" s="280">
        <v>303920.14999999997</v>
      </c>
      <c r="D791" s="280">
        <v>4038915.9099999997</v>
      </c>
    </row>
    <row r="792" spans="1:4">
      <c r="A792" s="279" t="s">
        <v>2091</v>
      </c>
      <c r="B792" s="280">
        <v>248446.36</v>
      </c>
      <c r="C792" s="280">
        <v>100563.56</v>
      </c>
      <c r="D792" s="280">
        <v>349009.91999999998</v>
      </c>
    </row>
    <row r="793" spans="1:4">
      <c r="A793" s="279" t="s">
        <v>2092</v>
      </c>
      <c r="B793" s="280">
        <v>12547448.109999999</v>
      </c>
      <c r="C793" s="280">
        <v>475887.29</v>
      </c>
      <c r="D793" s="280">
        <v>13023335.4</v>
      </c>
    </row>
    <row r="794" spans="1:4">
      <c r="A794" s="279" t="s">
        <v>2093</v>
      </c>
      <c r="B794" s="280">
        <v>21769.74</v>
      </c>
      <c r="C794" s="280">
        <v>1607.9</v>
      </c>
      <c r="D794" s="280">
        <v>23377.64</v>
      </c>
    </row>
    <row r="795" spans="1:4">
      <c r="A795" s="279" t="s">
        <v>2094</v>
      </c>
      <c r="B795" s="280">
        <v>4139317.7699999996</v>
      </c>
      <c r="C795" s="280">
        <v>1269823.53</v>
      </c>
      <c r="D795" s="280">
        <v>5409141.2999999998</v>
      </c>
    </row>
    <row r="796" spans="1:4">
      <c r="A796" s="279" t="s">
        <v>2095</v>
      </c>
      <c r="B796" s="280">
        <v>2886239.75</v>
      </c>
      <c r="C796" s="280">
        <v>48059.549999999996</v>
      </c>
      <c r="D796" s="280">
        <v>2934299.3</v>
      </c>
    </row>
    <row r="797" spans="1:4">
      <c r="A797" s="279" t="s">
        <v>2096</v>
      </c>
      <c r="B797" s="280">
        <v>1088618.6600000001</v>
      </c>
      <c r="C797" s="280">
        <v>73225.430000000008</v>
      </c>
      <c r="D797" s="280">
        <v>1161844.0900000001</v>
      </c>
    </row>
    <row r="798" spans="1:4">
      <c r="A798" s="279" t="s">
        <v>2097</v>
      </c>
      <c r="B798" s="280">
        <v>332678.27</v>
      </c>
      <c r="C798" s="280">
        <v>37884.450000000004</v>
      </c>
      <c r="D798" s="280">
        <v>370562.72</v>
      </c>
    </row>
    <row r="799" spans="1:4">
      <c r="A799" s="279" t="s">
        <v>2098</v>
      </c>
      <c r="B799" s="280">
        <v>0</v>
      </c>
      <c r="C799" s="280">
        <v>0</v>
      </c>
      <c r="D799" s="280">
        <v>0</v>
      </c>
    </row>
    <row r="800" spans="1:4">
      <c r="A800" s="279" t="s">
        <v>2099</v>
      </c>
      <c r="B800" s="280">
        <v>0</v>
      </c>
      <c r="C800" s="280">
        <v>0</v>
      </c>
      <c r="D800" s="280">
        <v>0</v>
      </c>
    </row>
    <row r="801" spans="1:4">
      <c r="A801" s="279" t="s">
        <v>2100</v>
      </c>
      <c r="B801" s="280">
        <v>1739146.29</v>
      </c>
      <c r="C801" s="280">
        <v>-1739146.29</v>
      </c>
      <c r="D801" s="280">
        <v>0</v>
      </c>
    </row>
    <row r="802" spans="1:4">
      <c r="A802" s="279" t="s">
        <v>2101</v>
      </c>
      <c r="B802" s="280">
        <v>1900074.02</v>
      </c>
      <c r="C802" s="280">
        <v>-1900074.02</v>
      </c>
      <c r="D802" s="280">
        <v>0</v>
      </c>
    </row>
    <row r="803" spans="1:4">
      <c r="A803" s="279" t="s">
        <v>2102</v>
      </c>
      <c r="B803" s="280">
        <v>940493.43</v>
      </c>
      <c r="C803" s="280">
        <v>25175.629999999997</v>
      </c>
      <c r="D803" s="280">
        <v>965669.05999999994</v>
      </c>
    </row>
    <row r="804" spans="1:4">
      <c r="A804" s="279" t="s">
        <v>2103</v>
      </c>
      <c r="B804" s="280">
        <v>976764.26</v>
      </c>
      <c r="C804" s="280">
        <v>4000.5299999999997</v>
      </c>
      <c r="D804" s="280">
        <v>980764.79</v>
      </c>
    </row>
    <row r="805" spans="1:4">
      <c r="A805" s="279" t="s">
        <v>2104</v>
      </c>
      <c r="B805" s="280">
        <v>7122857.8099999996</v>
      </c>
      <c r="C805" s="280">
        <v>-98872.33</v>
      </c>
      <c r="D805" s="280">
        <v>7023985.4800000004</v>
      </c>
    </row>
    <row r="806" spans="1:4">
      <c r="A806" s="279" t="s">
        <v>2105</v>
      </c>
      <c r="B806" s="280">
        <v>4864072.32</v>
      </c>
      <c r="C806" s="280">
        <v>231626.52</v>
      </c>
      <c r="D806" s="280">
        <v>5095698.84</v>
      </c>
    </row>
    <row r="807" spans="1:4">
      <c r="A807" s="279" t="s">
        <v>2106</v>
      </c>
      <c r="B807" s="280">
        <v>19498.87</v>
      </c>
      <c r="C807" s="280">
        <v>1096.47</v>
      </c>
      <c r="D807" s="280">
        <v>20595.34</v>
      </c>
    </row>
    <row r="808" spans="1:4">
      <c r="A808" s="279" t="s">
        <v>2107</v>
      </c>
      <c r="B808" s="280">
        <v>379694.31</v>
      </c>
      <c r="C808" s="280">
        <v>13673.67</v>
      </c>
      <c r="D808" s="280">
        <v>393367.98</v>
      </c>
    </row>
    <row r="809" spans="1:4">
      <c r="A809" s="279" t="s">
        <v>2108</v>
      </c>
      <c r="B809" s="280">
        <v>26411225.5</v>
      </c>
      <c r="C809" s="280">
        <v>-2031918.96</v>
      </c>
      <c r="D809" s="280">
        <v>24379306.540000003</v>
      </c>
    </row>
    <row r="810" spans="1:4">
      <c r="A810" s="279" t="s">
        <v>2109</v>
      </c>
      <c r="B810" s="280">
        <v>843267054.78999996</v>
      </c>
      <c r="C810" s="280">
        <v>95734053.5</v>
      </c>
      <c r="D810" s="280">
        <v>939001108.28999996</v>
      </c>
    </row>
    <row r="811" spans="1:4">
      <c r="A811" s="279" t="s">
        <v>2110</v>
      </c>
      <c r="B811" s="280">
        <v>0</v>
      </c>
      <c r="C811" s="280">
        <v>0</v>
      </c>
      <c r="D811" s="280">
        <v>0</v>
      </c>
    </row>
    <row r="812" spans="1:4">
      <c r="A812" s="279" t="s">
        <v>2111</v>
      </c>
      <c r="B812" s="280">
        <v>0</v>
      </c>
      <c r="C812" s="280">
        <v>0</v>
      </c>
      <c r="D812" s="280">
        <v>0</v>
      </c>
    </row>
    <row r="813" spans="1:4">
      <c r="A813" s="279" t="s">
        <v>2112</v>
      </c>
      <c r="B813" s="280">
        <v>2703165477.3699999</v>
      </c>
      <c r="C813" s="280">
        <v>237563418.60000002</v>
      </c>
      <c r="D813" s="280">
        <v>2940728895.9699998</v>
      </c>
    </row>
    <row r="814" spans="1:4">
      <c r="A814" s="279" t="s">
        <v>2113</v>
      </c>
      <c r="B814" s="280">
        <v>823936013.74000001</v>
      </c>
      <c r="C814" s="280">
        <v>76960716.159999996</v>
      </c>
      <c r="D814" s="280">
        <v>900896729.89999998</v>
      </c>
    </row>
    <row r="815" spans="1:4">
      <c r="A815" s="279" t="s">
        <v>2114</v>
      </c>
      <c r="B815" s="280">
        <v>-42713</v>
      </c>
      <c r="C815" s="280">
        <v>-3883</v>
      </c>
      <c r="D815" s="280">
        <v>-46596</v>
      </c>
    </row>
    <row r="816" spans="1:4">
      <c r="A816" s="279" t="s">
        <v>2115</v>
      </c>
      <c r="B816" s="280"/>
      <c r="C816" s="280">
        <v>0</v>
      </c>
      <c r="D816" s="280">
        <v>0</v>
      </c>
    </row>
    <row r="817" spans="1:4">
      <c r="A817" s="279" t="s">
        <v>2116</v>
      </c>
      <c r="B817" s="280">
        <v>0</v>
      </c>
      <c r="C817" s="280">
        <v>0</v>
      </c>
      <c r="D817" s="280">
        <v>0</v>
      </c>
    </row>
    <row r="818" spans="1:4">
      <c r="A818" s="279" t="s">
        <v>2117</v>
      </c>
      <c r="B818" s="280">
        <v>131361.38</v>
      </c>
      <c r="C818" s="280">
        <v>-141954.79999999999</v>
      </c>
      <c r="D818" s="280">
        <v>-10593.42</v>
      </c>
    </row>
    <row r="819" spans="1:4">
      <c r="A819" s="279" t="s">
        <v>2118</v>
      </c>
      <c r="B819" s="280">
        <v>824024662.12</v>
      </c>
      <c r="C819" s="280">
        <v>76814878.359999999</v>
      </c>
      <c r="D819" s="280">
        <v>900839540.48000002</v>
      </c>
    </row>
    <row r="820" spans="1:4">
      <c r="A820" s="279" t="s">
        <v>2119</v>
      </c>
      <c r="B820" s="280">
        <v>824024662.12</v>
      </c>
      <c r="C820" s="280">
        <v>76814878.359999999</v>
      </c>
      <c r="D820" s="280">
        <v>900839540.48000002</v>
      </c>
    </row>
    <row r="821" spans="1:4">
      <c r="A821" s="279" t="s">
        <v>2120</v>
      </c>
      <c r="B821" s="280">
        <v>37493063.780000001</v>
      </c>
      <c r="C821" s="280">
        <v>3836715.71</v>
      </c>
      <c r="D821" s="280">
        <v>41329779.490000002</v>
      </c>
    </row>
    <row r="822" spans="1:4">
      <c r="A822" s="279" t="s">
        <v>2121</v>
      </c>
      <c r="B822" s="280">
        <v>37493063.780000001</v>
      </c>
      <c r="C822" s="280">
        <v>3836715.71</v>
      </c>
      <c r="D822" s="280">
        <v>41329779.490000002</v>
      </c>
    </row>
    <row r="823" spans="1:4">
      <c r="A823" s="279" t="s">
        <v>2122</v>
      </c>
      <c r="B823" s="280">
        <v>37493063.780000001</v>
      </c>
      <c r="C823" s="280">
        <v>3836715.71</v>
      </c>
      <c r="D823" s="280">
        <v>41329779.490000002</v>
      </c>
    </row>
    <row r="824" spans="1:4">
      <c r="A824" s="279" t="s">
        <v>2123</v>
      </c>
      <c r="B824" s="280">
        <v>4466161.26</v>
      </c>
      <c r="C824" s="280">
        <v>1678390.32</v>
      </c>
      <c r="D824" s="280">
        <v>6144551.5800000001</v>
      </c>
    </row>
    <row r="825" spans="1:4">
      <c r="A825" s="279" t="s">
        <v>2124</v>
      </c>
      <c r="B825" s="280">
        <v>14123535</v>
      </c>
      <c r="C825" s="280">
        <v>786219</v>
      </c>
      <c r="D825" s="280">
        <v>14909754</v>
      </c>
    </row>
    <row r="826" spans="1:4">
      <c r="A826" s="279" t="s">
        <v>2125</v>
      </c>
      <c r="B826" s="280">
        <v>2548773.59</v>
      </c>
      <c r="C826" s="280">
        <v>211823.5</v>
      </c>
      <c r="D826" s="280">
        <v>2760597.09</v>
      </c>
    </row>
    <row r="827" spans="1:4">
      <c r="A827" s="279" t="s">
        <v>2126</v>
      </c>
      <c r="B827" s="280">
        <v>-13539.519999999999</v>
      </c>
      <c r="C827" s="280">
        <v>0</v>
      </c>
      <c r="D827" s="280">
        <v>-13539.519999999999</v>
      </c>
    </row>
    <row r="828" spans="1:4">
      <c r="A828" s="279" t="s">
        <v>2127</v>
      </c>
      <c r="B828" s="280">
        <v>1517168.1800000002</v>
      </c>
      <c r="C828" s="280">
        <v>137924.38</v>
      </c>
      <c r="D828" s="280">
        <v>1655092.56</v>
      </c>
    </row>
    <row r="829" spans="1:4">
      <c r="A829" s="279" t="s">
        <v>2128</v>
      </c>
      <c r="B829" s="280">
        <v>-1123772</v>
      </c>
      <c r="C829" s="280">
        <v>187838</v>
      </c>
      <c r="D829" s="280">
        <v>-935934</v>
      </c>
    </row>
    <row r="830" spans="1:4">
      <c r="A830" s="279" t="s">
        <v>2129</v>
      </c>
      <c r="B830" s="280">
        <v>59725.39</v>
      </c>
      <c r="C830" s="280">
        <v>5429.58</v>
      </c>
      <c r="D830" s="280">
        <v>65154.97</v>
      </c>
    </row>
    <row r="831" spans="1:4">
      <c r="A831" s="279" t="s">
        <v>2130</v>
      </c>
      <c r="B831" s="280">
        <v>612851.70000000007</v>
      </c>
      <c r="C831" s="280">
        <v>36321.719999999994</v>
      </c>
      <c r="D831" s="280">
        <v>649173.42000000004</v>
      </c>
    </row>
    <row r="832" spans="1:4">
      <c r="A832" s="279" t="s">
        <v>2131</v>
      </c>
      <c r="B832" s="280">
        <v>5002472.96</v>
      </c>
      <c r="C832" s="280">
        <v>454770.27</v>
      </c>
      <c r="D832" s="280">
        <v>5457243.2299999995</v>
      </c>
    </row>
    <row r="833" spans="1:4">
      <c r="A833" s="279" t="s">
        <v>2132</v>
      </c>
      <c r="B833" s="280">
        <v>11979946</v>
      </c>
      <c r="C833" s="280">
        <v>1089086</v>
      </c>
      <c r="D833" s="280">
        <v>13069032</v>
      </c>
    </row>
    <row r="834" spans="1:4">
      <c r="A834" s="279" t="s">
        <v>2133</v>
      </c>
      <c r="B834" s="280">
        <v>1348769.66</v>
      </c>
      <c r="C834" s="280">
        <v>-9558989.8000000007</v>
      </c>
      <c r="D834" s="280">
        <v>-8210220.1399999997</v>
      </c>
    </row>
    <row r="835" spans="1:4">
      <c r="A835" s="279" t="s">
        <v>2134</v>
      </c>
      <c r="B835" s="280">
        <v>780865971.48000002</v>
      </c>
      <c r="C835" s="280">
        <v>48835529.640000001</v>
      </c>
      <c r="D835" s="280">
        <v>829701501.12</v>
      </c>
    </row>
    <row r="836" spans="1:4">
      <c r="A836" s="279" t="s">
        <v>2135</v>
      </c>
      <c r="B836" s="280">
        <v>821388063.70000005</v>
      </c>
      <c r="C836" s="280">
        <v>43864342.609999999</v>
      </c>
      <c r="D836" s="280">
        <v>865252406.31000006</v>
      </c>
    </row>
    <row r="837" spans="1:4">
      <c r="A837" s="279" t="s">
        <v>2136</v>
      </c>
      <c r="B837" s="280">
        <v>363495.17</v>
      </c>
      <c r="C837" s="280">
        <v>218473.16999999998</v>
      </c>
      <c r="D837" s="280">
        <v>581968.34</v>
      </c>
    </row>
    <row r="838" spans="1:4">
      <c r="A838" s="279" t="s">
        <v>2137</v>
      </c>
      <c r="B838" s="280">
        <v>-363495.17000000004</v>
      </c>
      <c r="C838" s="280">
        <v>-218473.17</v>
      </c>
      <c r="D838" s="280">
        <v>-581968.34</v>
      </c>
    </row>
    <row r="839" spans="1:4">
      <c r="A839" s="279" t="s">
        <v>2138</v>
      </c>
      <c r="B839" s="280">
        <v>84008.87</v>
      </c>
      <c r="C839" s="280">
        <v>7637.17</v>
      </c>
      <c r="D839" s="280">
        <v>91646.04</v>
      </c>
    </row>
    <row r="840" spans="1:4">
      <c r="A840" s="279" t="s">
        <v>2139</v>
      </c>
      <c r="B840" s="280">
        <v>84008.87000000001</v>
      </c>
      <c r="C840" s="280">
        <v>7637.17</v>
      </c>
      <c r="D840" s="280">
        <v>91646.040000000008</v>
      </c>
    </row>
    <row r="841" spans="1:4">
      <c r="A841" s="279" t="s">
        <v>2140</v>
      </c>
      <c r="B841" s="280">
        <v>626024.27</v>
      </c>
      <c r="C841" s="280">
        <v>45250.81</v>
      </c>
      <c r="D841" s="280">
        <v>671275.08</v>
      </c>
    </row>
    <row r="842" spans="1:4">
      <c r="A842" s="279" t="s">
        <v>2141</v>
      </c>
      <c r="B842" s="280">
        <v>626024.27</v>
      </c>
      <c r="C842" s="280">
        <v>45250.810000000005</v>
      </c>
      <c r="D842" s="280">
        <v>671275.08000000007</v>
      </c>
    </row>
    <row r="843" spans="1:4">
      <c r="A843" s="279" t="s">
        <v>2142</v>
      </c>
      <c r="B843" s="280">
        <v>-93750000</v>
      </c>
      <c r="C843" s="280">
        <v>-47250000</v>
      </c>
      <c r="D843" s="280">
        <v>-141000000</v>
      </c>
    </row>
    <row r="844" spans="1:4">
      <c r="A844" s="279" t="s">
        <v>2143</v>
      </c>
      <c r="B844" s="280">
        <v>-14125210</v>
      </c>
      <c r="C844" s="280">
        <v>-1284110.0000000002</v>
      </c>
      <c r="D844" s="280">
        <v>-15409320</v>
      </c>
    </row>
    <row r="845" spans="1:4">
      <c r="A845" s="279" t="s">
        <v>2144</v>
      </c>
      <c r="B845" s="280">
        <v>-107875210</v>
      </c>
      <c r="C845" s="280">
        <v>-48534110</v>
      </c>
      <c r="D845" s="280">
        <v>-156409320</v>
      </c>
    </row>
    <row r="846" spans="1:4">
      <c r="A846" s="279" t="s">
        <v>2145</v>
      </c>
      <c r="B846" s="280">
        <v>1575377117.5699999</v>
      </c>
      <c r="C846" s="280">
        <v>75816241.49000001</v>
      </c>
      <c r="D846" s="280">
        <v>1651193359.0600002</v>
      </c>
    </row>
    <row r="847" spans="1:4">
      <c r="A847" s="279" t="s">
        <v>2146</v>
      </c>
      <c r="B847" s="280">
        <v>3817188.52</v>
      </c>
      <c r="C847" s="280">
        <v>296408.99</v>
      </c>
      <c r="D847" s="280">
        <v>4113597.5100000002</v>
      </c>
    </row>
    <row r="848" spans="1:4">
      <c r="A848" s="279" t="s">
        <v>2147</v>
      </c>
      <c r="B848" s="280">
        <v>75077.149999999994</v>
      </c>
      <c r="C848" s="280">
        <v>-16284.820000000002</v>
      </c>
      <c r="D848" s="280">
        <v>58792.33</v>
      </c>
    </row>
    <row r="849" spans="1:4">
      <c r="A849" s="279" t="s">
        <v>2148</v>
      </c>
      <c r="B849" s="280">
        <v>22367812.440000001</v>
      </c>
      <c r="C849" s="280">
        <v>3005729.29</v>
      </c>
      <c r="D849" s="280">
        <v>25373541.73</v>
      </c>
    </row>
    <row r="850" spans="1:4">
      <c r="A850" s="279" t="s">
        <v>2149</v>
      </c>
      <c r="B850" s="280">
        <v>1.03</v>
      </c>
      <c r="C850" s="280">
        <v>0</v>
      </c>
      <c r="D850" s="280">
        <v>1.03</v>
      </c>
    </row>
    <row r="851" spans="1:4">
      <c r="A851" s="279" t="s">
        <v>2150</v>
      </c>
      <c r="B851" s="280">
        <v>7901518.9299999997</v>
      </c>
      <c r="C851" s="280">
        <v>795950.34</v>
      </c>
      <c r="D851" s="280">
        <v>8697469.2699999996</v>
      </c>
    </row>
    <row r="852" spans="1:4">
      <c r="A852" s="279" t="s">
        <v>2151</v>
      </c>
      <c r="B852" s="280">
        <v>66658.41</v>
      </c>
      <c r="C852" s="280">
        <v>19.84</v>
      </c>
      <c r="D852" s="280">
        <v>66678.25</v>
      </c>
    </row>
    <row r="853" spans="1:4">
      <c r="A853" s="279" t="s">
        <v>2152</v>
      </c>
      <c r="B853" s="280">
        <v>3221247.62</v>
      </c>
      <c r="C853" s="280">
        <v>1932844.6900000002</v>
      </c>
      <c r="D853" s="280">
        <v>5154092.3099999996</v>
      </c>
    </row>
    <row r="854" spans="1:4">
      <c r="A854" s="279" t="s">
        <v>2153</v>
      </c>
      <c r="B854" s="280">
        <v>30.26</v>
      </c>
      <c r="C854" s="280">
        <v>0</v>
      </c>
      <c r="D854" s="280">
        <v>30.26</v>
      </c>
    </row>
    <row r="855" spans="1:4">
      <c r="A855" s="279" t="s">
        <v>2154</v>
      </c>
      <c r="B855" s="280">
        <v>1814476.7</v>
      </c>
      <c r="C855" s="280">
        <v>947224.48</v>
      </c>
      <c r="D855" s="280">
        <v>2761701.18</v>
      </c>
    </row>
    <row r="856" spans="1:4">
      <c r="A856" s="279" t="s">
        <v>2155</v>
      </c>
      <c r="B856" s="280">
        <v>3575.71</v>
      </c>
      <c r="C856" s="280">
        <v>0</v>
      </c>
      <c r="D856" s="280">
        <v>3575.71</v>
      </c>
    </row>
    <row r="857" spans="1:4">
      <c r="A857" s="279" t="s">
        <v>2156</v>
      </c>
      <c r="B857" s="280">
        <v>39267586.769999996</v>
      </c>
      <c r="C857" s="280">
        <v>6961892.8099999996</v>
      </c>
      <c r="D857" s="280">
        <v>46229479.579999998</v>
      </c>
    </row>
    <row r="858" spans="1:4">
      <c r="A858" s="279" t="s">
        <v>2157</v>
      </c>
      <c r="B858" s="280">
        <v>48371.390000000007</v>
      </c>
      <c r="C858" s="280">
        <v>0</v>
      </c>
      <c r="D858" s="280">
        <v>48371.390000000007</v>
      </c>
    </row>
    <row r="859" spans="1:4">
      <c r="A859" s="279" t="s">
        <v>2158</v>
      </c>
      <c r="B859" s="280">
        <v>82765.820000000007</v>
      </c>
      <c r="C859" s="280">
        <v>15060.16</v>
      </c>
      <c r="D859" s="280">
        <v>97825.98</v>
      </c>
    </row>
    <row r="860" spans="1:4">
      <c r="A860" s="279" t="s">
        <v>2159</v>
      </c>
      <c r="B860" s="280">
        <v>372904.48000000004</v>
      </c>
      <c r="C860" s="280">
        <v>5288.5099999999993</v>
      </c>
      <c r="D860" s="280">
        <v>378192.99000000005</v>
      </c>
    </row>
    <row r="861" spans="1:4">
      <c r="A861" s="279" t="s">
        <v>2160</v>
      </c>
      <c r="B861" s="280">
        <v>1388842.2799999998</v>
      </c>
      <c r="C861" s="280">
        <v>39854.909999999996</v>
      </c>
      <c r="D861" s="280">
        <v>1428697.19</v>
      </c>
    </row>
    <row r="862" spans="1:4">
      <c r="A862" s="279" t="s">
        <v>2161</v>
      </c>
      <c r="B862" s="280">
        <v>606459.62</v>
      </c>
      <c r="C862" s="280">
        <v>46865.87</v>
      </c>
      <c r="D862" s="280">
        <v>653325.49</v>
      </c>
    </row>
    <row r="863" spans="1:4">
      <c r="A863" s="279" t="s">
        <v>2162</v>
      </c>
      <c r="B863" s="280">
        <v>3137036.84</v>
      </c>
      <c r="C863" s="280">
        <v>164635.82999999999</v>
      </c>
      <c r="D863" s="280">
        <v>3301672.67</v>
      </c>
    </row>
    <row r="864" spans="1:4">
      <c r="A864" s="279" t="s">
        <v>2163</v>
      </c>
      <c r="B864" s="280">
        <v>11596340.02</v>
      </c>
      <c r="C864" s="280">
        <v>1389384.6300000001</v>
      </c>
      <c r="D864" s="280">
        <v>12985724.649999999</v>
      </c>
    </row>
    <row r="865" spans="1:4">
      <c r="A865" s="279" t="s">
        <v>2164</v>
      </c>
      <c r="B865" s="280">
        <v>449005.54</v>
      </c>
      <c r="C865" s="280">
        <v>28349.14</v>
      </c>
      <c r="D865" s="280">
        <v>477354.68</v>
      </c>
    </row>
    <row r="866" spans="1:4">
      <c r="A866" s="279" t="s">
        <v>2165</v>
      </c>
      <c r="B866" s="280">
        <v>-114163.32</v>
      </c>
      <c r="C866" s="280">
        <v>0</v>
      </c>
      <c r="D866" s="280">
        <v>-114163.32</v>
      </c>
    </row>
    <row r="867" spans="1:4">
      <c r="A867" s="279" t="s">
        <v>2166</v>
      </c>
      <c r="B867" s="280">
        <v>17567562.669999998</v>
      </c>
      <c r="C867" s="280">
        <v>1689439.05</v>
      </c>
      <c r="D867" s="280">
        <v>19257001.719999999</v>
      </c>
    </row>
    <row r="868" spans="1:4">
      <c r="A868" s="279" t="s">
        <v>2167</v>
      </c>
      <c r="B868" s="280">
        <v>1654320.86</v>
      </c>
      <c r="C868" s="280">
        <v>24527.420000000002</v>
      </c>
      <c r="D868" s="280">
        <v>1678848.28</v>
      </c>
    </row>
    <row r="869" spans="1:4">
      <c r="A869" s="279" t="s">
        <v>2168</v>
      </c>
      <c r="B869" s="280">
        <v>378418.27999999997</v>
      </c>
      <c r="C869" s="280">
        <v>55744.29</v>
      </c>
      <c r="D869" s="280">
        <v>434162.57</v>
      </c>
    </row>
    <row r="870" spans="1:4">
      <c r="A870" s="279" t="s">
        <v>2169</v>
      </c>
      <c r="B870" s="280">
        <v>17003.25</v>
      </c>
      <c r="C870" s="280">
        <v>2199.5699999999997</v>
      </c>
      <c r="D870" s="280">
        <v>19202.82</v>
      </c>
    </row>
    <row r="871" spans="1:4">
      <c r="A871" s="279" t="s">
        <v>2170</v>
      </c>
      <c r="B871" s="280">
        <v>2906598.71</v>
      </c>
      <c r="C871" s="280">
        <v>308422.71000000002</v>
      </c>
      <c r="D871" s="280">
        <v>3215021.42</v>
      </c>
    </row>
    <row r="872" spans="1:4">
      <c r="A872" s="279" t="s">
        <v>2171</v>
      </c>
      <c r="B872" s="280">
        <v>26864981.559999999</v>
      </c>
      <c r="C872" s="280">
        <v>-521123.36</v>
      </c>
      <c r="D872" s="280">
        <v>26343858.200000003</v>
      </c>
    </row>
    <row r="873" spans="1:4">
      <c r="A873" s="279" t="s">
        <v>2172</v>
      </c>
      <c r="B873" s="280">
        <v>40866794.960000001</v>
      </c>
      <c r="C873" s="280">
        <v>2896134.94</v>
      </c>
      <c r="D873" s="280">
        <v>43762929.899999999</v>
      </c>
    </row>
    <row r="874" spans="1:4">
      <c r="A874" s="279" t="s">
        <v>2173</v>
      </c>
      <c r="B874" s="280">
        <v>5809865.25</v>
      </c>
      <c r="C874" s="280">
        <v>555952.44999999995</v>
      </c>
      <c r="D874" s="280">
        <v>6365817.7000000002</v>
      </c>
    </row>
    <row r="875" spans="1:4">
      <c r="A875" s="279" t="s">
        <v>2174</v>
      </c>
      <c r="B875" s="280">
        <v>158592.85</v>
      </c>
      <c r="C875" s="280">
        <v>16498.23</v>
      </c>
      <c r="D875" s="280">
        <v>175091.08000000002</v>
      </c>
    </row>
    <row r="876" spans="1:4">
      <c r="A876" s="279" t="s">
        <v>2175</v>
      </c>
      <c r="B876" s="280">
        <v>6119.1500000000005</v>
      </c>
      <c r="C876" s="280">
        <v>41.13</v>
      </c>
      <c r="D876" s="280">
        <v>6160.28</v>
      </c>
    </row>
    <row r="877" spans="1:4">
      <c r="A877" s="279" t="s">
        <v>2176</v>
      </c>
      <c r="B877" s="280">
        <v>1017231.01</v>
      </c>
      <c r="C877" s="280">
        <v>291174.87</v>
      </c>
      <c r="D877" s="280">
        <v>1308405.8800000001</v>
      </c>
    </row>
    <row r="878" spans="1:4">
      <c r="A878" s="279" t="s">
        <v>2177</v>
      </c>
      <c r="B878" s="280">
        <v>1814817.66</v>
      </c>
      <c r="C878" s="280">
        <v>256432.43</v>
      </c>
      <c r="D878" s="280">
        <v>2071250.09</v>
      </c>
    </row>
    <row r="879" spans="1:4">
      <c r="A879" s="279" t="s">
        <v>2178</v>
      </c>
      <c r="B879" s="280">
        <v>218585.96</v>
      </c>
      <c r="C879" s="280">
        <v>142306.56999999998</v>
      </c>
      <c r="D879" s="280">
        <v>360892.52999999997</v>
      </c>
    </row>
    <row r="880" spans="1:4">
      <c r="A880" s="279" t="s">
        <v>2179</v>
      </c>
      <c r="B880" s="280">
        <v>81713329.5</v>
      </c>
      <c r="C880" s="280">
        <v>4028311.25</v>
      </c>
      <c r="D880" s="280">
        <v>85741640.75</v>
      </c>
    </row>
    <row r="881" spans="1:4">
      <c r="A881" s="279" t="s">
        <v>2180</v>
      </c>
      <c r="B881" s="280">
        <v>8294466.5800000001</v>
      </c>
      <c r="C881" s="280">
        <v>1478351.3499999999</v>
      </c>
      <c r="D881" s="280">
        <v>9772817.9299999997</v>
      </c>
    </row>
    <row r="882" spans="1:4">
      <c r="A882" s="279" t="s">
        <v>2181</v>
      </c>
      <c r="B882" s="280">
        <v>7914525.0200000005</v>
      </c>
      <c r="C882" s="280">
        <v>468904.12</v>
      </c>
      <c r="D882" s="280">
        <v>8383429.1399999997</v>
      </c>
    </row>
    <row r="883" spans="1:4">
      <c r="A883" s="279" t="s">
        <v>2182</v>
      </c>
      <c r="B883" s="280">
        <v>9446417.7599999998</v>
      </c>
      <c r="C883" s="280">
        <v>2116890.85</v>
      </c>
      <c r="D883" s="280">
        <v>11563308.610000001</v>
      </c>
    </row>
    <row r="884" spans="1:4">
      <c r="A884" s="279" t="s">
        <v>2183</v>
      </c>
      <c r="B884" s="280">
        <v>25250028.73</v>
      </c>
      <c r="C884" s="280">
        <v>3083600.7800000003</v>
      </c>
      <c r="D884" s="280">
        <v>28333629.509999998</v>
      </c>
    </row>
    <row r="885" spans="1:4">
      <c r="A885" s="279" t="s">
        <v>2184</v>
      </c>
      <c r="B885" s="280">
        <v>50905438.089999996</v>
      </c>
      <c r="C885" s="280">
        <v>7147747.1000000006</v>
      </c>
      <c r="D885" s="280">
        <v>58053185.189999998</v>
      </c>
    </row>
    <row r="886" spans="1:4">
      <c r="A886" s="279" t="s">
        <v>2185</v>
      </c>
      <c r="B886" s="280">
        <v>94891.61</v>
      </c>
      <c r="C886" s="280">
        <v>28188.080000000002</v>
      </c>
      <c r="D886" s="280">
        <v>123079.69</v>
      </c>
    </row>
    <row r="887" spans="1:4">
      <c r="A887" s="279" t="s">
        <v>2186</v>
      </c>
      <c r="B887" s="280">
        <v>19060.199999999997</v>
      </c>
      <c r="C887" s="280">
        <v>-3352.0099999999998</v>
      </c>
      <c r="D887" s="280">
        <v>15708.19</v>
      </c>
    </row>
    <row r="888" spans="1:4">
      <c r="A888" s="279" t="s">
        <v>2187</v>
      </c>
      <c r="B888" s="280">
        <v>113951.81000000001</v>
      </c>
      <c r="C888" s="280">
        <v>24836.070000000003</v>
      </c>
      <c r="D888" s="280">
        <v>138787.88000000003</v>
      </c>
    </row>
    <row r="889" spans="1:4">
      <c r="A889" s="279" t="s">
        <v>2188</v>
      </c>
      <c r="B889" s="280">
        <v>10256.730000000001</v>
      </c>
      <c r="C889" s="280">
        <v>0</v>
      </c>
      <c r="D889" s="280">
        <v>10256.730000000001</v>
      </c>
    </row>
    <row r="890" spans="1:4">
      <c r="A890" s="279" t="s">
        <v>2189</v>
      </c>
      <c r="B890" s="280">
        <v>10256.73</v>
      </c>
      <c r="C890" s="280">
        <v>0</v>
      </c>
      <c r="D890" s="280">
        <v>10256.73</v>
      </c>
    </row>
    <row r="891" spans="1:4">
      <c r="A891" s="279" t="s">
        <v>2190</v>
      </c>
      <c r="B891" s="280">
        <v>7599.11</v>
      </c>
      <c r="C891" s="280">
        <v>1192.0200000000002</v>
      </c>
      <c r="D891" s="280">
        <v>8791.1299999999992</v>
      </c>
    </row>
    <row r="892" spans="1:4">
      <c r="A892" s="279" t="s">
        <v>2191</v>
      </c>
      <c r="B892" s="280">
        <v>1013.3100000000001</v>
      </c>
      <c r="C892" s="280">
        <v>0</v>
      </c>
      <c r="D892" s="280">
        <v>1013.3100000000001</v>
      </c>
    </row>
    <row r="893" spans="1:4">
      <c r="A893" s="279" t="s">
        <v>2192</v>
      </c>
      <c r="B893" s="280">
        <v>8612.42</v>
      </c>
      <c r="C893" s="280">
        <v>1192.02</v>
      </c>
      <c r="D893" s="280">
        <v>9804.44</v>
      </c>
    </row>
    <row r="894" spans="1:4">
      <c r="A894" s="279" t="s">
        <v>2193</v>
      </c>
      <c r="B894" s="280">
        <v>189586737.99000001</v>
      </c>
      <c r="C894" s="280">
        <v>19853418.300000001</v>
      </c>
      <c r="D894" s="280">
        <v>209440156.29000002</v>
      </c>
    </row>
    <row r="895" spans="1:4">
      <c r="A895" s="279" t="s">
        <v>2194</v>
      </c>
      <c r="B895" s="280">
        <v>1385965.63</v>
      </c>
      <c r="C895" s="280">
        <v>-289373.51</v>
      </c>
      <c r="D895" s="280">
        <v>1096592.1200000001</v>
      </c>
    </row>
    <row r="896" spans="1:4">
      <c r="A896" s="279" t="s">
        <v>2195</v>
      </c>
      <c r="B896" s="280">
        <v>173253664.34</v>
      </c>
      <c r="C896" s="280">
        <v>-27445063.510000002</v>
      </c>
      <c r="D896" s="280">
        <v>145808600.82999998</v>
      </c>
    </row>
    <row r="897" spans="1:4">
      <c r="A897" s="279" t="s">
        <v>2196</v>
      </c>
      <c r="B897" s="280">
        <v>147166186.98000002</v>
      </c>
      <c r="C897" s="280">
        <v>11586728.84</v>
      </c>
      <c r="D897" s="280">
        <v>158752915.81999999</v>
      </c>
    </row>
    <row r="898" spans="1:4">
      <c r="A898" s="279" t="s">
        <v>2197</v>
      </c>
      <c r="B898" s="280">
        <v>-591.6</v>
      </c>
      <c r="C898" s="280">
        <v>-60</v>
      </c>
      <c r="D898" s="280">
        <v>-651.6</v>
      </c>
    </row>
    <row r="899" spans="1:4">
      <c r="A899" s="279" t="s">
        <v>2198</v>
      </c>
      <c r="B899" s="280">
        <v>84651.67</v>
      </c>
      <c r="C899" s="280">
        <v>1615.93</v>
      </c>
      <c r="D899" s="280">
        <v>86267.599999999991</v>
      </c>
    </row>
    <row r="900" spans="1:4">
      <c r="A900" s="279" t="s">
        <v>2199</v>
      </c>
      <c r="B900" s="280">
        <v>595654.13</v>
      </c>
      <c r="C900" s="280">
        <v>-316132.74</v>
      </c>
      <c r="D900" s="280">
        <v>279521.38999999996</v>
      </c>
    </row>
    <row r="901" spans="1:4">
      <c r="A901" s="279" t="s">
        <v>2200</v>
      </c>
      <c r="B901" s="280">
        <v>24090217.390000001</v>
      </c>
      <c r="C901" s="280">
        <v>2585613.0300000003</v>
      </c>
      <c r="D901" s="280">
        <v>26675830.420000002</v>
      </c>
    </row>
    <row r="902" spans="1:4">
      <c r="A902" s="279" t="s">
        <v>2201</v>
      </c>
      <c r="B902" s="280">
        <v>147292897.09999999</v>
      </c>
      <c r="C902" s="280">
        <v>11228004.879999999</v>
      </c>
      <c r="D902" s="280">
        <v>158520901.97999999</v>
      </c>
    </row>
    <row r="903" spans="1:4">
      <c r="A903" s="279" t="s">
        <v>2202</v>
      </c>
      <c r="B903" s="280">
        <v>499784.76</v>
      </c>
      <c r="C903" s="280">
        <v>-855115.16999999993</v>
      </c>
      <c r="D903" s="280">
        <v>-355330.41</v>
      </c>
    </row>
    <row r="904" spans="1:4">
      <c r="A904" s="279" t="s">
        <v>2203</v>
      </c>
      <c r="B904" s="280">
        <v>-11796765</v>
      </c>
      <c r="C904" s="280">
        <v>320177.18000000005</v>
      </c>
      <c r="D904" s="280">
        <v>-11476587.819999998</v>
      </c>
    </row>
    <row r="905" spans="1:4">
      <c r="A905" s="279" t="s">
        <v>2204</v>
      </c>
      <c r="B905" s="280">
        <v>482571665.40000004</v>
      </c>
      <c r="C905" s="280">
        <v>-3183605.0700000003</v>
      </c>
      <c r="D905" s="280">
        <v>479388060.33000004</v>
      </c>
    </row>
    <row r="906" spans="1:4">
      <c r="A906" s="279" t="s">
        <v>2205</v>
      </c>
      <c r="B906" s="280">
        <v>4950700998.3299999</v>
      </c>
      <c r="C906" s="280">
        <v>330049473.31999999</v>
      </c>
      <c r="D906" s="280">
        <v>5280750471.6500006</v>
      </c>
    </row>
    <row r="907" spans="1:4">
      <c r="A907" s="279" t="s">
        <v>2206</v>
      </c>
      <c r="B907" s="280">
        <v>254528789.56</v>
      </c>
      <c r="C907" s="280">
        <v>12328242.470000001</v>
      </c>
      <c r="D907" s="280">
        <v>266857032.03</v>
      </c>
    </row>
    <row r="908" spans="1:4">
      <c r="A908" s="279" t="s">
        <v>2207</v>
      </c>
      <c r="B908" s="280">
        <v>254528789.56</v>
      </c>
      <c r="C908" s="280">
        <v>12328242.470000001</v>
      </c>
      <c r="D908" s="280">
        <v>266857032.03</v>
      </c>
    </row>
    <row r="909" spans="1:4">
      <c r="A909" s="279" t="s">
        <v>2208</v>
      </c>
      <c r="B909" s="280">
        <v>6723417.5800000001</v>
      </c>
      <c r="C909" s="280">
        <v>751649.8</v>
      </c>
      <c r="D909" s="280">
        <v>7475067.3799999999</v>
      </c>
    </row>
    <row r="910" spans="1:4">
      <c r="A910" s="279" t="s">
        <v>2209</v>
      </c>
      <c r="B910" s="280">
        <v>6723417.5800000001</v>
      </c>
      <c r="C910" s="280">
        <v>751649.8</v>
      </c>
      <c r="D910" s="280">
        <v>7475067.3799999999</v>
      </c>
    </row>
    <row r="911" spans="1:4">
      <c r="A911" s="279" t="s">
        <v>2210</v>
      </c>
      <c r="B911" s="280">
        <v>261252207.13999999</v>
      </c>
      <c r="C911" s="280">
        <v>13079892.270000001</v>
      </c>
      <c r="D911" s="280">
        <v>274332099.40999997</v>
      </c>
    </row>
    <row r="912" spans="1:4">
      <c r="A912" s="279" t="s">
        <v>2211</v>
      </c>
      <c r="B912" s="280">
        <v>68977172</v>
      </c>
      <c r="C912" s="280">
        <v>-3375211.08</v>
      </c>
      <c r="D912" s="280">
        <v>65601960.920000002</v>
      </c>
    </row>
    <row r="913" spans="1:4">
      <c r="A913" s="279" t="s">
        <v>2212</v>
      </c>
      <c r="B913" s="280">
        <v>4168519.57</v>
      </c>
      <c r="C913" s="280">
        <v>62541.599999999991</v>
      </c>
      <c r="D913" s="280">
        <v>4231061.1700000009</v>
      </c>
    </row>
    <row r="914" spans="1:4">
      <c r="A914" s="279" t="s">
        <v>2213</v>
      </c>
      <c r="B914" s="280">
        <v>73145691.570000008</v>
      </c>
      <c r="C914" s="280">
        <v>-3312669.4800000004</v>
      </c>
      <c r="D914" s="280">
        <v>69833022.089999989</v>
      </c>
    </row>
    <row r="915" spans="1:4">
      <c r="A915" s="279" t="s">
        <v>2214</v>
      </c>
      <c r="B915" s="280">
        <v>467895559.51999998</v>
      </c>
      <c r="C915" s="280">
        <v>39240733.869999997</v>
      </c>
      <c r="D915" s="280">
        <v>507136293.39000005</v>
      </c>
    </row>
    <row r="916" spans="1:4">
      <c r="A916" s="279" t="s">
        <v>2215</v>
      </c>
      <c r="B916" s="280">
        <v>120118653.14000002</v>
      </c>
      <c r="C916" s="280">
        <v>17754946.469999999</v>
      </c>
      <c r="D916" s="280">
        <v>137873599.60999998</v>
      </c>
    </row>
    <row r="917" spans="1:4">
      <c r="A917" s="279" t="s">
        <v>2216</v>
      </c>
      <c r="B917" s="280">
        <v>40421769.100000001</v>
      </c>
      <c r="C917" s="280">
        <v>-616426.32999999996</v>
      </c>
      <c r="D917" s="280">
        <v>39805342.770000003</v>
      </c>
    </row>
    <row r="918" spans="1:4">
      <c r="A918" s="279" t="s">
        <v>2217</v>
      </c>
      <c r="B918" s="280">
        <v>8724086.6899999995</v>
      </c>
      <c r="C918" s="280">
        <v>-62541.599999999999</v>
      </c>
      <c r="D918" s="280">
        <v>8661545.0899999999</v>
      </c>
    </row>
    <row r="919" spans="1:4">
      <c r="A919" s="279" t="s">
        <v>2218</v>
      </c>
      <c r="B919" s="280">
        <v>1044723.87</v>
      </c>
      <c r="C919" s="280">
        <v>0</v>
      </c>
      <c r="D919" s="280">
        <v>1044723.87</v>
      </c>
    </row>
    <row r="920" spans="1:4">
      <c r="A920" s="279" t="s">
        <v>2219</v>
      </c>
      <c r="B920" s="280">
        <v>638204792.32000005</v>
      </c>
      <c r="C920" s="280">
        <v>56316712.410000004</v>
      </c>
      <c r="D920" s="280">
        <v>694521504.73000002</v>
      </c>
    </row>
    <row r="921" spans="1:4">
      <c r="A921" s="279" t="s">
        <v>2220</v>
      </c>
      <c r="B921" s="280">
        <v>-536452887.38</v>
      </c>
      <c r="C921" s="280">
        <v>-25088000.77</v>
      </c>
      <c r="D921" s="280">
        <v>-561540888.14999998</v>
      </c>
    </row>
    <row r="922" spans="1:4">
      <c r="A922" s="279" t="s">
        <v>2221</v>
      </c>
      <c r="B922" s="280">
        <v>-127591399.06999999</v>
      </c>
      <c r="C922" s="280">
        <v>-6290678.4100000001</v>
      </c>
      <c r="D922" s="280">
        <v>-133882077.48</v>
      </c>
    </row>
    <row r="923" spans="1:4">
      <c r="A923" s="279" t="s">
        <v>2222</v>
      </c>
      <c r="B923" s="280">
        <v>-51468233.159999996</v>
      </c>
      <c r="C923" s="280">
        <v>-130067.13</v>
      </c>
      <c r="D923" s="280">
        <v>-51598300.289999999</v>
      </c>
    </row>
    <row r="924" spans="1:4">
      <c r="A924" s="279" t="s">
        <v>2223</v>
      </c>
      <c r="B924" s="280">
        <v>-12523373.4</v>
      </c>
      <c r="C924" s="280">
        <v>0</v>
      </c>
      <c r="D924" s="280">
        <v>-12523373.4</v>
      </c>
    </row>
    <row r="925" spans="1:4">
      <c r="A925" s="279" t="s">
        <v>2224</v>
      </c>
      <c r="B925" s="280">
        <v>-21861774</v>
      </c>
      <c r="C925" s="280">
        <v>-3193058.84</v>
      </c>
      <c r="D925" s="280">
        <v>-25054832.84</v>
      </c>
    </row>
    <row r="926" spans="1:4">
      <c r="A926" s="279" t="s">
        <v>2225</v>
      </c>
      <c r="B926" s="280">
        <v>-749897667.00999999</v>
      </c>
      <c r="C926" s="280">
        <v>-34701805.149999999</v>
      </c>
      <c r="D926" s="280">
        <v>-784599472.15999997</v>
      </c>
    </row>
    <row r="927" spans="1:4">
      <c r="A927" s="279" t="s">
        <v>2226</v>
      </c>
      <c r="B927" s="280">
        <v>-111692874.69000001</v>
      </c>
      <c r="C927" s="280">
        <v>21614907.260000002</v>
      </c>
      <c r="D927" s="280">
        <v>-90077967.429999992</v>
      </c>
    </row>
    <row r="928" spans="1:4">
      <c r="A928" s="279" t="s">
        <v>2227</v>
      </c>
      <c r="B928" s="280">
        <v>-404520.42000000004</v>
      </c>
      <c r="C928" s="280">
        <v>-36774.58</v>
      </c>
      <c r="D928" s="280">
        <v>-441295</v>
      </c>
    </row>
    <row r="929" spans="1:4">
      <c r="A929" s="279" t="s">
        <v>2228</v>
      </c>
      <c r="B929" s="280">
        <v>-404520.42000000004</v>
      </c>
      <c r="C929" s="280">
        <v>-36774.58</v>
      </c>
      <c r="D929" s="280">
        <v>-441295.00000000006</v>
      </c>
    </row>
    <row r="930" spans="1:4">
      <c r="A930" s="279" t="s">
        <v>2229</v>
      </c>
      <c r="B930" s="280">
        <v>222300503.59999999</v>
      </c>
      <c r="C930" s="280">
        <v>31345355.469999999</v>
      </c>
      <c r="D930" s="280">
        <v>253645859.06999999</v>
      </c>
    </row>
    <row r="931" spans="1:4">
      <c r="A931" s="279" t="s">
        <v>2230</v>
      </c>
      <c r="B931" s="280">
        <v>5173001501.9300003</v>
      </c>
      <c r="C931" s="280">
        <v>361394828.78999996</v>
      </c>
      <c r="D931" s="280">
        <v>5534396330.7199993</v>
      </c>
    </row>
    <row r="932" spans="1:4">
      <c r="A932" s="279" t="s">
        <v>2231</v>
      </c>
      <c r="B932" s="280">
        <v>1218122034.1500001</v>
      </c>
      <c r="C932" s="280">
        <v>147630938.40000001</v>
      </c>
      <c r="D932" s="280">
        <v>1365752972.55</v>
      </c>
    </row>
    <row r="933" spans="1:4">
      <c r="A933" s="279" t="s">
        <v>2232</v>
      </c>
      <c r="B933" s="280">
        <v>19391.559999999998</v>
      </c>
      <c r="C933" s="280">
        <v>0</v>
      </c>
      <c r="D933" s="280">
        <v>19391.559999999998</v>
      </c>
    </row>
    <row r="934" spans="1:4">
      <c r="A934" s="279" t="s">
        <v>2233</v>
      </c>
      <c r="B934" s="280">
        <v>19391.560000000001</v>
      </c>
      <c r="C934" s="280">
        <v>0</v>
      </c>
      <c r="D934" s="280">
        <v>19391.560000000001</v>
      </c>
    </row>
    <row r="935" spans="1:4">
      <c r="A935" s="279" t="s">
        <v>2234</v>
      </c>
      <c r="B935" s="280">
        <v>-132386.74</v>
      </c>
      <c r="C935" s="280">
        <v>-16695.259999999998</v>
      </c>
      <c r="D935" s="280">
        <v>-149082</v>
      </c>
    </row>
    <row r="936" spans="1:4">
      <c r="A936" s="279" t="s">
        <v>2235</v>
      </c>
      <c r="B936" s="280">
        <v>-132386.74000000002</v>
      </c>
      <c r="C936" s="280">
        <v>-16695.259999999998</v>
      </c>
      <c r="D936" s="280">
        <v>-149082</v>
      </c>
    </row>
    <row r="937" spans="1:4">
      <c r="A937" s="279" t="s">
        <v>2236</v>
      </c>
      <c r="B937" s="280">
        <v>814673.17</v>
      </c>
      <c r="C937" s="280">
        <v>254036.76</v>
      </c>
      <c r="D937" s="280">
        <v>1068709.93</v>
      </c>
    </row>
    <row r="938" spans="1:4">
      <c r="A938" s="279" t="s">
        <v>2237</v>
      </c>
      <c r="B938" s="280">
        <v>141025.49</v>
      </c>
      <c r="C938" s="280">
        <v>209715.82</v>
      </c>
      <c r="D938" s="280">
        <v>350741.31</v>
      </c>
    </row>
    <row r="939" spans="1:4">
      <c r="A939" s="279" t="s">
        <v>2238</v>
      </c>
      <c r="B939" s="280">
        <v>2006514</v>
      </c>
      <c r="C939" s="280">
        <v>1678512.8800000001</v>
      </c>
      <c r="D939" s="280">
        <v>3685026.88</v>
      </c>
    </row>
    <row r="940" spans="1:4">
      <c r="A940" s="279" t="s">
        <v>2239</v>
      </c>
      <c r="B940" s="280">
        <v>184609.37000000002</v>
      </c>
      <c r="C940" s="280">
        <v>16782.669999999998</v>
      </c>
      <c r="D940" s="280">
        <v>201392.03999999998</v>
      </c>
    </row>
    <row r="941" spans="1:4">
      <c r="A941" s="279" t="s">
        <v>2240</v>
      </c>
      <c r="B941" s="280">
        <v>3146822.0300000003</v>
      </c>
      <c r="C941" s="280">
        <v>2159048.13</v>
      </c>
      <c r="D941" s="280">
        <v>5305870.16</v>
      </c>
    </row>
    <row r="942" spans="1:4">
      <c r="A942" s="279" t="s">
        <v>2241</v>
      </c>
      <c r="B942" s="280">
        <v>13403562.719999999</v>
      </c>
      <c r="C942" s="280">
        <v>1669847.8299999998</v>
      </c>
      <c r="D942" s="280">
        <v>15073410.549999999</v>
      </c>
    </row>
    <row r="943" spans="1:4">
      <c r="A943" s="279" t="s">
        <v>2242</v>
      </c>
      <c r="B943" s="280">
        <v>13403562.719999999</v>
      </c>
      <c r="C943" s="280">
        <v>1669847.8299999998</v>
      </c>
      <c r="D943" s="280">
        <v>15073410.549999999</v>
      </c>
    </row>
    <row r="944" spans="1:4">
      <c r="A944" s="279" t="s">
        <v>2243</v>
      </c>
      <c r="B944" s="280">
        <v>521678.99999999994</v>
      </c>
      <c r="C944" s="280">
        <v>46574.47</v>
      </c>
      <c r="D944" s="280">
        <v>568253.47</v>
      </c>
    </row>
    <row r="945" spans="1:4">
      <c r="A945" s="279" t="s">
        <v>2244</v>
      </c>
      <c r="B945" s="280">
        <v>-521679.00000000006</v>
      </c>
      <c r="C945" s="280">
        <v>-46574.470000000008</v>
      </c>
      <c r="D945" s="280">
        <v>-568253.47</v>
      </c>
    </row>
    <row r="946" spans="1:4">
      <c r="A946" s="279" t="s">
        <v>2245</v>
      </c>
      <c r="B946" s="280">
        <v>-584993.1</v>
      </c>
      <c r="C946" s="280">
        <v>0</v>
      </c>
      <c r="D946" s="280">
        <v>-584993.1</v>
      </c>
    </row>
    <row r="947" spans="1:4">
      <c r="A947" s="279" t="s">
        <v>2246</v>
      </c>
      <c r="B947" s="280">
        <v>34899.56</v>
      </c>
      <c r="C947" s="280">
        <v>0</v>
      </c>
      <c r="D947" s="280">
        <v>34899.56</v>
      </c>
    </row>
    <row r="948" spans="1:4">
      <c r="A948" s="279" t="s">
        <v>2247</v>
      </c>
      <c r="B948" s="280">
        <v>-99134.3</v>
      </c>
      <c r="C948" s="280">
        <v>99134.3</v>
      </c>
      <c r="D948" s="280">
        <v>0</v>
      </c>
    </row>
    <row r="949" spans="1:4">
      <c r="A949" s="279" t="s">
        <v>2248</v>
      </c>
      <c r="B949" s="280">
        <v>22743.22</v>
      </c>
      <c r="C949" s="280">
        <v>2046.9999999999998</v>
      </c>
      <c r="D949" s="280">
        <v>24790.22</v>
      </c>
    </row>
    <row r="950" spans="1:4">
      <c r="A950" s="279" t="s">
        <v>2249</v>
      </c>
      <c r="B950" s="280">
        <v>22743.22</v>
      </c>
      <c r="C950" s="280">
        <v>2046.9999999999998</v>
      </c>
      <c r="D950" s="280">
        <v>24790.22</v>
      </c>
    </row>
    <row r="951" spans="1:4">
      <c r="A951" s="279" t="s">
        <v>2250</v>
      </c>
      <c r="B951" s="280">
        <v>1935298.66</v>
      </c>
      <c r="C951" s="280">
        <v>0</v>
      </c>
      <c r="D951" s="280">
        <v>1935298.66</v>
      </c>
    </row>
    <row r="952" spans="1:4">
      <c r="A952" s="279" t="s">
        <v>2251</v>
      </c>
      <c r="B952" s="280">
        <v>2385183.5700000003</v>
      </c>
      <c r="C952" s="280">
        <v>216834.87000000002</v>
      </c>
      <c r="D952" s="280">
        <v>2602018.44</v>
      </c>
    </row>
    <row r="953" spans="1:4">
      <c r="A953" s="279" t="s">
        <v>2252</v>
      </c>
      <c r="B953" s="280">
        <v>208696.62</v>
      </c>
      <c r="C953" s="280">
        <v>1221227.5899999999</v>
      </c>
      <c r="D953" s="280">
        <v>1429924.21</v>
      </c>
    </row>
    <row r="954" spans="1:4">
      <c r="A954" s="279" t="s">
        <v>2253</v>
      </c>
      <c r="B954" s="280">
        <v>4166983.0700000003</v>
      </c>
      <c r="C954" s="280">
        <v>23481.15</v>
      </c>
      <c r="D954" s="280">
        <v>4190464.22</v>
      </c>
    </row>
    <row r="955" spans="1:4">
      <c r="A955" s="279" t="s">
        <v>2254</v>
      </c>
      <c r="B955" s="280">
        <v>8046934.0800000001</v>
      </c>
      <c r="C955" s="280">
        <v>1560677.9100000001</v>
      </c>
      <c r="D955" s="280">
        <v>9607611.9900000002</v>
      </c>
    </row>
    <row r="956" spans="1:4">
      <c r="A956" s="279" t="s">
        <v>2255</v>
      </c>
      <c r="B956" s="280">
        <v>1568006.77</v>
      </c>
      <c r="C956" s="280">
        <v>216941.22999999998</v>
      </c>
      <c r="D956" s="280">
        <v>1784948</v>
      </c>
    </row>
    <row r="957" spans="1:4">
      <c r="A957" s="279" t="s">
        <v>2256</v>
      </c>
      <c r="B957" s="280">
        <v>1568006.77</v>
      </c>
      <c r="C957" s="280">
        <v>216941.22999999998</v>
      </c>
      <c r="D957" s="280">
        <v>1784948</v>
      </c>
    </row>
    <row r="958" spans="1:4">
      <c r="A958" s="279" t="s">
        <v>2257</v>
      </c>
      <c r="B958" s="280">
        <v>263377.24</v>
      </c>
      <c r="C958" s="280">
        <v>70189.34</v>
      </c>
      <c r="D958" s="280">
        <v>333566.58</v>
      </c>
    </row>
    <row r="959" spans="1:4">
      <c r="A959" s="279" t="s">
        <v>2258</v>
      </c>
      <c r="B959" s="280">
        <v>119383.99</v>
      </c>
      <c r="C959" s="280">
        <v>21525.59</v>
      </c>
      <c r="D959" s="280">
        <v>140909.58000000002</v>
      </c>
    </row>
    <row r="960" spans="1:4">
      <c r="A960" s="279" t="s">
        <v>2259</v>
      </c>
      <c r="B960" s="280">
        <v>2500</v>
      </c>
      <c r="C960" s="280">
        <v>0</v>
      </c>
      <c r="D960" s="280">
        <v>2500</v>
      </c>
    </row>
    <row r="961" spans="1:4">
      <c r="A961" s="279" t="s">
        <v>2260</v>
      </c>
      <c r="B961" s="280">
        <v>-58191056.119999997</v>
      </c>
      <c r="C961" s="280">
        <v>-5101953.1000000006</v>
      </c>
      <c r="D961" s="280">
        <v>-63293009.219999999</v>
      </c>
    </row>
    <row r="962" spans="1:4">
      <c r="A962" s="279" t="s">
        <v>2261</v>
      </c>
      <c r="B962" s="280">
        <v>58576317.350000001</v>
      </c>
      <c r="C962" s="280">
        <v>5193668.03</v>
      </c>
      <c r="D962" s="280">
        <v>63769985.380000003</v>
      </c>
    </row>
    <row r="963" spans="1:4">
      <c r="A963" s="279" t="s">
        <v>2262</v>
      </c>
      <c r="B963" s="280">
        <v>385.73</v>
      </c>
      <c r="C963" s="280">
        <v>0</v>
      </c>
      <c r="D963" s="280">
        <v>385.73</v>
      </c>
    </row>
    <row r="964" spans="1:4">
      <c r="A964" s="279" t="s">
        <v>2263</v>
      </c>
      <c r="B964" s="280">
        <v>26601298.66</v>
      </c>
      <c r="C964" s="280">
        <v>1051603.95</v>
      </c>
      <c r="D964" s="280">
        <v>27652902.609999999</v>
      </c>
    </row>
    <row r="965" spans="1:4">
      <c r="A965" s="279" t="s">
        <v>2264</v>
      </c>
      <c r="B965" s="280">
        <v>26601684.390000001</v>
      </c>
      <c r="C965" s="280">
        <v>1051603.95</v>
      </c>
      <c r="D965" s="280">
        <v>27653288.34</v>
      </c>
    </row>
    <row r="966" spans="1:4">
      <c r="A966" s="279" t="s">
        <v>2265</v>
      </c>
      <c r="B966" s="280">
        <v>-31974632.959999997</v>
      </c>
      <c r="C966" s="280">
        <v>-4142064.08</v>
      </c>
      <c r="D966" s="280">
        <v>-36116697.039999999</v>
      </c>
    </row>
    <row r="967" spans="1:4">
      <c r="A967" s="279" t="s">
        <v>2266</v>
      </c>
      <c r="B967" s="280">
        <v>41067894.809999995</v>
      </c>
      <c r="C967" s="280">
        <v>5873108.75</v>
      </c>
      <c r="D967" s="280">
        <v>46941003.559999995</v>
      </c>
    </row>
    <row r="968" spans="1:4">
      <c r="A968" s="279" t="s">
        <v>2267</v>
      </c>
      <c r="B968" s="280"/>
      <c r="C968" s="280">
        <v>154.73000000000002</v>
      </c>
      <c r="D968" s="280">
        <v>154.73000000000002</v>
      </c>
    </row>
    <row r="969" spans="1:4">
      <c r="A969" s="279" t="s">
        <v>2268</v>
      </c>
      <c r="B969" s="280">
        <v>-9461960.870000001</v>
      </c>
      <c r="C969" s="280">
        <v>558120.27</v>
      </c>
      <c r="D969" s="280">
        <v>-8903840.5999999996</v>
      </c>
    </row>
    <row r="970" spans="1:4">
      <c r="A970" s="279" t="s">
        <v>2269</v>
      </c>
      <c r="B970" s="280">
        <v>-9461960.870000001</v>
      </c>
      <c r="C970" s="280">
        <v>558275</v>
      </c>
      <c r="D970" s="280">
        <v>-8903685.8699999992</v>
      </c>
    </row>
    <row r="971" spans="1:4">
      <c r="A971" s="279" t="s">
        <v>2270</v>
      </c>
      <c r="B971" s="280">
        <v>48004540.390000001</v>
      </c>
      <c r="C971" s="280">
        <v>10243584.450000001</v>
      </c>
      <c r="D971" s="280">
        <v>58248124.840000004</v>
      </c>
    </row>
    <row r="972" spans="1:4">
      <c r="A972" s="279" t="s">
        <v>2271</v>
      </c>
      <c r="B972" s="280">
        <v>-282275.69</v>
      </c>
      <c r="C972" s="280">
        <v>-54411.66</v>
      </c>
      <c r="D972" s="280">
        <v>-336687.35</v>
      </c>
    </row>
    <row r="973" spans="1:4">
      <c r="A973" s="279" t="s">
        <v>2272</v>
      </c>
      <c r="B973" s="280">
        <v>282275.69000000006</v>
      </c>
      <c r="C973" s="280">
        <v>54411.66</v>
      </c>
      <c r="D973" s="280">
        <v>336687.35000000003</v>
      </c>
    </row>
    <row r="974" spans="1:4">
      <c r="A974" s="279" t="s">
        <v>2273</v>
      </c>
      <c r="B974" s="280">
        <v>9152.2200000000012</v>
      </c>
      <c r="C974" s="280">
        <v>832.02</v>
      </c>
      <c r="D974" s="280">
        <v>9984.24</v>
      </c>
    </row>
    <row r="975" spans="1:4">
      <c r="A975" s="279" t="s">
        <v>2274</v>
      </c>
      <c r="B975" s="280">
        <v>713815.08</v>
      </c>
      <c r="C975" s="280">
        <v>64892.279999999992</v>
      </c>
      <c r="D975" s="280">
        <v>778707.36</v>
      </c>
    </row>
    <row r="976" spans="1:4">
      <c r="A976" s="279" t="s">
        <v>2275</v>
      </c>
      <c r="B976" s="280">
        <v>722967.3</v>
      </c>
      <c r="C976" s="280">
        <v>65724.3</v>
      </c>
      <c r="D976" s="280">
        <v>788691.60000000009</v>
      </c>
    </row>
    <row r="977" spans="1:4">
      <c r="A977" s="279" t="s">
        <v>2276</v>
      </c>
      <c r="B977" s="280">
        <v>3979048.3499999996</v>
      </c>
      <c r="C977" s="280">
        <v>1050903.6200000001</v>
      </c>
      <c r="D977" s="280">
        <v>5029951.9700000007</v>
      </c>
    </row>
    <row r="978" spans="1:4">
      <c r="A978" s="279" t="s">
        <v>2277</v>
      </c>
      <c r="B978" s="280">
        <v>3979048.3499999996</v>
      </c>
      <c r="C978" s="280">
        <v>1050903.6200000001</v>
      </c>
      <c r="D978" s="280">
        <v>5029951.9700000007</v>
      </c>
    </row>
    <row r="979" spans="1:4">
      <c r="A979" s="279" t="s">
        <v>2278</v>
      </c>
      <c r="B979" s="280">
        <v>2855755.08</v>
      </c>
      <c r="C979" s="280">
        <v>-2042557.25</v>
      </c>
      <c r="D979" s="280">
        <v>813197.83</v>
      </c>
    </row>
    <row r="980" spans="1:4">
      <c r="A980" s="279" t="s">
        <v>2279</v>
      </c>
      <c r="B980" s="280">
        <v>2855755.08</v>
      </c>
      <c r="C980" s="280">
        <v>-2042557.25</v>
      </c>
      <c r="D980" s="280">
        <v>813197.83</v>
      </c>
    </row>
    <row r="981" spans="1:4">
      <c r="A981" s="279" t="s">
        <v>2280</v>
      </c>
      <c r="B981" s="280">
        <v>87004.41</v>
      </c>
      <c r="C981" s="280">
        <v>0</v>
      </c>
      <c r="D981" s="280">
        <v>87004.41</v>
      </c>
    </row>
    <row r="982" spans="1:4">
      <c r="A982" s="279" t="s">
        <v>2281</v>
      </c>
      <c r="B982" s="280">
        <v>87004.410000000018</v>
      </c>
      <c r="C982" s="280">
        <v>0</v>
      </c>
      <c r="D982" s="280">
        <v>87004.410000000018</v>
      </c>
    </row>
    <row r="983" spans="1:4">
      <c r="A983" s="279" t="s">
        <v>2282</v>
      </c>
      <c r="B983" s="280">
        <v>3671503.8099999996</v>
      </c>
      <c r="C983" s="280">
        <v>434740.55</v>
      </c>
      <c r="D983" s="280">
        <v>4106244.3600000003</v>
      </c>
    </row>
    <row r="984" spans="1:4">
      <c r="A984" s="279" t="s">
        <v>2283</v>
      </c>
      <c r="B984" s="280">
        <v>3671503.8099999996</v>
      </c>
      <c r="C984" s="280">
        <v>434740.55</v>
      </c>
      <c r="D984" s="280">
        <v>4106244.3600000003</v>
      </c>
    </row>
    <row r="985" spans="1:4">
      <c r="A985" s="279" t="s">
        <v>2284</v>
      </c>
      <c r="B985" s="280">
        <v>4041046.56</v>
      </c>
      <c r="C985" s="280">
        <v>-192962.12</v>
      </c>
      <c r="D985" s="280">
        <v>3848084.44</v>
      </c>
    </row>
    <row r="986" spans="1:4">
      <c r="A986" s="279" t="s">
        <v>2285</v>
      </c>
      <c r="B986" s="280">
        <v>4041046.56</v>
      </c>
      <c r="C986" s="280">
        <v>-192962.12</v>
      </c>
      <c r="D986" s="280">
        <v>3848084.44</v>
      </c>
    </row>
    <row r="987" spans="1:4">
      <c r="A987" s="279" t="s">
        <v>2286</v>
      </c>
      <c r="B987" s="280">
        <v>0</v>
      </c>
      <c r="C987" s="280">
        <v>0</v>
      </c>
      <c r="D987" s="280">
        <v>0</v>
      </c>
    </row>
    <row r="988" spans="1:4">
      <c r="A988" s="279" t="s">
        <v>2287</v>
      </c>
      <c r="B988" s="280">
        <v>0</v>
      </c>
      <c r="C988" s="280">
        <v>0</v>
      </c>
      <c r="D988" s="280">
        <v>0</v>
      </c>
    </row>
    <row r="989" spans="1:4">
      <c r="A989" s="279" t="s">
        <v>2288</v>
      </c>
      <c r="B989" s="280">
        <v>-1348001.9</v>
      </c>
      <c r="C989" s="280">
        <v>2647.48</v>
      </c>
      <c r="D989" s="280">
        <v>-1345354.42</v>
      </c>
    </row>
    <row r="990" spans="1:4">
      <c r="A990" s="279" t="s">
        <v>2289</v>
      </c>
      <c r="B990" s="280">
        <v>2693044.6599999997</v>
      </c>
      <c r="C990" s="280">
        <v>-190314.64</v>
      </c>
      <c r="D990" s="280">
        <v>2502730.02</v>
      </c>
    </row>
    <row r="991" spans="1:4">
      <c r="A991" s="279" t="s">
        <v>2290</v>
      </c>
      <c r="B991" s="280">
        <v>14009323.609999999</v>
      </c>
      <c r="C991" s="280">
        <v>-681503.41999999993</v>
      </c>
      <c r="D991" s="280">
        <v>13327820.189999999</v>
      </c>
    </row>
    <row r="992" spans="1:4">
      <c r="A992" s="279" t="s">
        <v>2291</v>
      </c>
      <c r="B992" s="280">
        <v>14291599.300000001</v>
      </c>
      <c r="C992" s="280">
        <v>-627091.76</v>
      </c>
      <c r="D992" s="280">
        <v>13664507.540000001</v>
      </c>
    </row>
    <row r="993" spans="1:4">
      <c r="A993" s="279" t="s">
        <v>2292</v>
      </c>
      <c r="B993" s="280">
        <v>254627.99999999997</v>
      </c>
      <c r="C993" s="280">
        <v>23148</v>
      </c>
      <c r="D993" s="280">
        <v>277776</v>
      </c>
    </row>
    <row r="994" spans="1:4">
      <c r="A994" s="279" t="s">
        <v>2293</v>
      </c>
      <c r="B994" s="280">
        <v>254628</v>
      </c>
      <c r="C994" s="280">
        <v>23148</v>
      </c>
      <c r="D994" s="280">
        <v>277776.00000000006</v>
      </c>
    </row>
    <row r="995" spans="1:4">
      <c r="A995" s="279" t="s">
        <v>2294</v>
      </c>
      <c r="B995" s="280">
        <v>3821106.94</v>
      </c>
      <c r="C995" s="280">
        <v>1633179.95</v>
      </c>
      <c r="D995" s="280">
        <v>5454286.8900000006</v>
      </c>
    </row>
    <row r="996" spans="1:4">
      <c r="A996" s="279" t="s">
        <v>2295</v>
      </c>
      <c r="B996" s="280">
        <v>-782973.35000000009</v>
      </c>
      <c r="C996" s="280">
        <v>0</v>
      </c>
      <c r="D996" s="280">
        <v>-782973.35000000009</v>
      </c>
    </row>
    <row r="997" spans="1:4">
      <c r="A997" s="279" t="s">
        <v>2296</v>
      </c>
      <c r="B997" s="280">
        <v>3038133.5900000003</v>
      </c>
      <c r="C997" s="280">
        <v>1633179.95</v>
      </c>
      <c r="D997" s="280">
        <v>4671313.54</v>
      </c>
    </row>
    <row r="998" spans="1:4">
      <c r="A998" s="279" t="s">
        <v>2297</v>
      </c>
      <c r="B998" s="280">
        <v>-205064.47999999998</v>
      </c>
      <c r="C998" s="280">
        <v>0</v>
      </c>
      <c r="D998" s="280">
        <v>-205064.47999999998</v>
      </c>
    </row>
    <row r="999" spans="1:4">
      <c r="A999" s="279" t="s">
        <v>2298</v>
      </c>
      <c r="B999" s="280">
        <v>-205064.48</v>
      </c>
      <c r="C999" s="280">
        <v>0</v>
      </c>
      <c r="D999" s="280">
        <v>-205064.48</v>
      </c>
    </row>
    <row r="1000" spans="1:4">
      <c r="A1000" s="279" t="s">
        <v>2299</v>
      </c>
      <c r="B1000" s="280">
        <v>1047076.94</v>
      </c>
      <c r="C1000" s="280">
        <v>450498.61</v>
      </c>
      <c r="D1000" s="280">
        <v>1497575.55</v>
      </c>
    </row>
    <row r="1001" spans="1:4">
      <c r="A1001" s="279" t="s">
        <v>2300</v>
      </c>
      <c r="B1001" s="280">
        <v>1047076.94</v>
      </c>
      <c r="C1001" s="280">
        <v>450498.61</v>
      </c>
      <c r="D1001" s="280">
        <v>1497575.55</v>
      </c>
    </row>
    <row r="1002" spans="1:4">
      <c r="A1002" s="279" t="s">
        <v>2301</v>
      </c>
      <c r="B1002" s="280">
        <v>-22.93</v>
      </c>
      <c r="C1002" s="280">
        <v>0</v>
      </c>
      <c r="D1002" s="280">
        <v>-22.93</v>
      </c>
    </row>
    <row r="1003" spans="1:4">
      <c r="A1003" s="279" t="s">
        <v>2302</v>
      </c>
      <c r="B1003" s="280">
        <v>-22.929999999999996</v>
      </c>
      <c r="C1003" s="280">
        <v>0</v>
      </c>
      <c r="D1003" s="280">
        <v>-22.929999999999996</v>
      </c>
    </row>
    <row r="1004" spans="1:4">
      <c r="A1004" s="279" t="s">
        <v>2303</v>
      </c>
      <c r="B1004" s="280">
        <v>841989.53</v>
      </c>
      <c r="C1004" s="280">
        <v>450498.61</v>
      </c>
      <c r="D1004" s="280">
        <v>1292488.1400000001</v>
      </c>
    </row>
    <row r="1005" spans="1:4">
      <c r="A1005" s="279" t="s">
        <v>2304</v>
      </c>
      <c r="B1005" s="280">
        <v>3880123.12</v>
      </c>
      <c r="C1005" s="280">
        <v>2083678.5599999998</v>
      </c>
      <c r="D1005" s="280">
        <v>5963801.6800000006</v>
      </c>
    </row>
    <row r="1006" spans="1:4">
      <c r="A1006" s="279" t="s">
        <v>2305</v>
      </c>
      <c r="B1006" s="280">
        <v>1266551.8999999999</v>
      </c>
      <c r="C1006" s="280">
        <v>158779.94999999998</v>
      </c>
      <c r="D1006" s="280">
        <v>1425331.8499999999</v>
      </c>
    </row>
    <row r="1007" spans="1:4">
      <c r="A1007" s="279" t="s">
        <v>2306</v>
      </c>
      <c r="B1007" s="280">
        <v>128453.70999999999</v>
      </c>
      <c r="C1007" s="280">
        <v>0</v>
      </c>
      <c r="D1007" s="280">
        <v>128453.70999999999</v>
      </c>
    </row>
    <row r="1008" spans="1:4">
      <c r="A1008" s="279" t="s">
        <v>2307</v>
      </c>
      <c r="B1008" s="280">
        <v>351022.19</v>
      </c>
      <c r="C1008" s="280">
        <v>44005.54</v>
      </c>
      <c r="D1008" s="280">
        <v>395027.73</v>
      </c>
    </row>
    <row r="1009" spans="1:4">
      <c r="A1009" s="279" t="s">
        <v>2308</v>
      </c>
      <c r="B1009" s="280">
        <v>35600.68</v>
      </c>
      <c r="C1009" s="280">
        <v>0</v>
      </c>
      <c r="D1009" s="280">
        <v>35600.68</v>
      </c>
    </row>
    <row r="1010" spans="1:4">
      <c r="A1010" s="279" t="s">
        <v>2309</v>
      </c>
      <c r="B1010" s="280">
        <v>1781628.48</v>
      </c>
      <c r="C1010" s="280">
        <v>202785.49</v>
      </c>
      <c r="D1010" s="280">
        <v>1984413.9699999997</v>
      </c>
    </row>
    <row r="1011" spans="1:4">
      <c r="A1011" s="279" t="s">
        <v>2310</v>
      </c>
      <c r="B1011" s="280">
        <v>-290974.12</v>
      </c>
      <c r="C1011" s="280">
        <v>-40465.86</v>
      </c>
      <c r="D1011" s="280">
        <v>-331439.98</v>
      </c>
    </row>
    <row r="1012" spans="1:4">
      <c r="A1012" s="279" t="s">
        <v>2311</v>
      </c>
      <c r="B1012" s="280">
        <v>-235166.62</v>
      </c>
      <c r="C1012" s="280">
        <v>0</v>
      </c>
      <c r="D1012" s="280">
        <v>-235166.62</v>
      </c>
    </row>
    <row r="1013" spans="1:4">
      <c r="A1013" s="279" t="s">
        <v>2312</v>
      </c>
      <c r="B1013" s="280">
        <v>-80642.86</v>
      </c>
      <c r="C1013" s="280">
        <v>-11215.039999999999</v>
      </c>
      <c r="D1013" s="280">
        <v>-91857.9</v>
      </c>
    </row>
    <row r="1014" spans="1:4">
      <c r="A1014" s="279" t="s">
        <v>2313</v>
      </c>
      <c r="B1014" s="280">
        <v>-65175.939999999995</v>
      </c>
      <c r="C1014" s="280">
        <v>0</v>
      </c>
      <c r="D1014" s="280">
        <v>-65175.939999999995</v>
      </c>
    </row>
    <row r="1015" spans="1:4">
      <c r="A1015" s="279" t="s">
        <v>2314</v>
      </c>
      <c r="B1015" s="280">
        <v>-671959.54000000015</v>
      </c>
      <c r="C1015" s="280">
        <v>-51680.900000000009</v>
      </c>
      <c r="D1015" s="280">
        <v>-723640.44000000006</v>
      </c>
    </row>
    <row r="1016" spans="1:4">
      <c r="A1016" s="279" t="s">
        <v>2315</v>
      </c>
      <c r="B1016" s="280">
        <v>1109668.94</v>
      </c>
      <c r="C1016" s="280">
        <v>151104.59</v>
      </c>
      <c r="D1016" s="280">
        <v>1260773.53</v>
      </c>
    </row>
    <row r="1017" spans="1:4">
      <c r="A1017" s="279" t="s">
        <v>2316</v>
      </c>
      <c r="B1017" s="280">
        <v>5244420.0599999996</v>
      </c>
      <c r="C1017" s="280">
        <v>2257931.15</v>
      </c>
      <c r="D1017" s="280">
        <v>7502351.21</v>
      </c>
    </row>
    <row r="1018" spans="1:4">
      <c r="A1018" s="279" t="s">
        <v>2317</v>
      </c>
      <c r="B1018" s="280">
        <v>28468521.029999997</v>
      </c>
      <c r="C1018" s="280">
        <v>8612745.0600000005</v>
      </c>
      <c r="D1018" s="280">
        <v>37081266.090000004</v>
      </c>
    </row>
    <row r="1019" spans="1:4">
      <c r="A1019" s="279" t="s">
        <v>2318</v>
      </c>
      <c r="B1019" s="280">
        <v>1246590555.1800001</v>
      </c>
      <c r="C1019" s="280">
        <v>156243683.46000001</v>
      </c>
      <c r="D1019" s="280">
        <v>1402834238.6399999</v>
      </c>
    </row>
    <row r="1020" spans="1:4">
      <c r="A1020" s="279" t="s">
        <v>2319</v>
      </c>
      <c r="B1020" s="280">
        <v>560781.28</v>
      </c>
      <c r="C1020" s="280">
        <v>51795.96</v>
      </c>
      <c r="D1020" s="280">
        <v>612577.24</v>
      </c>
    </row>
    <row r="1021" spans="1:4">
      <c r="A1021" s="279" t="s">
        <v>2320</v>
      </c>
      <c r="B1021" s="280">
        <v>905791</v>
      </c>
      <c r="C1021" s="280">
        <v>101805.22</v>
      </c>
      <c r="D1021" s="280">
        <v>1007596.22</v>
      </c>
    </row>
    <row r="1022" spans="1:4">
      <c r="A1022" s="279" t="s">
        <v>2321</v>
      </c>
      <c r="B1022" s="280">
        <v>4705681.1700000009</v>
      </c>
      <c r="C1022" s="280">
        <v>514566.57</v>
      </c>
      <c r="D1022" s="280">
        <v>5220247.7399999993</v>
      </c>
    </row>
    <row r="1023" spans="1:4">
      <c r="A1023" s="279" t="s">
        <v>2322</v>
      </c>
      <c r="B1023" s="280">
        <v>6172253.4500000002</v>
      </c>
      <c r="C1023" s="280">
        <v>668167.75</v>
      </c>
      <c r="D1023" s="280">
        <v>6840421.2000000002</v>
      </c>
    </row>
    <row r="1024" spans="1:4">
      <c r="A1024" s="279" t="s">
        <v>2323</v>
      </c>
      <c r="B1024" s="280">
        <v>704748.16999999993</v>
      </c>
      <c r="C1024" s="280">
        <v>69566.78</v>
      </c>
      <c r="D1024" s="280">
        <v>774314.95</v>
      </c>
    </row>
    <row r="1025" spans="1:4">
      <c r="A1025" s="279" t="s">
        <v>2324</v>
      </c>
      <c r="B1025" s="280">
        <v>704748.17</v>
      </c>
      <c r="C1025" s="280">
        <v>69566.780000000013</v>
      </c>
      <c r="D1025" s="280">
        <v>774314.95000000007</v>
      </c>
    </row>
    <row r="1026" spans="1:4">
      <c r="A1026" s="279" t="s">
        <v>2325</v>
      </c>
      <c r="B1026" s="280">
        <v>6877001.6199999992</v>
      </c>
      <c r="C1026" s="280">
        <v>737734.53</v>
      </c>
      <c r="D1026" s="280">
        <v>7614736.1499999994</v>
      </c>
    </row>
    <row r="1027" spans="1:4">
      <c r="A1027" s="279" t="s">
        <v>2326</v>
      </c>
      <c r="B1027" s="280">
        <v>26398906.890000001</v>
      </c>
      <c r="C1027" s="280">
        <v>93792.37999999999</v>
      </c>
      <c r="D1027" s="280">
        <v>26492699.27</v>
      </c>
    </row>
    <row r="1028" spans="1:4">
      <c r="A1028" s="279" t="s">
        <v>2327</v>
      </c>
      <c r="B1028" s="280">
        <v>26398906.890000001</v>
      </c>
      <c r="C1028" s="280">
        <v>93792.37999999999</v>
      </c>
      <c r="D1028" s="280">
        <v>26492699.27</v>
      </c>
    </row>
    <row r="1029" spans="1:4">
      <c r="A1029" s="279" t="s">
        <v>2328</v>
      </c>
      <c r="B1029" s="280">
        <v>8.77</v>
      </c>
      <c r="C1029" s="280">
        <v>0</v>
      </c>
      <c r="D1029" s="280">
        <v>8.77</v>
      </c>
    </row>
    <row r="1030" spans="1:4">
      <c r="A1030" s="279" t="s">
        <v>2329</v>
      </c>
      <c r="B1030" s="280">
        <v>337494.34</v>
      </c>
      <c r="C1030" s="280">
        <v>50088.310000000005</v>
      </c>
      <c r="D1030" s="280">
        <v>387582.64999999997</v>
      </c>
    </row>
    <row r="1031" spans="1:4">
      <c r="A1031" s="279" t="s">
        <v>2330</v>
      </c>
      <c r="B1031" s="280">
        <v>4814487.88</v>
      </c>
      <c r="C1031" s="280">
        <v>492614.44</v>
      </c>
      <c r="D1031" s="280">
        <v>5307102.3199999994</v>
      </c>
    </row>
    <row r="1032" spans="1:4">
      <c r="A1032" s="279" t="s">
        <v>2331</v>
      </c>
      <c r="B1032" s="280">
        <v>-48556143.93</v>
      </c>
      <c r="C1032" s="280">
        <v>-2389090.94</v>
      </c>
      <c r="D1032" s="280">
        <v>-50945234.869999997</v>
      </c>
    </row>
    <row r="1033" spans="1:4">
      <c r="A1033" s="279" t="s">
        <v>2332</v>
      </c>
      <c r="B1033" s="280">
        <v>3362010.4099999997</v>
      </c>
      <c r="C1033" s="280">
        <v>-1320899.1100000001</v>
      </c>
      <c r="D1033" s="280">
        <v>2041111.3</v>
      </c>
    </row>
    <row r="1034" spans="1:4">
      <c r="A1034" s="279" t="s">
        <v>2333</v>
      </c>
      <c r="B1034" s="280">
        <v>-40042142.530000001</v>
      </c>
      <c r="C1034" s="280">
        <v>-3167287.3</v>
      </c>
      <c r="D1034" s="280">
        <v>-43209429.829999998</v>
      </c>
    </row>
    <row r="1035" spans="1:4">
      <c r="A1035" s="279" t="s">
        <v>2334</v>
      </c>
      <c r="B1035" s="280">
        <v>-13643235.640000001</v>
      </c>
      <c r="C1035" s="280">
        <v>-3073494.92</v>
      </c>
      <c r="D1035" s="280">
        <v>-16716730.560000001</v>
      </c>
    </row>
    <row r="1036" spans="1:4">
      <c r="A1036" s="279" t="s">
        <v>2335</v>
      </c>
      <c r="B1036" s="280">
        <v>-5096490.6100000003</v>
      </c>
      <c r="C1036" s="280">
        <v>-637570.94999999995</v>
      </c>
      <c r="D1036" s="280">
        <v>-5734061.5600000005</v>
      </c>
    </row>
    <row r="1037" spans="1:4">
      <c r="A1037" s="279" t="s">
        <v>2336</v>
      </c>
      <c r="B1037" s="280">
        <v>-5096490.6100000003</v>
      </c>
      <c r="C1037" s="280">
        <v>-637570.94999999995</v>
      </c>
      <c r="D1037" s="280">
        <v>-5734061.5600000005</v>
      </c>
    </row>
    <row r="1038" spans="1:4">
      <c r="A1038" s="279" t="s">
        <v>2337</v>
      </c>
      <c r="B1038" s="280">
        <v>16906791.390000001</v>
      </c>
      <c r="C1038" s="280">
        <v>1813173.65</v>
      </c>
      <c r="D1038" s="280">
        <v>18719965.039999999</v>
      </c>
    </row>
    <row r="1039" spans="1:4">
      <c r="A1039" s="279" t="s">
        <v>2338</v>
      </c>
      <c r="B1039" s="280">
        <v>348300166.53999996</v>
      </c>
      <c r="C1039" s="280">
        <v>34216582.890000001</v>
      </c>
      <c r="D1039" s="280">
        <v>382516749.43000001</v>
      </c>
    </row>
    <row r="1040" spans="1:4">
      <c r="A1040" s="279" t="s">
        <v>2339</v>
      </c>
      <c r="B1040" s="280">
        <v>365206957.93000001</v>
      </c>
      <c r="C1040" s="280">
        <v>36029756.539999999</v>
      </c>
      <c r="D1040" s="280">
        <v>401236714.47000003</v>
      </c>
    </row>
    <row r="1041" spans="1:4">
      <c r="A1041" s="279" t="s">
        <v>2340</v>
      </c>
      <c r="B1041" s="280">
        <v>365206957.93000001</v>
      </c>
      <c r="C1041" s="280">
        <v>36029756.539999999</v>
      </c>
      <c r="D1041" s="280">
        <v>401236714.47000003</v>
      </c>
    </row>
    <row r="1042" spans="1:4">
      <c r="A1042" s="279" t="s">
        <v>2341</v>
      </c>
      <c r="B1042" s="280">
        <v>353344233.30000001</v>
      </c>
      <c r="C1042" s="280">
        <v>33056425.199999999</v>
      </c>
      <c r="D1042" s="280">
        <v>386400658.5</v>
      </c>
    </row>
    <row r="1043" spans="1:4">
      <c r="A1043" s="279" t="s">
        <v>2342</v>
      </c>
      <c r="B1043" s="280">
        <v>893246321.88</v>
      </c>
      <c r="C1043" s="280">
        <v>123187258.25999999</v>
      </c>
      <c r="D1043" s="280">
        <v>1016433580.14</v>
      </c>
    </row>
    <row r="1044" spans="1:4">
      <c r="A1044" s="279" t="s">
        <v>2343</v>
      </c>
      <c r="B1044" s="280">
        <v>0</v>
      </c>
      <c r="C1044" s="280">
        <v>0</v>
      </c>
      <c r="D1044" s="280">
        <v>0</v>
      </c>
    </row>
    <row r="1045" spans="1:4">
      <c r="A1045" s="279" t="s">
        <v>2344</v>
      </c>
      <c r="B1045" s="280">
        <v>0</v>
      </c>
      <c r="C1045" s="280">
        <v>0</v>
      </c>
      <c r="D1045" s="280">
        <v>0</v>
      </c>
    </row>
    <row r="1046" spans="1:4">
      <c r="A1046" s="279" t="s">
        <v>2345</v>
      </c>
      <c r="B1046" s="280">
        <v>0</v>
      </c>
      <c r="C1046" s="280">
        <v>0</v>
      </c>
      <c r="D1046" s="280">
        <v>0</v>
      </c>
    </row>
    <row r="1047" spans="1:4">
      <c r="A1047" s="279" t="s">
        <v>2346</v>
      </c>
      <c r="B1047" s="280">
        <v>0</v>
      </c>
      <c r="C1047" s="280">
        <v>0</v>
      </c>
      <c r="D1047" s="280">
        <v>0</v>
      </c>
    </row>
    <row r="1048" spans="1:4">
      <c r="A1048" s="279" t="s">
        <v>2347</v>
      </c>
      <c r="B1048" s="280">
        <v>0</v>
      </c>
      <c r="C1048" s="280">
        <v>0</v>
      </c>
      <c r="D1048" s="280">
        <v>0</v>
      </c>
    </row>
    <row r="1049" spans="1:4">
      <c r="A1049" s="279" t="s">
        <v>2348</v>
      </c>
      <c r="B1049" s="280">
        <v>0</v>
      </c>
      <c r="C1049" s="280">
        <v>0</v>
      </c>
      <c r="D1049" s="280">
        <v>0</v>
      </c>
    </row>
    <row r="1050" spans="1:4">
      <c r="A1050" s="279" t="s">
        <v>2349</v>
      </c>
      <c r="B1050" s="280">
        <v>0</v>
      </c>
      <c r="C1050" s="280">
        <v>0</v>
      </c>
      <c r="D1050" s="280">
        <v>0</v>
      </c>
    </row>
    <row r="1051" spans="1:4">
      <c r="A1051" s="277" t="s">
        <v>2350</v>
      </c>
      <c r="B1051" s="282">
        <v>893246321.88</v>
      </c>
      <c r="C1051" s="282">
        <v>123187258.25999999</v>
      </c>
      <c r="D1051" s="282">
        <v>1016433580.14</v>
      </c>
    </row>
  </sheetData>
  <printOptions horizontalCentered="1"/>
  <pageMargins left="0.5" right="0.5" top="0.75" bottom="0.5" header="0.5" footer="0.5"/>
  <pageSetup scale="75" fitToHeight="0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1D17C-1947-4D5E-9AF1-505041427415}">
  <sheetPr>
    <tabColor theme="9" tint="0.39997558519241921"/>
  </sheetPr>
  <dimension ref="A1"/>
  <sheetViews>
    <sheetView tabSelected="1" workbookViewId="0">
      <selection activeCell="N20" sqref="N20"/>
    </sheetView>
  </sheetViews>
  <sheetFormatPr defaultRowHeight="13.2"/>
  <sheetData/>
  <printOptions horizontalCentered="1"/>
  <pageMargins left="0.5" right="0.5" top="0.75" bottom="0.5" header="0.5" footer="0.5"/>
  <pageSetup scale="75" pageOrder="overThenDown" orientation="landscape" cellComments="asDisplayed" r:id="rId1"/>
  <headerFooter>
    <oddHeader xml:space="preserve">&amp;RDEF’s Response to OPC POD 1 (1-26)
Q7
Page &amp;P of &amp;N
</oddHeader>
    <oddFooter>&amp;R20240025-OPCPOD1-00004247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E7F5446F-BAA0-4DC2-A8D5-5BEAEE7FD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F201CB-0995-4E15-9286-F997B8501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C9C002-B63C-442F-A6D1-8AC0BB15419F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C-17</vt:lpstr>
      <vt:lpstr>Forecast Support ---&gt;</vt:lpstr>
      <vt:lpstr>C-17 DEF from Towers Watson</vt:lpstr>
      <vt:lpstr>C-17 DEBS from Towers Watson </vt:lpstr>
      <vt:lpstr>Capital %</vt:lpstr>
      <vt:lpstr>Financial Stmts ---&gt;</vt:lpstr>
      <vt:lpstr>REG FL  FERC IS - 3 Adjusted</vt:lpstr>
      <vt:lpstr>WKTB_REG1</vt:lpstr>
      <vt:lpstr>Historical Support ---&gt;</vt:lpstr>
      <vt:lpstr>C-17 2023 Hist from Benefits</vt:lpstr>
      <vt:lpstr>Sec 1 2023</vt:lpstr>
      <vt:lpstr>MRVA</vt:lpstr>
      <vt:lpstr>Capitalization</vt:lpstr>
      <vt:lpstr>'C-17'!Print_Area</vt:lpstr>
      <vt:lpstr>WKTB_REG1!WKTB_REG_Export1</vt:lpstr>
      <vt:lpstr>WKTB_REG1!WKTB_REG_Export1_Header</vt:lpstr>
      <vt:lpstr>WKTB_REG1!WKTB_REG_Export1_Header_CenterLabel1</vt:lpstr>
      <vt:lpstr>WKTB_REG1!WKTB_REG_Export1_Header_CenterLabel2</vt:lpstr>
      <vt:lpstr>WKTB_REG1!WKTB_REG_Export1_Header_CenterLabel3</vt:lpstr>
      <vt:lpstr>WKTB_REG1!WKTB_REG_Export1_Header_LeftLabel1</vt:lpstr>
      <vt:lpstr>WKTB_REG1!WKTB_REG_Export1_Header_LeftLabel2</vt:lpstr>
      <vt:lpstr>WKTB_REG1!WKTB_REG_Export1_Header_LeftLabel3</vt:lpstr>
      <vt:lpstr>WKTB_REG1!WKTB_REG_Export1_Header_RightLabel1</vt:lpstr>
      <vt:lpstr>WKTB_REG1!WKTB_REG_Export1_Header_RightLabel2</vt:lpstr>
      <vt:lpstr>WKTB_REG1!WKTB_REG_Export1_Header_RightLabel3</vt:lpstr>
      <vt:lpstr>WKTB_REG1!WKTB_REG_Export1_Header_Title</vt:lpstr>
      <vt:lpstr>WKTB_REG1!WKTB_REG_Export1_Main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2023-03-14T16:07:34Z</dcterms:created>
  <dcterms:modified xsi:type="dcterms:W3CDTF">2024-04-14T19:10:21Z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2023-03-14T16:07:54Z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289521cd-de44-4ef2-9286-913bf045e5ea</vt:lpwstr>
  </property>
  <property fmtid="{D5CDD505-2E9C-101B-9397-08002B2CF9AE}" pid="8" name="MSIP_Label_d347b247-e90e-43a3-9d7b-004f14ae6873_ContentBits">
    <vt:lpwstr>0</vt:lpwstr>
  </property>
  <property fmtid="{D5CDD505-2E9C-101B-9397-08002B2CF9AE}" pid="9" name="ContentTypeId">
    <vt:lpwstr>0x0101000F4EAD043515EE408A808D1623B876BF</vt:lpwstr>
  </property>
  <property fmtid="{D5CDD505-2E9C-101B-9397-08002B2CF9AE}" pid="10" name="MediaServiceImageTags">
    <vt:lpwstr/>
  </property>
</Properties>
</file>