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K:\REGULATORY MATTERS 2009 FORWARD\20240025-Petition for Rate Case Increase\Discovery\OPC POD 1 (1-26)\Attachments\Q7\MFR D\"/>
    </mc:Choice>
  </mc:AlternateContent>
  <xr:revisionPtr revIDLastSave="0" documentId="13_ncr:1_{9427E176-AA02-440A-9EEA-E351CB43D923}" xr6:coauthVersionLast="47" xr6:coauthVersionMax="47" xr10:uidLastSave="{00000000-0000-0000-0000-000000000000}"/>
  <bookViews>
    <workbookView xWindow="-108" yWindow="-108" windowWidth="23256" windowHeight="12456" tabRatio="859" xr2:uid="{E7C950A4-3C2F-470B-98D7-9CD929588377}"/>
  </bookViews>
  <sheets>
    <sheet name="D-3 2027" sheetId="46" r:id="rId1"/>
    <sheet name="D-3 2026" sheetId="45" r:id="rId2"/>
    <sheet name="D-3 2025" sheetId="44" r:id="rId3"/>
    <sheet name="D-3 2024" sheetId="40" r:id="rId4"/>
    <sheet name="D-3 2023" sheetId="51" r:id="rId5"/>
    <sheet name="Cap Str Per (13MoAvg) 24-27" sheetId="47" r:id="rId6"/>
    <sheet name="Workpaper" sheetId="54" r:id="rId7"/>
    <sheet name="Cap Str Per (Period End) 23 Act" sheetId="55" r:id="rId8"/>
    <sheet name="Cap Str Per (13MoAvg) 23 Actual" sheetId="53" r:id="rId9"/>
  </sheets>
  <definedNames>
    <definedName name="\A" localSheetId="4">#REF!</definedName>
    <definedName name="\A">#REF!</definedName>
    <definedName name="\B" localSheetId="4">#REF!</definedName>
    <definedName name="\B">#REF!</definedName>
    <definedName name="\bb">#REF!</definedName>
    <definedName name="\C" localSheetId="4">#REF!</definedName>
    <definedName name="\C">#REF!</definedName>
    <definedName name="\D" localSheetId="4">#REF!</definedName>
    <definedName name="\D">#REF!</definedName>
    <definedName name="\DDDD">#REF!</definedName>
    <definedName name="\E" localSheetId="4">#REF!</definedName>
    <definedName name="\E">#REF!</definedName>
    <definedName name="\F" localSheetId="4">#REF!</definedName>
    <definedName name="\F">#REF!</definedName>
    <definedName name="\G" localSheetId="4">#REF!</definedName>
    <definedName name="\G">#REF!</definedName>
    <definedName name="\H" localSheetId="4">#REF!</definedName>
    <definedName name="\H">#REF!</definedName>
    <definedName name="\I" localSheetId="4">#REF!</definedName>
    <definedName name="\I">#REF!</definedName>
    <definedName name="\J" localSheetId="4">#REF!</definedName>
    <definedName name="\J">#REF!</definedName>
    <definedName name="\L" localSheetId="4">#REF!</definedName>
    <definedName name="\L">#REF!</definedName>
    <definedName name="\M" localSheetId="4">#REF!</definedName>
    <definedName name="\M">#REF!</definedName>
    <definedName name="\N" localSheetId="4">#REF!</definedName>
    <definedName name="\N">#REF!</definedName>
    <definedName name="\P" localSheetId="4">#REF!</definedName>
    <definedName name="\P">#REF!</definedName>
    <definedName name="\Q" localSheetId="4">#REF!</definedName>
    <definedName name="\Q">#REF!</definedName>
    <definedName name="\R" localSheetId="4">#REF!</definedName>
    <definedName name="\R">#REF!</definedName>
    <definedName name="\S" localSheetId="4">#REF!</definedName>
    <definedName name="\S">#REF!</definedName>
    <definedName name="\T" localSheetId="4">#REF!</definedName>
    <definedName name="\T">#REF!</definedName>
    <definedName name="\V" localSheetId="4">#REF!</definedName>
    <definedName name="\V">#REF!</definedName>
    <definedName name="\w">#REF!</definedName>
    <definedName name="\X" localSheetId="4">#REF!</definedName>
    <definedName name="\X">#REF!</definedName>
    <definedName name="\Y" localSheetId="4">#REF!</definedName>
    <definedName name="\Y">#REF!</definedName>
    <definedName name="\Z" localSheetId="4">#REF!</definedName>
    <definedName name="\Z">#REF!</definedName>
    <definedName name="____________fsd44" hidden="1">{#N/A,#N/A,FALSE,"Aging Summary";#N/A,#N/A,FALSE,"Ratio Analysis";#N/A,#N/A,FALSE,"Test 120 Day Accts";#N/A,#N/A,FALSE,"Tickmarks"}</definedName>
    <definedName name="__________fsd44" hidden="1">{#N/A,#N/A,FALSE,"Aging Summary";#N/A,#N/A,FALSE,"Ratio Analysis";#N/A,#N/A,FALSE,"Test 120 Day Accts";#N/A,#N/A,FALSE,"Tickmarks"}</definedName>
    <definedName name="_______fsd44" hidden="1">{#N/A,#N/A,FALSE,"Aging Summary";#N/A,#N/A,FALSE,"Ratio Analysis";#N/A,#N/A,FALSE,"Test 120 Day Accts";#N/A,#N/A,FALSE,"Tickmarks"}</definedName>
    <definedName name="______fsd44" hidden="1">{#N/A,#N/A,FALSE,"Aging Summary";#N/A,#N/A,FALSE,"Ratio Analysis";#N/A,#N/A,FALSE,"Test 120 Day Accts";#N/A,#N/A,FALSE,"Tickmarks"}</definedName>
    <definedName name="_____fsd44" hidden="1">{#N/A,#N/A,FALSE,"Aging Summary";#N/A,#N/A,FALSE,"Ratio Analysis";#N/A,#N/A,FALSE,"Test 120 Day Accts";#N/A,#N/A,FALSE,"Tickmarks"}</definedName>
    <definedName name="____fsd44" hidden="1">{#N/A,#N/A,FALSE,"Aging Summary";#N/A,#N/A,FALSE,"Ratio Analysis";#N/A,#N/A,FALSE,"Test 120 Day Accts";#N/A,#N/A,FALSE,"Tickmarks"}</definedName>
    <definedName name="___fsd44" hidden="1">{#N/A,#N/A,FALSE,"Aging Summary";#N/A,#N/A,FALSE,"Ratio Analysis";#N/A,#N/A,FALSE,"Test 120 Day Accts";#N/A,#N/A,FALSE,"Tickmarks"}</definedName>
    <definedName name="___PG3">#REF!</definedName>
    <definedName name="__123Graph_A" localSheetId="4" hidden="1">#REF!</definedName>
    <definedName name="__123Graph_A" hidden="1">#REF!</definedName>
    <definedName name="__123Graph_B" localSheetId="4" hidden="1">#REF!</definedName>
    <definedName name="__123Graph_B" hidden="1">#REF!</definedName>
    <definedName name="__123Graph_C" localSheetId="4" hidden="1">#REF!</definedName>
    <definedName name="__123Graph_C" hidden="1">#REF!</definedName>
    <definedName name="__123Graph_D" localSheetId="4" hidden="1">#REF!</definedName>
    <definedName name="__123Graph_D" hidden="1">#REF!</definedName>
    <definedName name="__123Graph_E" localSheetId="4" hidden="1">#REF!</definedName>
    <definedName name="__123Graph_E" hidden="1">#REF!</definedName>
    <definedName name="__123Graph_F" localSheetId="4" hidden="1">#REF!</definedName>
    <definedName name="__123Graph_F" hidden="1">#REF!</definedName>
    <definedName name="__123Graph_X" localSheetId="4" hidden="1">#REF!</definedName>
    <definedName name="__123Graph_X" hidden="1">#REF!</definedName>
    <definedName name="__FPC1" localSheetId="4">#REF!</definedName>
    <definedName name="__FPC1">#REF!</definedName>
    <definedName name="__FPC2" localSheetId="4">#REF!</definedName>
    <definedName name="__FPC2">#REF!</definedName>
    <definedName name="__FPC3" localSheetId="4">#REF!</definedName>
    <definedName name="__FPC3">#REF!</definedName>
    <definedName name="__fsd44" hidden="1">{#N/A,#N/A,FALSE,"Aging Summary";#N/A,#N/A,FALSE,"Ratio Analysis";#N/A,#N/A,FALSE,"Test 120 Day Accts";#N/A,#N/A,FALSE,"Tickmarks"}</definedName>
    <definedName name="__PG1">#REF!</definedName>
    <definedName name="__PG2">#REF!</definedName>
    <definedName name="__PG3">#REF!</definedName>
    <definedName name="__PG4">#REF!</definedName>
    <definedName name="__PG5">#REF!</definedName>
    <definedName name="__yr01">#REF!</definedName>
    <definedName name="__yr02">#REF!</definedName>
    <definedName name="__yr03">#REF!</definedName>
    <definedName name="__yr04">#REF!</definedName>
    <definedName name="__yr05">#REF!</definedName>
    <definedName name="__yr06">#REF!</definedName>
    <definedName name="__yr07">#REF!</definedName>
    <definedName name="__yr08">#REF!</definedName>
    <definedName name="__yr09">#REF!</definedName>
    <definedName name="__yr10">#REF!</definedName>
    <definedName name="__yr11">#REF!</definedName>
    <definedName name="__yr12">#REF!</definedName>
    <definedName name="__yr13">#REF!</definedName>
    <definedName name="__yr14">#REF!</definedName>
    <definedName name="__yr15">#REF!</definedName>
    <definedName name="__yr16">#REF!</definedName>
    <definedName name="__yr17">#REF!</definedName>
    <definedName name="__yr18">#REF!</definedName>
    <definedName name="__yr19">#REF!</definedName>
    <definedName name="__YR2">#REF!</definedName>
    <definedName name="__yr20">#REF!</definedName>
    <definedName name="__yr21">#REF!</definedName>
    <definedName name="__YR3">#REF!</definedName>
    <definedName name="__YR4">#REF!</definedName>
    <definedName name="__YR5">#REF!</definedName>
    <definedName name="__YR6">#REF!</definedName>
    <definedName name="__yr98">#REF!</definedName>
    <definedName name="__yr99">#REF!</definedName>
    <definedName name="_123Graph_F1" localSheetId="4" hidden="1">#REF!</definedName>
    <definedName name="_123Graph_F1" hidden="1">#REF!</definedName>
    <definedName name="_1995RET" localSheetId="4">#REF!</definedName>
    <definedName name="_1995RET">#REF!</definedName>
    <definedName name="_1996AMORT" localSheetId="4">#REF!</definedName>
    <definedName name="_1996AMORT">#REF!</definedName>
    <definedName name="_1996RET" localSheetId="4">#REF!</definedName>
    <definedName name="_1996RET">#REF!</definedName>
    <definedName name="_1997AMORT" localSheetId="4">#REF!</definedName>
    <definedName name="_1997AMORT">#REF!</definedName>
    <definedName name="_1997RETAMORT" localSheetId="4">#REF!</definedName>
    <definedName name="_1997RETAMORT">#REF!</definedName>
    <definedName name="_2" localSheetId="4">#REF!</definedName>
    <definedName name="_2">#REF!</definedName>
    <definedName name="_2_1" localSheetId="4">#REF!</definedName>
    <definedName name="_2_1">#REF!</definedName>
    <definedName name="_2_2" localSheetId="4">#REF!</definedName>
    <definedName name="_2_2">#REF!</definedName>
    <definedName name="_2_3" localSheetId="4">#REF!</definedName>
    <definedName name="_2_3">#REF!</definedName>
    <definedName name="_328_J_7" localSheetId="4">#REF!</definedName>
    <definedName name="_328_J_7">#REF!</definedName>
    <definedName name="_328_J_8" localSheetId="4">#REF!</definedName>
    <definedName name="_328_J_8">#REF!</definedName>
    <definedName name="_328_K_7" localSheetId="4">#REF!</definedName>
    <definedName name="_328_K_7">#REF!</definedName>
    <definedName name="_328_K_8" localSheetId="4">#REF!</definedName>
    <definedName name="_328_K_8">#REF!</definedName>
    <definedName name="_328_L" localSheetId="4">#REF!</definedName>
    <definedName name="_328_L">#REF!</definedName>
    <definedName name="_328_M" localSheetId="4">#REF!</definedName>
    <definedName name="_328_M">#REF!</definedName>
    <definedName name="_328_N" localSheetId="4">#REF!</definedName>
    <definedName name="_328_N">#REF!</definedName>
    <definedName name="_4_1" localSheetId="4">#REF!</definedName>
    <definedName name="_4_1">#REF!</definedName>
    <definedName name="_4_2" localSheetId="4">#REF!</definedName>
    <definedName name="_4_2">#REF!</definedName>
    <definedName name="_4_3" localSheetId="4">#REF!</definedName>
    <definedName name="_4_3">#REF!</definedName>
    <definedName name="_6MOS" localSheetId="4">#REF!</definedName>
    <definedName name="_6MOS">#REF!</definedName>
    <definedName name="_6MOS_1" localSheetId="4">#REF!</definedName>
    <definedName name="_6MOS_1">#REF!</definedName>
    <definedName name="_6MOS_2" localSheetId="4">#REF!</definedName>
    <definedName name="_6MOS_2">#REF!</definedName>
    <definedName name="_6MOS_3" localSheetId="4">#REF!</definedName>
    <definedName name="_6MOS_3">#REF!</definedName>
    <definedName name="_97opls" localSheetId="4">#REF!</definedName>
    <definedName name="_97opls">#REF!</definedName>
    <definedName name="_AUG94" localSheetId="4">#REF!</definedName>
    <definedName name="_AUG94">#REF!</definedName>
    <definedName name="_Fill" localSheetId="4" hidden="1">#REF!</definedName>
    <definedName name="_Fill" hidden="1">#REF!</definedName>
    <definedName name="_FPC1" localSheetId="4">#REF!</definedName>
    <definedName name="_FPC1">#REF!</definedName>
    <definedName name="_FPC2" localSheetId="4">#REF!</definedName>
    <definedName name="_FPC2">#REF!</definedName>
    <definedName name="_FPC3" localSheetId="4">#REF!</definedName>
    <definedName name="_FPC3">#REF!</definedName>
    <definedName name="_fsd44" hidden="1">{#N/A,#N/A,FALSE,"Aging Summary";#N/A,#N/A,FALSE,"Ratio Analysis";#N/A,#N/A,FALSE,"Test 120 Day Accts";#N/A,#N/A,FALSE,"Tickmarks"}</definedName>
    <definedName name="_Key1" localSheetId="4" hidden="1">#REF!</definedName>
    <definedName name="_Key1" hidden="1">#REF!</definedName>
    <definedName name="_Key2" localSheetId="4" hidden="1">#REF!</definedName>
    <definedName name="_Key2" hidden="1">#REF!</definedName>
    <definedName name="_Order1" hidden="1">0</definedName>
    <definedName name="_Order2" hidden="1">0</definedName>
    <definedName name="_Parse_In" hidden="1">#REF!</definedName>
    <definedName name="_Parse_Out" hidden="1">#REF!</definedName>
    <definedName name="_PG1">#REF!</definedName>
    <definedName name="_PG2">#REF!</definedName>
    <definedName name="_PG5">#REF!</definedName>
    <definedName name="_Regression_Int" hidden="1">1</definedName>
    <definedName name="_SEP94">#REF!</definedName>
    <definedName name="_Sort" localSheetId="4" hidden="1">#REF!</definedName>
    <definedName name="_Sort" hidden="1">#REF!</definedName>
    <definedName name="_Sort1" localSheetId="4" hidden="1">#REF!</definedName>
    <definedName name="_Sort1" hidden="1">#REF!</definedName>
    <definedName name="_Table1_In1" localSheetId="4" hidden="1">#REF!</definedName>
    <definedName name="_Table1_In1" hidden="1">#REF!</definedName>
    <definedName name="_Table1_Out" localSheetId="4" hidden="1">#REF!</definedName>
    <definedName name="_Table1_Out" hidden="1">#REF!</definedName>
    <definedName name="_Table2_In1" localSheetId="4" hidden="1">#REF!</definedName>
    <definedName name="_Table2_In1" hidden="1">#REF!</definedName>
    <definedName name="_Table2_Out" localSheetId="4" hidden="1">#REF!</definedName>
    <definedName name="_Table2_Out" hidden="1">#REF!</definedName>
    <definedName name="_yr01">#REF!</definedName>
    <definedName name="_yr02">#REF!</definedName>
    <definedName name="_yr03">#REF!</definedName>
    <definedName name="_yr04">#REF!</definedName>
    <definedName name="_yr05">#REF!</definedName>
    <definedName name="_yr06">#REF!</definedName>
    <definedName name="_yr07">#REF!</definedName>
    <definedName name="_yr08">#REF!</definedName>
    <definedName name="_yr09">#REF!</definedName>
    <definedName name="_yr10">#REF!</definedName>
    <definedName name="_yr11">#REF!</definedName>
    <definedName name="_yr12">#REF!</definedName>
    <definedName name="_yr13">#REF!</definedName>
    <definedName name="_yr14">#REF!</definedName>
    <definedName name="_yr15">#REF!</definedName>
    <definedName name="_yr16">#REF!</definedName>
    <definedName name="_yr17">#REF!</definedName>
    <definedName name="_yr18">#REF!</definedName>
    <definedName name="_yr19">#REF!</definedName>
    <definedName name="_YR2">#REF!</definedName>
    <definedName name="_yr20">#REF!</definedName>
    <definedName name="_Yr2007">#REF!</definedName>
    <definedName name="_Yr2008">#REF!</definedName>
    <definedName name="_Yr2009">#REF!</definedName>
    <definedName name="_Yr2010">#REF!</definedName>
    <definedName name="_yr21">#REF!</definedName>
    <definedName name="_YR3">#REF!</definedName>
    <definedName name="_YR4">#REF!</definedName>
    <definedName name="_YR5">#REF!</definedName>
    <definedName name="_YR6">#REF!</definedName>
    <definedName name="_yr98">#REF!</definedName>
    <definedName name="_yr99">#REF!</definedName>
    <definedName name="A" localSheetId="4">#REF!</definedName>
    <definedName name="A">#REF!</definedName>
    <definedName name="A_1" localSheetId="4">#REF!</definedName>
    <definedName name="A_1">#REF!</definedName>
    <definedName name="A_2" localSheetId="4">#REF!</definedName>
    <definedName name="A_2">#REF!</definedName>
    <definedName name="A_3" localSheetId="4">#REF!</definedName>
    <definedName name="A_3">#REF!</definedName>
    <definedName name="A1topd" localSheetId="4">#REF!</definedName>
    <definedName name="A1topd">#REF!</definedName>
    <definedName name="A9A">#REF!</definedName>
    <definedName name="AccdMICP" localSheetId="4">#REF!</definedName>
    <definedName name="AccdMICP">#REF!</definedName>
    <definedName name="AccrExp" localSheetId="4">#REF!</definedName>
    <definedName name="AccrExp">#REF!</definedName>
    <definedName name="AccrExpSum" localSheetId="4">#REF!</definedName>
    <definedName name="AccrExpSum">#REF!</definedName>
    <definedName name="AccrMICP" localSheetId="4">#REF!</definedName>
    <definedName name="AccrMICP">#REF!</definedName>
    <definedName name="ACCRUED_401K" localSheetId="4">#REF!</definedName>
    <definedName name="ACCRUED_401K">#REF!</definedName>
    <definedName name="ACCRUED_LIAB" localSheetId="4">#REF!</definedName>
    <definedName name="ACCRUED_LIAB">#REF!</definedName>
    <definedName name="acct1410" localSheetId="4">#REF!</definedName>
    <definedName name="acct1410">#REF!</definedName>
    <definedName name="acct2810" localSheetId="4">#REF!</definedName>
    <definedName name="acct2810">#REF!</definedName>
    <definedName name="ACE" localSheetId="4">#REF!</definedName>
    <definedName name="ACE">#REF!</definedName>
    <definedName name="ACT">#REF!</definedName>
    <definedName name="ACT_EIN">#REF!</definedName>
    <definedName name="advance" localSheetId="4">#REF!</definedName>
    <definedName name="advance">#REF!</definedName>
    <definedName name="ADVERT" localSheetId="4">#REF!</definedName>
    <definedName name="ADVERT">#REF!</definedName>
    <definedName name="AFUDC" localSheetId="4">#REF!</definedName>
    <definedName name="AFUDC">#REF!</definedName>
    <definedName name="ALLOCATION" localSheetId="4">#REF!</definedName>
    <definedName name="ALLOCATION">#REF!</definedName>
    <definedName name="Allocators">#REF!</definedName>
    <definedName name="AllocIncTaxExpensePg2" localSheetId="4">#REF!</definedName>
    <definedName name="AllocIncTaxExpensePg2">#REF!</definedName>
    <definedName name="AMT" localSheetId="4">#REF!</definedName>
    <definedName name="AMT">#REF!</definedName>
    <definedName name="ANAL" localSheetId="4">#REF!</definedName>
    <definedName name="ANAL">#REF!</definedName>
    <definedName name="ANNFEB" localSheetId="4">#REF!</definedName>
    <definedName name="ANNFEB">#REF!</definedName>
    <definedName name="ANNMAR" localSheetId="4">#REF!</definedName>
    <definedName name="ANNMAR">#REF!</definedName>
    <definedName name="APN" localSheetId="4">#REF!</definedName>
    <definedName name="APN">#REF!</definedName>
    <definedName name="ARAMSum" localSheetId="4">#REF!</definedName>
    <definedName name="ARAMSum">#REF!</definedName>
    <definedName name="as" hidden="1">{#N/A,#N/A,FALSE,"Aging Summary";#N/A,#N/A,FALSE,"Ratio Analysis";#N/A,#N/A,FALSE,"Test 120 Day Accts";#N/A,#N/A,FALSE,"Tickmarks"}</definedName>
    <definedName name="AS2DocOpenMode" hidden="1">"AS2DocumentBrowse"</definedName>
    <definedName name="AS2NamedRange" hidden="1">7</definedName>
    <definedName name="Asset_Retrieve" localSheetId="4">#REF!</definedName>
    <definedName name="Asset_Retrieve">#REF!</definedName>
    <definedName name="AUG_1" localSheetId="4">#REF!</definedName>
    <definedName name="AUG_1">#REF!</definedName>
    <definedName name="AUG_2" localSheetId="4">#REF!</definedName>
    <definedName name="AUG_2">#REF!</definedName>
    <definedName name="AUG_3" localSheetId="4">#REF!</definedName>
    <definedName name="AUG_3">#REF!</definedName>
    <definedName name="AUGUST" localSheetId="4">#REF!</definedName>
    <definedName name="AUGUST">#REF!</definedName>
    <definedName name="av" localSheetId="4">#REF!</definedName>
    <definedName name="av">#REF!</definedName>
    <definedName name="AVSACURRYR" localSheetId="4">#REF!</definedName>
    <definedName name="AVSACURRYR">#REF!</definedName>
    <definedName name="AVSBCURRMO" localSheetId="4">#REF!</definedName>
    <definedName name="AVSBCURRMO">#REF!</definedName>
    <definedName name="bad_debt" localSheetId="4">#REF!</definedName>
    <definedName name="bad_debt">#REF!</definedName>
    <definedName name="BAD_DEBT_EXPENSE" localSheetId="4">#REF!</definedName>
    <definedName name="BAD_DEBT_EXPENSE">#REF!</definedName>
    <definedName name="BASIS" localSheetId="4">#REF!</definedName>
    <definedName name="BASIS">#REF!</definedName>
    <definedName name="bigbuckrecon" localSheetId="4">#REF!</definedName>
    <definedName name="bigbuckrecon">#REF!</definedName>
    <definedName name="Billing" localSheetId="4">#REF!</definedName>
    <definedName name="Billing">#REF!</definedName>
    <definedName name="block" localSheetId="4">#REF!</definedName>
    <definedName name="block">#REF!</definedName>
    <definedName name="block2" localSheetId="4">#REF!</definedName>
    <definedName name="block2">#REF!</definedName>
    <definedName name="BNE_MESSAGES_HIDDEN" localSheetId="4" hidden="1">#REF!</definedName>
    <definedName name="BNE_MESSAGES_HIDDEN" hidden="1">#REF!</definedName>
    <definedName name="BOOKDEP" localSheetId="4">#REF!</definedName>
    <definedName name="BOOKDEP">#REF!</definedName>
    <definedName name="BOOKDEPAFUDC" localSheetId="4">#REF!</definedName>
    <definedName name="BOOKDEPAFUDC">#REF!</definedName>
    <definedName name="Broker" localSheetId="4">#REF!</definedName>
    <definedName name="Broker">#REF!</definedName>
    <definedName name="BUDGET" localSheetId="4">#REF!</definedName>
    <definedName name="BUDGET">#REF!</definedName>
    <definedName name="burtonrecon" localSheetId="4">#REF!</definedName>
    <definedName name="burtonrecon">#REF!</definedName>
    <definedName name="bv" hidden="1">{#N/A,#N/A,FALSE,"Aging Summary";#N/A,#N/A,FALSE,"Ratio Analysis";#N/A,#N/A,FALSE,"Test 120 Day Accts";#N/A,#N/A,FALSE,"Tickmarks"}</definedName>
    <definedName name="C_51_1" localSheetId="4">#REF!</definedName>
    <definedName name="C_51_1">#REF!</definedName>
    <definedName name="C_51_1_93" localSheetId="4">#REF!</definedName>
    <definedName name="C_51_1_93">#REF!</definedName>
    <definedName name="C_51_2" localSheetId="4">#REF!</definedName>
    <definedName name="C_51_2">#REF!</definedName>
    <definedName name="C_51_2_93" localSheetId="4">#REF!</definedName>
    <definedName name="C_51_2_93">#REF!</definedName>
    <definedName name="C_51_3" localSheetId="4">#REF!</definedName>
    <definedName name="C_51_3">#REF!</definedName>
    <definedName name="C_51_4" localSheetId="4">#REF!</definedName>
    <definedName name="C_51_4">#REF!</definedName>
    <definedName name="C_51_5" localSheetId="4">#REF!</definedName>
    <definedName name="C_51_5">#REF!</definedName>
    <definedName name="C_51_6" localSheetId="4">#REF!</definedName>
    <definedName name="C_51_6">#REF!</definedName>
    <definedName name="Call_Format_ISD_All" localSheetId="4">#REF!</definedName>
    <definedName name="Call_Format_ISD_All">#REF!</definedName>
    <definedName name="CAPTIVE_INS" localSheetId="4">#REF!</definedName>
    <definedName name="CAPTIVE_INS">#REF!</definedName>
    <definedName name="CASE_2_PG_1" localSheetId="4">#REF!</definedName>
    <definedName name="CASE_2_PG_1">#REF!</definedName>
    <definedName name="cf" localSheetId="4">#REF!</definedName>
    <definedName name="cf">#REF!</definedName>
    <definedName name="charlesrecon" localSheetId="4">#REF!</definedName>
    <definedName name="charlesrecon">#REF!</definedName>
    <definedName name="CHECKREQUEST" localSheetId="4">#REF!</definedName>
    <definedName name="CHECKREQUEST">#REF!</definedName>
    <definedName name="ClubDues" localSheetId="4">#REF!</definedName>
    <definedName name="ClubDues">#REF!</definedName>
    <definedName name="Coal1" localSheetId="4">#REF!</definedName>
    <definedName name="Coal1">#REF!</definedName>
    <definedName name="Coal2" localSheetId="4">#REF!</definedName>
    <definedName name="Coal2">#REF!</definedName>
    <definedName name="Coal3" localSheetId="4">#REF!</definedName>
    <definedName name="Coal3">#REF!</definedName>
    <definedName name="COGS" localSheetId="4">#REF!</definedName>
    <definedName name="COGS">#REF!</definedName>
    <definedName name="COMPANY" localSheetId="4">#REF!</definedName>
    <definedName name="COMPANY">#REF!</definedName>
    <definedName name="CORP" localSheetId="4">#REF!</definedName>
    <definedName name="CORP">#REF!</definedName>
    <definedName name="COST93" localSheetId="4">#REF!</definedName>
    <definedName name="COST93">#REF!</definedName>
    <definedName name="covingtonrecon" localSheetId="4">#REF!</definedName>
    <definedName name="covingtonrecon">#REF!</definedName>
    <definedName name="CR">#REF!</definedName>
    <definedName name="CRCAP2006" localSheetId="4">#REF!</definedName>
    <definedName name="CRCAP2006">#REF!</definedName>
    <definedName name="CRCAP2007" localSheetId="4">#REF!</definedName>
    <definedName name="CRCAP2007">#REF!</definedName>
    <definedName name="CRCAP2008" localSheetId="4">#REF!</definedName>
    <definedName name="CRCAP2008">#REF!</definedName>
    <definedName name="CRCAP2009" localSheetId="4">#REF!</definedName>
    <definedName name="CRCAP2009">#REF!</definedName>
    <definedName name="CRCAP2010" localSheetId="4">#REF!</definedName>
    <definedName name="CRCAP2010">#REF!</definedName>
    <definedName name="_xlnm.Criteria" localSheetId="4">#REF!</definedName>
    <definedName name="_xlnm.Criteria">#REF!</definedName>
    <definedName name="CROM2006" localSheetId="4">#REF!</definedName>
    <definedName name="CROM2006">#REF!</definedName>
    <definedName name="CROM2007" localSheetId="4">#REF!</definedName>
    <definedName name="CROM2007">#REF!</definedName>
    <definedName name="CROM2008" localSheetId="4">#REF!</definedName>
    <definedName name="CROM2008">#REF!</definedName>
    <definedName name="CROM2009" localSheetId="4">#REF!</definedName>
    <definedName name="CROM2009">#REF!</definedName>
    <definedName name="CROM2010" localSheetId="4">#REF!</definedName>
    <definedName name="CROM2010">#REF!</definedName>
    <definedName name="crookedrecon" localSheetId="4">#REF!</definedName>
    <definedName name="crookedrecon">#REF!</definedName>
    <definedName name="CUMMULATIVE" localSheetId="4">#REF!</definedName>
    <definedName name="CUMMULATIVE">#REF!</definedName>
    <definedName name="CUMTD" localSheetId="4">#REF!</definedName>
    <definedName name="CUMTD">#REF!</definedName>
    <definedName name="D" localSheetId="4">#REF!</definedName>
    <definedName name="D">#REF!</definedName>
    <definedName name="data" localSheetId="4">#REF!</definedName>
    <definedName name="data">#REF!</definedName>
    <definedName name="data1991" localSheetId="4">#REF!</definedName>
    <definedName name="data1991">#REF!</definedName>
    <definedName name="data1992" localSheetId="4">#REF!</definedName>
    <definedName name="data1992">#REF!</definedName>
    <definedName name="data1993" localSheetId="4">#REF!</definedName>
    <definedName name="data1993">#REF!</definedName>
    <definedName name="_xlnm.Database" localSheetId="4">#REF!</definedName>
    <definedName name="_xlnm.Database">#REF!</definedName>
    <definedName name="DataTabl">#REF!</definedName>
    <definedName name="DataTable">#REF!</definedName>
    <definedName name="DBASE" localSheetId="4">#REF!</definedName>
    <definedName name="DBASE">#REF!</definedName>
    <definedName name="dbo_fnv_act_rtx" localSheetId="4">#REF!</definedName>
    <definedName name="dbo_fnv_act_rtx">#REF!</definedName>
    <definedName name="DDD">#REF!</definedName>
    <definedName name="DDDD">#REF!</definedName>
    <definedName name="DDDDD">#REF!</definedName>
    <definedName name="Debt_Retrieve" localSheetId="4">#REF!</definedName>
    <definedName name="Debt_Retrieve">#REF!</definedName>
    <definedName name="DefDirector" localSheetId="4">#REF!</definedName>
    <definedName name="DefDirector">#REF!</definedName>
    <definedName name="DEFERRED_COMP" localSheetId="4">#REF!</definedName>
    <definedName name="DEFERRED_COMP">#REF!</definedName>
    <definedName name="DEFERRED_COMPENSATION" localSheetId="4">#REF!</definedName>
    <definedName name="DEFERRED_COMPENSATION">#REF!</definedName>
    <definedName name="DefGain" localSheetId="4">#REF!</definedName>
    <definedName name="DefGain">#REF!</definedName>
    <definedName name="DEFINC" localSheetId="4">#REF!</definedName>
    <definedName name="DEFINC">#REF!</definedName>
    <definedName name="DefMICP" localSheetId="4">#REF!</definedName>
    <definedName name="DefMICP">#REF!</definedName>
    <definedName name="Dep" localSheetId="4">#REF!</definedName>
    <definedName name="Dep">#REF!</definedName>
    <definedName name="DEPR" localSheetId="4">#REF!</definedName>
    <definedName name="DEPR">#REF!</definedName>
    <definedName name="Derivation_of_Energy_Separation_Factors">#REF!</definedName>
    <definedName name="devel" localSheetId="4">#REF!</definedName>
    <definedName name="devel">#REF!</definedName>
    <definedName name="df" hidden="1">{#N/A,#N/A,FALSE,"Aging Summary";#N/A,#N/A,FALSE,"Ratio Analysis";#N/A,#N/A,FALSE,"Test 120 Day Accts";#N/A,#N/A,FALSE,"Tickmarks"}</definedName>
    <definedName name="DFD_TAX" localSheetId="4">#REF!</definedName>
    <definedName name="DFD_TAX">#REF!</definedName>
    <definedName name="dhiirecon" localSheetId="4">#REF!</definedName>
    <definedName name="dhiirecon">#REF!</definedName>
    <definedName name="dick" localSheetId="4">#REF!</definedName>
    <definedName name="dick">#REF!</definedName>
    <definedName name="dinomountrecon" localSheetId="4">#REF!</definedName>
    <definedName name="dinomountrecon">#REF!</definedName>
    <definedName name="Dividend" localSheetId="4">#REF!</definedName>
    <definedName name="Dividend">#REF!</definedName>
    <definedName name="DOCKET_NO">#REF!</definedName>
    <definedName name="ds" hidden="1">{#N/A,#N/A,FALSE,"Aging Summary";#N/A,#N/A,FALSE,"Ratio Analysis";#N/A,#N/A,FALSE,"Test 120 Day Accts";#N/A,#N/A,FALSE,"Tickmarks"}</definedName>
    <definedName name="E" localSheetId="4">#REF!</definedName>
    <definedName name="E">#REF!</definedName>
    <definedName name="E1_Page_1">#REF!,#REF!,#REF!,#REF!,#REF!,#REF!,#REF!</definedName>
    <definedName name="E1_Page_2">#REF!,#REF!,#REF!,#REF!,#REF!,#REF!,#REF!</definedName>
    <definedName name="E4_Page_1_All">#REF!,#REF!,#REF!,#REF!,#REF!,#REF!,#REF!</definedName>
    <definedName name="E4_Page_1_Filing">#REF!,#REF!,#REF!,#REF!,#REF!,#REF!,#REF!</definedName>
    <definedName name="E4_Page_2_All">#REF!,#REF!,#REF!,#REF!,#REF!,#REF!,#REF!</definedName>
    <definedName name="E4_Page_2_Filing">#REF!,#REF!,#REF!,#REF!,#REF!,#REF!,#REF!</definedName>
    <definedName name="ECCRCurrentTax">#REF!</definedName>
    <definedName name="ECCRDeferredTax">#REF!</definedName>
    <definedName name="ECON_DEV" localSheetId="4">#REF!</definedName>
    <definedName name="ECON_DEV">#REF!</definedName>
    <definedName name="ECRCCurrentTax" localSheetId="4">#REF!</definedName>
    <definedName name="ECRCCurrentTax">#REF!</definedName>
    <definedName name="ECRCDeferredTax" localSheetId="4">#REF!</definedName>
    <definedName name="ECRCDeferredTax">#REF!</definedName>
    <definedName name="EDC" localSheetId="4">#REF!</definedName>
    <definedName name="EDC">#REF!</definedName>
    <definedName name="ENT" localSheetId="4">#REF!</definedName>
    <definedName name="ENT">#REF!</definedName>
    <definedName name="Entity">#REF!</definedName>
    <definedName name="Equity_Retrieve" localSheetId="4">#REF!</definedName>
    <definedName name="Equity_Retrieve">#REF!</definedName>
    <definedName name="er" hidden="1">{#N/A,#N/A,FALSE,"Aging Summary";#N/A,#N/A,FALSE,"Ratio Analysis";#N/A,#N/A,FALSE,"Test 120 Day Accts";#N/A,#N/A,FALSE,"Tickmarks"}</definedName>
    <definedName name="EssOptions">"A1110000000130000000001100000_0000"</definedName>
    <definedName name="ew" hidden="1">{#N/A,#N/A,FALSE,"Aging Summary";#N/A,#N/A,FALSE,"Ratio Analysis";#N/A,#N/A,FALSE,"Test 120 Day Accts";#N/A,#N/A,FALSE,"Tickmarks"}</definedName>
    <definedName name="EXCTRACT1" localSheetId="4">#REF!</definedName>
    <definedName name="EXCTRACT1">#REF!</definedName>
    <definedName name="Exrate00" localSheetId="4">#REF!</definedName>
    <definedName name="Exrate00">#REF!</definedName>
    <definedName name="Exrate99" localSheetId="4">#REF!</definedName>
    <definedName name="Exrate99">#REF!</definedName>
    <definedName name="_xlnm.Extract" localSheetId="4">#REF!</definedName>
    <definedName name="_xlnm.Extract">#REF!</definedName>
    <definedName name="FACTORS">#REF!</definedName>
    <definedName name="fd" hidden="1">{#N/A,#N/A,FALSE,"Aging Summary";#N/A,#N/A,FALSE,"Ratio Analysis";#N/A,#N/A,FALSE,"Test 120 Day Accts";#N/A,#N/A,FALSE,"Tickmarks"}</definedName>
    <definedName name="FEDERAL" localSheetId="4">#REF!</definedName>
    <definedName name="FEDERAL">#REF!</definedName>
    <definedName name="FGC">#REF!</definedName>
    <definedName name="FI_Tax_Entry_Year" localSheetId="4">#REF!</definedName>
    <definedName name="FI_Tax_Entry_Year">#REF!</definedName>
    <definedName name="fiddlersrecon" localSheetId="4">#REF!</definedName>
    <definedName name="fiddlersrecon">#REF!</definedName>
    <definedName name="FILENAME" localSheetId="4">#REF!</definedName>
    <definedName name="FILENAME">#REF!</definedName>
    <definedName name="FL">#REF!</definedName>
    <definedName name="FLCAP2006" localSheetId="4">#REF!</definedName>
    <definedName name="FLCAP2006">#REF!</definedName>
    <definedName name="FLCAP2007" localSheetId="4">#REF!</definedName>
    <definedName name="FLCAP2007">#REF!</definedName>
    <definedName name="FLCAP2008" localSheetId="4">#REF!</definedName>
    <definedName name="FLCAP2008">#REF!</definedName>
    <definedName name="FLCAP2009" localSheetId="4">#REF!</definedName>
    <definedName name="FLCAP2009">#REF!</definedName>
    <definedName name="FLCAP2010" localSheetId="4">#REF!</definedName>
    <definedName name="FLCAP2010">#REF!</definedName>
    <definedName name="FLOM2006" localSheetId="4">#REF!</definedName>
    <definedName name="FLOM2006">#REF!</definedName>
    <definedName name="FLOM2007" localSheetId="4">#REF!</definedName>
    <definedName name="FLOM2007">#REF!</definedName>
    <definedName name="FLOM2008" localSheetId="4">#REF!</definedName>
    <definedName name="FLOM2008">#REF!</definedName>
    <definedName name="FLOM2009" localSheetId="4">#REF!</definedName>
    <definedName name="FLOM2009">#REF!</definedName>
    <definedName name="FLOM2010" localSheetId="4">#REF!</definedName>
    <definedName name="FLOM2010">#REF!</definedName>
    <definedName name="Florida" localSheetId="4">#REF!</definedName>
    <definedName name="Florida">#REF!</definedName>
    <definedName name="Florida_Power_Corporation" localSheetId="4">#REF!</definedName>
    <definedName name="Florida_Power_Corporation">#REF!</definedName>
    <definedName name="FORM" localSheetId="4">#REF!</definedName>
    <definedName name="FORM">#REF!</definedName>
    <definedName name="FORM_4626" localSheetId="4">#REF!</definedName>
    <definedName name="FORM_4626">#REF!</definedName>
    <definedName name="FORM42_1A">#REF!</definedName>
    <definedName name="FORM42_2A">#REF!</definedName>
    <definedName name="FORM42_3A">#REF!</definedName>
    <definedName name="FORM42_4A">#REF!</definedName>
    <definedName name="FORM42_6A">#REF!</definedName>
    <definedName name="FORM42_8A_P1">#REF!</definedName>
    <definedName name="FORM42_8A_P10">#REF!</definedName>
    <definedName name="FORM42_8A_P11">#REF!</definedName>
    <definedName name="FORM42_8A_P12">#REF!</definedName>
    <definedName name="FORM42_8A_P13">#REF!</definedName>
    <definedName name="FORM42_8A_P14">#REF!</definedName>
    <definedName name="FORM42_8A_P15">#REF!</definedName>
    <definedName name="FORM42_8A_P16">#REF!</definedName>
    <definedName name="FORM42_8A_P17">#REF!</definedName>
    <definedName name="FORM42_8A_P18">#REF!</definedName>
    <definedName name="FORM42_8A_P19">#REF!</definedName>
    <definedName name="FORM42_8A_P2">#REF!</definedName>
    <definedName name="FORM42_8A_P20">#REF!</definedName>
    <definedName name="FORM42_8A_P3">#REF!</definedName>
    <definedName name="FORM42_8A_P4">#REF!</definedName>
    <definedName name="FORM42_8A_P5">#REF!</definedName>
    <definedName name="FORM42_8A_P6">#REF!</definedName>
    <definedName name="FORM42_8A_P7">#REF!</definedName>
    <definedName name="FORM42_8A_P8">#REF!</definedName>
    <definedName name="FORM42_8A_P9">#REF!</definedName>
    <definedName name="FORM4626" localSheetId="4">#REF!</definedName>
    <definedName name="FORM4626">#REF!</definedName>
    <definedName name="FPCCAP">#REF!</definedName>
    <definedName name="frt" hidden="1">{#N/A,#N/A,FALSE,"Aging Summary";#N/A,#N/A,FALSE,"Ratio Analysis";#N/A,#N/A,FALSE,"Test 120 Day Accts";#N/A,#N/A,FALSE,"Tickmarks"}</definedName>
    <definedName name="fsd" hidden="1">{#N/A,#N/A,FALSE,"Aging Summary";#N/A,#N/A,FALSE,"Ratio Analysis";#N/A,#N/A,FALSE,"Test 120 Day Accts";#N/A,#N/A,FALSE,"Tickmarks"}</definedName>
    <definedName name="FuelCurrentTax">#REF!</definedName>
    <definedName name="FuelDeferredTax">#REF!</definedName>
    <definedName name="G" localSheetId="4">#REF!</definedName>
    <definedName name="G">#REF!</definedName>
    <definedName name="glenivyrecon" localSheetId="4">#REF!</definedName>
    <definedName name="glenivyrecon">#REF!</definedName>
    <definedName name="H" localSheetId="4">#REF!</definedName>
    <definedName name="H">#REF!</definedName>
    <definedName name="helenrecon" localSheetId="4">#REF!</definedName>
    <definedName name="helenrecon">#REF!</definedName>
    <definedName name="holding1" localSheetId="4">#REF!</definedName>
    <definedName name="holding1">#REF!</definedName>
    <definedName name="holding2" localSheetId="4">#REF!</definedName>
    <definedName name="holding2">#REF!</definedName>
    <definedName name="holding3" localSheetId="4">#REF!</definedName>
    <definedName name="holding3">#REF!</definedName>
    <definedName name="HOURS">#REF!</definedName>
    <definedName name="Housing" localSheetId="4">#REF!</definedName>
    <definedName name="Housing">#REF!</definedName>
    <definedName name="ID_sorted" localSheetId="4">#REF!</definedName>
    <definedName name="ID_sorted">#REF!</definedName>
    <definedName name="In.3" localSheetId="4">#REF!</definedName>
    <definedName name="In.3">#REF!</definedName>
    <definedName name="INACTIVE" localSheetId="4">#REF!</definedName>
    <definedName name="INACTIVE">#REF!</definedName>
    <definedName name="INDEX" localSheetId="4">#REF!</definedName>
    <definedName name="INDEX">#REF!</definedName>
    <definedName name="INPUT" localSheetId="4">#REF!</definedName>
    <definedName name="INPUT">#REF!</definedName>
    <definedName name="INPUT_1" localSheetId="4">#REF!</definedName>
    <definedName name="INPUT_1">#REF!</definedName>
    <definedName name="INPUT_2" localSheetId="4">#REF!</definedName>
    <definedName name="INPUT_2">#REF!</definedName>
    <definedName name="INPUT2">#REF!</definedName>
    <definedName name="INSUR" localSheetId="4">#REF!</definedName>
    <definedName name="INSUR">#REF!</definedName>
    <definedName name="Insurance1" localSheetId="4">#REF!</definedName>
    <definedName name="Insurance1">#REF!</definedName>
    <definedName name="Insurance2" localSheetId="4">#REF!</definedName>
    <definedName name="Insurance2">#REF!</definedName>
    <definedName name="INT_TAX_DEF" localSheetId="4">#REF!</definedName>
    <definedName name="INT_TAX_DEF">#REF!</definedName>
    <definedName name="INT_TAX_DEF2" localSheetId="4">#REF!</definedName>
    <definedName name="INT_TAX_DEF2">#REF!</definedName>
    <definedName name="INTER_CO_PROFIT" localSheetId="4">#REF!</definedName>
    <definedName name="INTER_CO_PROFIT">#REF!</definedName>
    <definedName name="INTERCO" localSheetId="4">#REF!</definedName>
    <definedName name="INTERCO">#REF!</definedName>
    <definedName name="Interest" localSheetId="4">#REF!</definedName>
    <definedName name="Interest">#REF!</definedName>
    <definedName name="INVENTORY" localSheetId="4">#REF!</definedName>
    <definedName name="INVENTORY">#REF!</definedName>
    <definedName name="iu" hidden="1">{#N/A,#N/A,FALSE,"Aging Summary";#N/A,#N/A,FALSE,"Ratio Analysis";#N/A,#N/A,FALSE,"Test 120 Day Accts";#N/A,#N/A,FALSE,"Tickmarks"}</definedName>
    <definedName name="jack" localSheetId="4">#REF!</definedName>
    <definedName name="jack">#REF!</definedName>
    <definedName name="JE27Recon">#REF!</definedName>
    <definedName name="JURIS">#REF!</definedName>
    <definedName name="kkk" hidden="1">{#N/A,#N/A,FALSE,"Aging Summary";#N/A,#N/A,FALSE,"Ratio Analysis";#N/A,#N/A,FALSE,"Test 120 Day Accts";#N/A,#N/A,FALSE,"Tickmarks"}</definedName>
    <definedName name="LAG" localSheetId="4">#REF!</definedName>
    <definedName name="LAG">#REF!</definedName>
    <definedName name="left1" localSheetId="4">#REF!</definedName>
    <definedName name="left1">#REF!</definedName>
    <definedName name="left2" localSheetId="4">#REF!</definedName>
    <definedName name="left2">#REF!</definedName>
    <definedName name="Legal" localSheetId="4">#REF!</definedName>
    <definedName name="Legal">#REF!</definedName>
    <definedName name="LIAB" localSheetId="4">#REF!</definedName>
    <definedName name="LIAB">#REF!</definedName>
    <definedName name="LIAISON" localSheetId="4">#REF!</definedName>
    <definedName name="LIAISON">#REF!</definedName>
    <definedName name="LIFEDEP" localSheetId="4">#REF!</definedName>
    <definedName name="LIFEDEP">#REF!</definedName>
    <definedName name="LIFEDEPHARRIS" localSheetId="4">#REF!</definedName>
    <definedName name="LIFEDEPHARRIS">#REF!</definedName>
    <definedName name="LINE01" localSheetId="4">#REF!</definedName>
    <definedName name="LINE01">#REF!</definedName>
    <definedName name="LINE02" localSheetId="4">#REF!</definedName>
    <definedName name="LINE02">#REF!</definedName>
    <definedName name="LINE04" localSheetId="4">#REF!</definedName>
    <definedName name="LINE04">#REF!</definedName>
    <definedName name="LINE05" localSheetId="4">#REF!</definedName>
    <definedName name="LINE05">#REF!</definedName>
    <definedName name="LINE06" localSheetId="4">#REF!</definedName>
    <definedName name="LINE06">#REF!</definedName>
    <definedName name="LINE07" localSheetId="4">#REF!</definedName>
    <definedName name="LINE07">#REF!</definedName>
    <definedName name="LINE08" localSheetId="4">#REF!</definedName>
    <definedName name="LINE08">#REF!</definedName>
    <definedName name="LINE09" localSheetId="4">#REF!</definedName>
    <definedName name="LINE09">#REF!</definedName>
    <definedName name="LINE1" localSheetId="4">#REF!</definedName>
    <definedName name="LINE1">#REF!</definedName>
    <definedName name="LINE10" localSheetId="4">#REF!</definedName>
    <definedName name="LINE10">#REF!</definedName>
    <definedName name="LINE12" localSheetId="4">#REF!</definedName>
    <definedName name="LINE12">#REF!</definedName>
    <definedName name="LINE13" localSheetId="4">#REF!</definedName>
    <definedName name="LINE13">#REF!</definedName>
    <definedName name="LINE14" localSheetId="4">#REF!</definedName>
    <definedName name="LINE14">#REF!</definedName>
    <definedName name="LINE15" localSheetId="4">#REF!</definedName>
    <definedName name="LINE15">#REF!</definedName>
    <definedName name="LINE16" localSheetId="4">#REF!</definedName>
    <definedName name="LINE16">#REF!</definedName>
    <definedName name="LINE17" localSheetId="4">#REF!</definedName>
    <definedName name="LINE17">#REF!</definedName>
    <definedName name="LINE18" localSheetId="4">#REF!</definedName>
    <definedName name="LINE18">#REF!</definedName>
    <definedName name="LINE19" localSheetId="4">#REF!</definedName>
    <definedName name="LINE19">#REF!</definedName>
    <definedName name="LINE2" localSheetId="4">#REF!</definedName>
    <definedName name="LINE2">#REF!</definedName>
    <definedName name="LINE20" localSheetId="4">#REF!</definedName>
    <definedName name="LINE20">#REF!</definedName>
    <definedName name="LINE21" localSheetId="4">#REF!</definedName>
    <definedName name="LINE21">#REF!</definedName>
    <definedName name="LINE22" localSheetId="4">#REF!</definedName>
    <definedName name="LINE22">#REF!</definedName>
    <definedName name="LINE23" localSheetId="4">#REF!</definedName>
    <definedName name="LINE23">#REF!</definedName>
    <definedName name="LINE24" localSheetId="4">#REF!</definedName>
    <definedName name="LINE24">#REF!</definedName>
    <definedName name="LINE25" localSheetId="4">#REF!</definedName>
    <definedName name="LINE25">#REF!</definedName>
    <definedName name="LINE26" localSheetId="4">#REF!</definedName>
    <definedName name="LINE26">#REF!</definedName>
    <definedName name="LINE4" localSheetId="4">#REF!</definedName>
    <definedName name="LINE4">#REF!</definedName>
    <definedName name="LINE5" localSheetId="4">#REF!</definedName>
    <definedName name="LINE5">#REF!</definedName>
    <definedName name="LINE6" localSheetId="4">#REF!</definedName>
    <definedName name="LINE6">#REF!</definedName>
    <definedName name="Line7" localSheetId="4">#REF!</definedName>
    <definedName name="Line7">#REF!</definedName>
    <definedName name="LINE8" localSheetId="4">#REF!</definedName>
    <definedName name="LINE8">#REF!</definedName>
    <definedName name="LINE9" localSheetId="4">#REF!</definedName>
    <definedName name="LINE9">#REF!</definedName>
    <definedName name="lk" hidden="1">{#N/A,#N/A,FALSE,"Aging Summary";#N/A,#N/A,FALSE,"Ratio Analysis";#N/A,#N/A,FALSE,"Test 120 Day Accts";#N/A,#N/A,FALSE,"Tickmarks"}</definedName>
    <definedName name="lku" hidden="1">{#N/A,#N/A,FALSE,"Aging Summary";#N/A,#N/A,FALSE,"Ratio Analysis";#N/A,#N/A,FALSE,"Test 120 Day Accts";#N/A,#N/A,FALSE,"Tickmarks"}</definedName>
    <definedName name="lll" hidden="1">{#N/A,#N/A,FALSE,"Aging Summary";#N/A,#N/A,FALSE,"Ratio Analysis";#N/A,#N/A,FALSE,"Test 120 Day Accts";#N/A,#N/A,FALSE,"Tickmarks"}</definedName>
    <definedName name="LOBBYING" localSheetId="4">#REF!</definedName>
    <definedName name="LOBBYING">#REF!</definedName>
    <definedName name="LOCALSALES" localSheetId="4">#REF!</definedName>
    <definedName name="LOCALSALES">#REF!</definedName>
    <definedName name="LTIP" localSheetId="4">#REF!</definedName>
    <definedName name="LTIP">#REF!</definedName>
    <definedName name="LTIPpg1" localSheetId="4">#REF!</definedName>
    <definedName name="LTIPpg1">#REF!</definedName>
    <definedName name="LTIPpg2" localSheetId="4">#REF!</definedName>
    <definedName name="LTIPpg2">#REF!</definedName>
    <definedName name="LYN" localSheetId="4">#REF!</definedName>
    <definedName name="LYN">#REF!</definedName>
    <definedName name="M_1" localSheetId="4">#REF!</definedName>
    <definedName name="M_1">#REF!</definedName>
    <definedName name="MAIN" localSheetId="4">#REF!</definedName>
    <definedName name="MAIN">#REF!</definedName>
    <definedName name="MAR_1" localSheetId="4">#REF!</definedName>
    <definedName name="MAR_1">#REF!</definedName>
    <definedName name="MAR_3" localSheetId="4">#REF!</definedName>
    <definedName name="MAR_3">#REF!</definedName>
    <definedName name="Marine1" localSheetId="4">#REF!</definedName>
    <definedName name="Marine1">#REF!</definedName>
    <definedName name="Marine2" localSheetId="4">#REF!</definedName>
    <definedName name="Marine2">#REF!</definedName>
    <definedName name="Marine3" localSheetId="4">#REF!</definedName>
    <definedName name="Marine3">#REF!</definedName>
    <definedName name="MARY_T" localSheetId="4">#REF!</definedName>
    <definedName name="MARY_T">#REF!</definedName>
    <definedName name="medicalrecon" localSheetId="4">#REF!</definedName>
    <definedName name="medicalrecon">#REF!</definedName>
    <definedName name="MICP" localSheetId="4">#REF!</definedName>
    <definedName name="MICP">#REF!</definedName>
    <definedName name="MINEFEE" localSheetId="4">#REF!</definedName>
    <definedName name="MINEFEE">#REF!</definedName>
    <definedName name="MINROY" localSheetId="4">#REF!</definedName>
    <definedName name="MINROY">#REF!</definedName>
    <definedName name="Mis" localSheetId="4">#REF!</definedName>
    <definedName name="Mis">#REF!</definedName>
    <definedName name="MMRate">#REF!</definedName>
    <definedName name="mn" hidden="1">{#N/A,#N/A,FALSE,"Aging Summary";#N/A,#N/A,FALSE,"Ratio Analysis";#N/A,#N/A,FALSE,"Test 120 Day Accts";#N/A,#N/A,FALSE,"Tickmarks"}</definedName>
    <definedName name="MONTH_1" localSheetId="4">#REF!</definedName>
    <definedName name="MONTH_1">#REF!</definedName>
    <definedName name="MONTH_2" localSheetId="4">#REF!</definedName>
    <definedName name="MONTH_2">#REF!</definedName>
    <definedName name="MONTH_3" localSheetId="4">#REF!</definedName>
    <definedName name="MONTH_3">#REF!</definedName>
    <definedName name="MONTH_4" localSheetId="4">#REF!</definedName>
    <definedName name="MONTH_4">#REF!</definedName>
    <definedName name="MONTH_5" localSheetId="4">#REF!</definedName>
    <definedName name="MONTH_5">#REF!</definedName>
    <definedName name="MONTH_6" localSheetId="4">#REF!</definedName>
    <definedName name="MONTH_6">#REF!</definedName>
    <definedName name="MOR_BS" localSheetId="4">#REF!</definedName>
    <definedName name="MOR_BS">#REF!</definedName>
    <definedName name="NFIP" localSheetId="4">#REF!</definedName>
    <definedName name="NFIP">#REF!</definedName>
    <definedName name="nonadvance" localSheetId="4">#REF!</definedName>
    <definedName name="nonadvance">#REF!</definedName>
    <definedName name="NonBroker" localSheetId="4">#REF!</definedName>
    <definedName name="NonBroker">#REF!</definedName>
    <definedName name="NonDedEnter" localSheetId="4">#REF!</definedName>
    <definedName name="NonDedEnter">#REF!</definedName>
    <definedName name="NonDisrPension" localSheetId="4">#REF!</definedName>
    <definedName name="NonDisrPension">#REF!</definedName>
    <definedName name="none" localSheetId="4" hidden="1">#REF!</definedName>
    <definedName name="none" hidden="1">#REF!</definedName>
    <definedName name="NONFUELREC" localSheetId="4">#REF!</definedName>
    <definedName name="NONFUELREC">#REF!</definedName>
    <definedName name="NovAccts" localSheetId="4">#REF!</definedName>
    <definedName name="NovAccts">#REF!</definedName>
    <definedName name="Number_of_Payments" localSheetId="4">MATCH(0.01,End_Bal,-1)+1</definedName>
    <definedName name="Number_of_Payments">MATCH(0.01,End_Bal,-1)+1</definedName>
    <definedName name="NvsASD">"V1998-12-31"</definedName>
    <definedName name="NvsAutoDrillOk">"VN"</definedName>
    <definedName name="NvsElapsedTime">0.018534722221375</definedName>
    <definedName name="NvsEndTime">36293.6235076389</definedName>
    <definedName name="NvsInstanceHook" localSheetId="4">Format_ISD_All</definedName>
    <definedName name="NvsInstanceHook">Format_ISD_All</definedName>
    <definedName name="NvsInstSpec">"%"</definedName>
    <definedName name="NvsLayoutType">"M3"</definedName>
    <definedName name="NvsNplSpec">"%,X,RZT.ACCOUNT.robyn,CZT.ACCOUNT.robyn"</definedName>
    <definedName name="NvsPanelEffdt">"V1996-01-01"</definedName>
    <definedName name="NvsPanelSetid">"VFON"</definedName>
    <definedName name="NvsParentRef">#REF!</definedName>
    <definedName name="NvsReqBU">"V05"</definedName>
    <definedName name="NvsReqBUOnly">"VN"</definedName>
    <definedName name="NvsSheetType">"M"</definedName>
    <definedName name="NvsTransLed">"VN"</definedName>
    <definedName name="NvsTreeASD">"V1998-12-31"</definedName>
    <definedName name="NvsValTbl.ACCOUNT">"GL_ACCOUNT_TBL"</definedName>
    <definedName name="NvsValTbl.BUSINESS_UNIT">"BUS_UNIT_TBL_GL"</definedName>
    <definedName name="NvsValTbl.CURRENCY_CD">"CURRENCY_CD_TBL"</definedName>
    <definedName name="NvsValTbl.DEPTID">"DEPARTMENT_TBL"</definedName>
    <definedName name="NvsValTbl.EAC">"EAC_TBL"</definedName>
    <definedName name="NvsValTbl.FERC_OTHER">"FERC_OTHER_TBL"</definedName>
    <definedName name="NvsValTbl.PRODUCT">"PRODUCT_TBL"</definedName>
    <definedName name="NvsValTbl.Z_FUNCTION">"Z_FUNCTION_TBL"</definedName>
    <definedName name="NvsValTbl.Z_REG_ID">"Z_REG_ID_TBL"</definedName>
    <definedName name="OctAccts" localSheetId="4">#REF!</definedName>
    <definedName name="OctAccts">#REF!</definedName>
    <definedName name="ofit_m_1" localSheetId="4">#REF!</definedName>
    <definedName name="ofit_m_1">#REF!</definedName>
    <definedName name="ofit_request" localSheetId="4">#REF!</definedName>
    <definedName name="ofit_request">#REF!</definedName>
    <definedName name="ofitrequest" localSheetId="4">#REF!</definedName>
    <definedName name="ofitrequest">#REF!</definedName>
    <definedName name="oiu" hidden="1">{#N/A,#N/A,FALSE,"Aging Summary";#N/A,#N/A,FALSE,"Ratio Analysis";#N/A,#N/A,FALSE,"Test 120 Day Accts";#N/A,#N/A,FALSE,"Tickmarks"}</definedName>
    <definedName name="oliverecon" localSheetId="4">#REF!</definedName>
    <definedName name="oliverecon">#REF!</definedName>
    <definedName name="OMCont" localSheetId="4">#REF!</definedName>
    <definedName name="OMCont">#REF!</definedName>
    <definedName name="op" hidden="1">{#N/A,#N/A,FALSE,"Aging Summary";#N/A,#N/A,FALSE,"Ratio Analysis";#N/A,#N/A,FALSE,"Test 120 Day Accts";#N/A,#N/A,FALSE,"Tickmarks"}</definedName>
    <definedName name="OVER" localSheetId="4">#REF!</definedName>
    <definedName name="OVER">#REF!</definedName>
    <definedName name="p" hidden="1">{#N/A,#N/A,FALSE,"Aging Summary";#N/A,#N/A,FALSE,"Ratio Analysis";#N/A,#N/A,FALSE,"Test 120 Day Accts";#N/A,#N/A,FALSE,"Tickmarks"}</definedName>
    <definedName name="PAGE_1" localSheetId="4">#REF!</definedName>
    <definedName name="PAGE_1">#REF!</definedName>
    <definedName name="PAGE_2" localSheetId="4">#REF!</definedName>
    <definedName name="PAGE_2">#REF!</definedName>
    <definedName name="PAGE1" localSheetId="4">#REF!</definedName>
    <definedName name="PAGE1">#REF!</definedName>
    <definedName name="Page2" localSheetId="4">#REF!</definedName>
    <definedName name="Page2">#REF!</definedName>
    <definedName name="page3">#REF!</definedName>
    <definedName name="page4" localSheetId="4">#REF!</definedName>
    <definedName name="page4">#REF!</definedName>
    <definedName name="page5" localSheetId="4">#REF!</definedName>
    <definedName name="page5">#REF!</definedName>
    <definedName name="PAGEABVAR">#REF!</definedName>
    <definedName name="PAGEAPYVAR">#REF!</definedName>
    <definedName name="PARTI" localSheetId="4">#REF!</definedName>
    <definedName name="PARTI">#REF!</definedName>
    <definedName name="PARTII" localSheetId="4">#REF!</definedName>
    <definedName name="PARTII">#REF!</definedName>
    <definedName name="PARTIII" localSheetId="4">#REF!</definedName>
    <definedName name="PARTIII">#REF!</definedName>
    <definedName name="paul" localSheetId="4" hidden="1">#REF!</definedName>
    <definedName name="paul" hidden="1">#REF!</definedName>
    <definedName name="Payment_Date" localSheetId="4">DATE(YEAR(Loan_Start),MONTH(Loan_Start)+Payment_Number,DAY(Loan_Start))</definedName>
    <definedName name="Payment_Date">DATE(YEAR(Loan_Start),MONTH(Loan_Start)+Payment_Number,DAY(Loan_Start))</definedName>
    <definedName name="PENSIONS_PSP" localSheetId="4">#REF!</definedName>
    <definedName name="PENSIONS_PSP">#REF!</definedName>
    <definedName name="pesc1" hidden="1">{#N/A,#N/A,FALSE,"Aging Summary";#N/A,#N/A,FALSE,"Ratio Analysis";#N/A,#N/A,FALSE,"Test 120 Day Accts";#N/A,#N/A,FALSE,"Tickmarks"}</definedName>
    <definedName name="PIIIVDC" localSheetId="4">#REF!</definedName>
    <definedName name="PIIIVDC">#REF!</definedName>
    <definedName name="po" hidden="1">{#N/A,#N/A,FALSE,"Aging Summary";#N/A,#N/A,FALSE,"Ratio Analysis";#N/A,#N/A,FALSE,"Test 120 Day Accts";#N/A,#N/A,FALSE,"Tickmarks"}</definedName>
    <definedName name="PostRetire" localSheetId="4">#REF!</definedName>
    <definedName name="PostRetire">#REF!</definedName>
    <definedName name="ppdroyal" localSheetId="4">#REF!</definedName>
    <definedName name="ppdroyal">#REF!</definedName>
    <definedName name="ppp" hidden="1">{#N/A,#N/A,FALSE,"Aging Summary";#N/A,#N/A,FALSE,"Ratio Analysis";#N/A,#N/A,FALSE,"Test 120 Day Accts";#N/A,#N/A,FALSE,"Tickmarks"}</definedName>
    <definedName name="PREFLL" localSheetId="4">#REF!</definedName>
    <definedName name="PREFLL">#REF!</definedName>
    <definedName name="PREFPP" localSheetId="4">#REF!</definedName>
    <definedName name="PREFPP">#REF!</definedName>
    <definedName name="PREPAYMENTS" localSheetId="4">#REF!</definedName>
    <definedName name="PREPAYMENTS">#REF!</definedName>
    <definedName name="Print">#REF!</definedName>
    <definedName name="_xlnm.Print_Area" localSheetId="4">'D-3 2023'!$A$1:$K$47</definedName>
    <definedName name="_xlnm.Print_Area" localSheetId="3">'D-3 2024'!$A$1:$L$48</definedName>
    <definedName name="_xlnm.Print_Area" localSheetId="2">'D-3 2025'!$A$1:$L$48</definedName>
    <definedName name="_xlnm.Print_Area" localSheetId="1">'D-3 2026'!$A$1:$L$48</definedName>
    <definedName name="_xlnm.Print_Area" localSheetId="0">'D-3 2027'!$A$1:$L$48</definedName>
    <definedName name="_xlnm.Print_Area">#REF!</definedName>
    <definedName name="Print_Area_MI" localSheetId="4">#REF!</definedName>
    <definedName name="Print_Area_MI">#REF!</definedName>
    <definedName name="Print_Area_Reset" localSheetId="4">OFFSET(Full_Print,0,0,Last_Row)</definedName>
    <definedName name="Print_Area_Reset">OFFSET(Full_Print,0,0,Last_Row)</definedName>
    <definedName name="_xlnm.Print_Titles">#REF!</definedName>
    <definedName name="Print_Titles_MI" localSheetId="4">#REF!</definedName>
    <definedName name="Print_Titles_MI">#REF!</definedName>
    <definedName name="PrintA6_PreDynegy">#REF!</definedName>
    <definedName name="Prior_Flow_Through" localSheetId="4">#REF!</definedName>
    <definedName name="Prior_Flow_Through">#REF!</definedName>
    <definedName name="PRIORMOACTUAL">#REF!</definedName>
    <definedName name="PRIORMOBUDGET" localSheetId="4">#REF!</definedName>
    <definedName name="PRIORMOBUDGET">#REF!</definedName>
    <definedName name="PRIORYRACCURMO" localSheetId="4">#REF!</definedName>
    <definedName name="PRIORYRACCURMO">#REF!</definedName>
    <definedName name="ProfSrvs" localSheetId="4">#REF!</definedName>
    <definedName name="ProfSrvs">#REF!</definedName>
    <definedName name="PROPERTY_TAXES" localSheetId="4">#REF!</definedName>
    <definedName name="PROPERTY_TAXES">#REF!</definedName>
    <definedName name="PURC_BASE" localSheetId="4">#REF!</definedName>
    <definedName name="PURC_BASE">#REF!</definedName>
    <definedName name="PURC_INT" localSheetId="4">#REF!</definedName>
    <definedName name="PURC_INT">#REF!</definedName>
    <definedName name="PURC_PEAK" localSheetId="4">#REF!</definedName>
    <definedName name="PURC_PEAK">#REF!</definedName>
    <definedName name="qqq">#REF!</definedName>
    <definedName name="Quarter" localSheetId="4">#REF!</definedName>
    <definedName name="Quarter">#REF!</definedName>
    <definedName name="qw" hidden="1">{#N/A,#N/A,FALSE,"Aging Summary";#N/A,#N/A,FALSE,"Ratio Analysis";#N/A,#N/A,FALSE,"Test 120 Day Accts";#N/A,#N/A,FALSE,"Tickmarks"}</definedName>
    <definedName name="Rail1" localSheetId="4">#REF!</definedName>
    <definedName name="Rail1">#REF!</definedName>
    <definedName name="Rail2" localSheetId="4">#REF!</definedName>
    <definedName name="Rail2">#REF!</definedName>
    <definedName name="Rail3" localSheetId="4">#REF!</definedName>
    <definedName name="Rail3">#REF!</definedName>
    <definedName name="Range1">#NAME?</definedName>
    <definedName name="RANGE2">#N/A</definedName>
    <definedName name="Rate1" localSheetId="4">#REF!</definedName>
    <definedName name="Rate1">#REF!</definedName>
    <definedName name="RBN" localSheetId="4">#REF!</definedName>
    <definedName name="RBN">#REF!</definedName>
    <definedName name="RECBOOK" localSheetId="4">#REF!</definedName>
    <definedName name="RECBOOK">#REF!</definedName>
    <definedName name="RECON" localSheetId="4">#REF!</definedName>
    <definedName name="RECON">#REF!</definedName>
    <definedName name="Reconciliation" localSheetId="4">#REF!</definedName>
    <definedName name="Reconciliation">#REF!</definedName>
    <definedName name="Reg_Asset__YTD" localSheetId="4">#REF!</definedName>
    <definedName name="Reg_Asset__YTD">#REF!</definedName>
    <definedName name="Reg_Asset_Amort" localSheetId="4">#REF!</definedName>
    <definedName name="Reg_Asset_Amort">#REF!</definedName>
    <definedName name="Reg_Asset_CM" localSheetId="4">#REF!</definedName>
    <definedName name="Reg_Asset_CM">#REF!</definedName>
    <definedName name="Reg_Liab__YTD" localSheetId="4">#REF!</definedName>
    <definedName name="Reg_Liab__YTD">#REF!</definedName>
    <definedName name="Reg_Liab_Amort" localSheetId="4">#REF!</definedName>
    <definedName name="Reg_Liab_Amort">#REF!</definedName>
    <definedName name="Reg_Liab_CM" localSheetId="4">#REF!</definedName>
    <definedName name="Reg_Liab_CM">#REF!</definedName>
    <definedName name="REG_PRAC" localSheetId="4">#REF!</definedName>
    <definedName name="REG_PRAC">#REF!</definedName>
    <definedName name="REGUALRFAC" localSheetId="4">#REF!</definedName>
    <definedName name="REGUALRFAC">#REF!</definedName>
    <definedName name="REGULAR" localSheetId="4">#REF!</definedName>
    <definedName name="REGULAR">#REF!</definedName>
    <definedName name="RENT_HOLIDAY_OFFICE_LEASE" localSheetId="4">#REF!</definedName>
    <definedName name="RENT_HOLIDAY_OFFICE_LEASE">#REF!</definedName>
    <definedName name="request" localSheetId="4">#REF!</definedName>
    <definedName name="request">#REF!</definedName>
    <definedName name="RESIDENTIAL">#REF!</definedName>
    <definedName name="ret" hidden="1">{#N/A,#N/A,FALSE,"Aging Summary";#N/A,#N/A,FALSE,"Ratio Analysis";#N/A,#N/A,FALSE,"Test 120 Day Accts";#N/A,#N/A,FALSE,"Tickmarks"}</definedName>
    <definedName name="RetailVariance" localSheetId="4">#REF!</definedName>
    <definedName name="RetailVariance">#REF!</definedName>
    <definedName name="RETPVVAR" localSheetId="4">#REF!</definedName>
    <definedName name="RETPVVAR">#REF!</definedName>
    <definedName name="RETURN" localSheetId="4">#REF!</definedName>
    <definedName name="RETURN">#REF!</definedName>
    <definedName name="REVIEW">#REF!</definedName>
    <definedName name="REVIEW2">#REF!</definedName>
    <definedName name="RID" localSheetId="4">#REF!</definedName>
    <definedName name="RID">#REF!</definedName>
    <definedName name="rngAcctNames" localSheetId="4">#REF!</definedName>
    <definedName name="rngAcctNames">#REF!</definedName>
    <definedName name="rngCWIPBalData" localSheetId="4">#REF!</definedName>
    <definedName name="rngCWIPBalData">#REF!</definedName>
    <definedName name="rngCWIPBalEntities" localSheetId="4">#REF!</definedName>
    <definedName name="rngCWIPBalEntities">#REF!</definedName>
    <definedName name="rngData" localSheetId="4">#REF!</definedName>
    <definedName name="rngData">#REF!</definedName>
    <definedName name="rngDates" localSheetId="4">#REF!</definedName>
    <definedName name="rngDates">#REF!</definedName>
    <definedName name="rngDocket" localSheetId="4">#REF!</definedName>
    <definedName name="rngDocket">#REF!</definedName>
    <definedName name="rngProjNames" localSheetId="4">#REF!</definedName>
    <definedName name="rngProjNames">#REF!</definedName>
    <definedName name="rngRateTypeList" localSheetId="4">#REF!</definedName>
    <definedName name="rngRateTypeList">#REF!</definedName>
    <definedName name="rngScaleFctr" localSheetId="4">#REF!</definedName>
    <definedName name="rngScaleFctr">#REF!</definedName>
    <definedName name="rngWitness" localSheetId="4">#REF!</definedName>
    <definedName name="rngWitness">#REF!</definedName>
    <definedName name="rt" hidden="1">{#N/A,#N/A,FALSE,"Aging Summary";#N/A,#N/A,FALSE,"Ratio Analysis";#N/A,#N/A,FALSE,"Test 120 Day Accts";#N/A,#N/A,FALSE,"Tickmarks"}</definedName>
    <definedName name="RTT" localSheetId="4">#REF!</definedName>
    <definedName name="RTT">#REF!</definedName>
    <definedName name="s__cat_temp" localSheetId="4">#REF!</definedName>
    <definedName name="s__cat_temp">#REF!</definedName>
    <definedName name="S1Qtr1" localSheetId="4">#REF!</definedName>
    <definedName name="S1Qtr1">#REF!</definedName>
    <definedName name="S1Qtr2" localSheetId="4">#REF!</definedName>
    <definedName name="S1Qtr2">#REF!</definedName>
    <definedName name="S1Qtr3" localSheetId="4">#REF!</definedName>
    <definedName name="S1Qtr3">#REF!</definedName>
    <definedName name="S1Qtr4" localSheetId="4">#REF!</definedName>
    <definedName name="S1Qtr4">#REF!</definedName>
    <definedName name="sa" hidden="1">{#N/A,#N/A,FALSE,"Aging Summary";#N/A,#N/A,FALSE,"Ratio Analysis";#N/A,#N/A,FALSE,"Test 120 Day Accts";#N/A,#N/A,FALSE,"Tickmarks"}</definedName>
    <definedName name="sanddunerecon" localSheetId="4">#REF!</definedName>
    <definedName name="sanddunerecon">#REF!</definedName>
    <definedName name="SCENARIO">#REF!</definedName>
    <definedName name="SCHA">#REF!</definedName>
    <definedName name="scott" localSheetId="4">#REF!</definedName>
    <definedName name="scott">#REF!</definedName>
    <definedName name="SCR_Feb02_Transactions" localSheetId="4">#REF!</definedName>
    <definedName name="SCR_Feb02_Transactions">#REF!</definedName>
    <definedName name="SCRCCurrentTax">#REF!</definedName>
    <definedName name="SCRCDeferredTax" localSheetId="4">#REF!</definedName>
    <definedName name="SCRCDeferredTax">#REF!</definedName>
    <definedName name="SEBRING" localSheetId="4">#REF!</definedName>
    <definedName name="SEBRING">#REF!</definedName>
    <definedName name="Sect162m" localSheetId="4">#REF!</definedName>
    <definedName name="Sect162m">#REF!</definedName>
    <definedName name="SECTION_1341" localSheetId="4">#REF!</definedName>
    <definedName name="SECTION_1341">#REF!</definedName>
    <definedName name="SELF_INS" localSheetId="4">#REF!</definedName>
    <definedName name="SELF_INS">#REF!</definedName>
    <definedName name="SEP_1" localSheetId="4">#REF!</definedName>
    <definedName name="SEP_1">#REF!</definedName>
    <definedName name="SEP_3" localSheetId="4">#REF!</definedName>
    <definedName name="SEP_3">#REF!</definedName>
    <definedName name="SEP_A" localSheetId="4">#REF!</definedName>
    <definedName name="SEP_A">#REF!</definedName>
    <definedName name="SEP_B" localSheetId="4">#REF!</definedName>
    <definedName name="SEP_B">#REF!</definedName>
    <definedName name="SEP_C" localSheetId="4">#REF!</definedName>
    <definedName name="SEP_C">#REF!</definedName>
    <definedName name="SEP_D" localSheetId="4">#REF!</definedName>
    <definedName name="SEP_D">#REF!</definedName>
    <definedName name="SEP_FACTOR">#REF!</definedName>
    <definedName name="SEPDEM">#REF!</definedName>
    <definedName name="Sept" localSheetId="4">#REF!</definedName>
    <definedName name="Sept">#REF!</definedName>
    <definedName name="SERP" localSheetId="4">#REF!</definedName>
    <definedName name="SERP">#REF!</definedName>
    <definedName name="SERPNormal" localSheetId="4">#REF!</definedName>
    <definedName name="SERPNormal">#REF!</definedName>
    <definedName name="ShadeISDAll" localSheetId="4">#REF!,#REF!,#REF!,#REF!,#REF!,#REF!,#REF!,#REF!,#REF!</definedName>
    <definedName name="ShadeISDAll">#REF!,#REF!,#REF!,#REF!,#REF!,#REF!,#REF!,#REF!,#REF!</definedName>
    <definedName name="ShortTermRate">#REF!</definedName>
    <definedName name="sit_m_1" localSheetId="4">#REF!</definedName>
    <definedName name="sit_m_1">#REF!</definedName>
    <definedName name="sit_request" localSheetId="4">#REF!</definedName>
    <definedName name="sit_request">#REF!</definedName>
    <definedName name="split" localSheetId="4">#REF!</definedName>
    <definedName name="split">#REF!</definedName>
    <definedName name="Spouse" localSheetId="4">#REF!</definedName>
    <definedName name="Spouse">#REF!</definedName>
    <definedName name="STATE" localSheetId="4">#REF!</definedName>
    <definedName name="STATE">#REF!</definedName>
    <definedName name="state_request" localSheetId="4">#REF!</definedName>
    <definedName name="state_request">#REF!</definedName>
    <definedName name="STOCKHOLDERS_EQUITY" localSheetId="4">#REF!</definedName>
    <definedName name="STOCKHOLDERS_EQUITY">#REF!</definedName>
    <definedName name="stratfordrecon" localSheetId="4">#REF!</definedName>
    <definedName name="stratfordrecon">#REF!</definedName>
    <definedName name="STRATIFIED_FUEL_CHARGE_CALCULATION" localSheetId="4">#REF!</definedName>
    <definedName name="STRATIFIED_FUEL_CHARGE_CALCULATION">#REF!</definedName>
    <definedName name="STS" localSheetId="4">#REF!</definedName>
    <definedName name="STS">#REF!</definedName>
    <definedName name="SUM" localSheetId="4">#REF!</definedName>
    <definedName name="SUM">#REF!</definedName>
    <definedName name="SUMMARY" localSheetId="4">#REF!</definedName>
    <definedName name="SUMMARY">#REF!</definedName>
    <definedName name="SUMRY_BY_TIME">#REF!</definedName>
    <definedName name="SUMRY_BY_YEAR">#REF!</definedName>
    <definedName name="SURVRPT">#REF!</definedName>
    <definedName name="T" localSheetId="4">#REF!</definedName>
    <definedName name="T">#REF!</definedName>
    <definedName name="Tax_Year">#REF!</definedName>
    <definedName name="taxable_plant" localSheetId="4">INDEX(bs_netplant,1,period_summary_col)</definedName>
    <definedName name="taxable_plant">INDEX(bs_netplant,1,period_summary_col)</definedName>
    <definedName name="TAXDEP" localSheetId="4">#REF!</definedName>
    <definedName name="TAXDEP">#REF!</definedName>
    <definedName name="TAXINC" localSheetId="4">#REF!</definedName>
    <definedName name="TAXINC">#REF!</definedName>
    <definedName name="TaxRate">#REF!</definedName>
    <definedName name="TAXSALV" localSheetId="4">#REF!</definedName>
    <definedName name="TAXSALV">#REF!</definedName>
    <definedName name="TDS" localSheetId="4">#REF!</definedName>
    <definedName name="TDS">#REF!</definedName>
    <definedName name="TITLES" localSheetId="4">#REF!</definedName>
    <definedName name="TITLES">#REF!</definedName>
    <definedName name="TITLES2" localSheetId="4">#REF!</definedName>
    <definedName name="TITLES2">#REF!</definedName>
    <definedName name="TOP" localSheetId="4">#REF!</definedName>
    <definedName name="TOP">#REF!</definedName>
    <definedName name="topp" localSheetId="4">#REF!</definedName>
    <definedName name="topp">#REF!</definedName>
    <definedName name="Total_Emissions">#REF!</definedName>
    <definedName name="Total_Lease_Interest" localSheetId="4">#REF!</definedName>
    <definedName name="Total_Lease_Interest">#REF!</definedName>
    <definedName name="Total_Lease_Payments" localSheetId="4">#REF!</definedName>
    <definedName name="Total_Lease_Payments">#REF!</definedName>
    <definedName name="Total_Lease_Principal" localSheetId="4">#REF!</definedName>
    <definedName name="Total_Lease_Principal">#REF!</definedName>
    <definedName name="Total_Payment" localSheetId="4">Scheduled_Payment+Extra_Payment</definedName>
    <definedName name="Total_Payment">Scheduled_Payment+Extra_Payment</definedName>
    <definedName name="TOTAL_YEAR">#REF!</definedName>
    <definedName name="Total1" localSheetId="4">#REF!</definedName>
    <definedName name="Total1">#REF!</definedName>
    <definedName name="total2" localSheetId="4">#REF!</definedName>
    <definedName name="total2">#REF!</definedName>
    <definedName name="total3" localSheetId="4">#REF!</definedName>
    <definedName name="total3">#REF!</definedName>
    <definedName name="TP.1" localSheetId="4">#REF!</definedName>
    <definedName name="TP.1">#REF!</definedName>
    <definedName name="TP_Footer_User" hidden="1">"combsk"</definedName>
    <definedName name="TP_Footer_Version" hidden="1">"v4.00"</definedName>
    <definedName name="tre" hidden="1">{#N/A,#N/A,FALSE,"Aging Summary";#N/A,#N/A,FALSE,"Ratio Analysis";#N/A,#N/A,FALSE,"Test 120 Day Accts";#N/A,#N/A,FALSE,"Tickmarks"}</definedName>
    <definedName name="twelvemonths" localSheetId="4">#REF!</definedName>
    <definedName name="twelvemonths">#REF!</definedName>
    <definedName name="TWELVEMOS.A.AND.G.MAINT" localSheetId="4">#REF!</definedName>
    <definedName name="TWELVEMOS.A.AND.G.MAINT">#REF!</definedName>
    <definedName name="TWELVEMOS.A.AND.G.OPER" localSheetId="4">#REF!</definedName>
    <definedName name="TWELVEMOS.A.AND.G.OPER">#REF!</definedName>
    <definedName name="TWELVEMOS.AFUDC" localSheetId="4">#REF!</definedName>
    <definedName name="TWELVEMOS.AFUDC">#REF!</definedName>
    <definedName name="TWELVEMOS.AMORTIZATION" localSheetId="4">#REF!</definedName>
    <definedName name="TWELVEMOS.AMORTIZATION">#REF!</definedName>
    <definedName name="TWELVEMOS.CUSTOMER.EXP" localSheetId="4">#REF!</definedName>
    <definedName name="TWELVEMOS.CUSTOMER.EXP">#REF!</definedName>
    <definedName name="TWELVEMOS.DEF.FUEL" localSheetId="4">#REF!</definedName>
    <definedName name="TWELVEMOS.DEF.FUEL">#REF!</definedName>
    <definedName name="TWELVEMOS.DEPR.AND.AMORT" localSheetId="4">#REF!</definedName>
    <definedName name="TWELVEMOS.DEPR.AND.AMORT">#REF!</definedName>
    <definedName name="TWELVEMOS.DEPRECIATION" localSheetId="4">#REF!</definedName>
    <definedName name="TWELVEMOS.DEPRECIATION">#REF!</definedName>
    <definedName name="TWELVEMOS.DISTRIBUTION.MAINT" localSheetId="4">#REF!</definedName>
    <definedName name="TWELVEMOS.DISTRIBUTION.MAINT">#REF!</definedName>
    <definedName name="TWELVEMOS.DISTRIBUTION.OPER" localSheetId="4">#REF!</definedName>
    <definedName name="TWELVEMOS.DISTRIBUTION.OPER">#REF!</definedName>
    <definedName name="TWELVEMOS.DIVIDENDS" localSheetId="4">#REF!</definedName>
    <definedName name="TWELVEMOS.DIVIDENDS">#REF!</definedName>
    <definedName name="TWELVEMOS.ECCR" localSheetId="4">#REF!</definedName>
    <definedName name="TWELVEMOS.ECCR">#REF!</definedName>
    <definedName name="TWELVEMOS.FUEL.AND.PURPOWER" localSheetId="4">#REF!</definedName>
    <definedName name="TWELVEMOS.FUEL.AND.PURPOWER">#REF!</definedName>
    <definedName name="TWELVEMOS.FUEL.HANDLING" localSheetId="4">#REF!</definedName>
    <definedName name="TWELVEMOS.FUEL.HANDLING">#REF!</definedName>
    <definedName name="TWELVEMOS.INTEREST.CHARGES" localSheetId="4">#REF!</definedName>
    <definedName name="TWELVEMOS.INTEREST.CHARGES">#REF!</definedName>
    <definedName name="TWELVEMOS.INTEREST.LONGTERM.DEBT" localSheetId="4">#REF!</definedName>
    <definedName name="TWELVEMOS.INTEREST.LONGTERM.DEBT">#REF!</definedName>
    <definedName name="TWELVEMOS.NONOPER.TAXES" localSheetId="4">#REF!</definedName>
    <definedName name="TWELVEMOS.NONOPER.TAXES">#REF!</definedName>
    <definedName name="TWELVEMOS.NUCLEAR.GENERATION.MAINT" localSheetId="4">#REF!</definedName>
    <definedName name="TWELVEMOS.NUCLEAR.GENERATION.MAINT">#REF!</definedName>
    <definedName name="TWELVEMOS.NUCLEAR.GENERATION.OPER" localSheetId="4">#REF!</definedName>
    <definedName name="TWELVEMOS.NUCLEAR.GENERATION.OPER">#REF!</definedName>
    <definedName name="TWELVEMOS.OPER.REVENUES" localSheetId="4">#REF!</definedName>
    <definedName name="TWELVEMOS.OPER.REVENUES">#REF!</definedName>
    <definedName name="TWELVEMOS.OPER.TAXES" localSheetId="4">#REF!</definedName>
    <definedName name="TWELVEMOS.OPER.TAXES">#REF!</definedName>
    <definedName name="TWELVEMOS.OPER_AND_MAINT.EXPS" localSheetId="4">#REF!</definedName>
    <definedName name="TWELVEMOS.OPER_AND_MAINT.EXPS">#REF!</definedName>
    <definedName name="TWELVEMOS.OTH.INC_AND_DEDUCTIONS" localSheetId="4">#REF!</definedName>
    <definedName name="TWELVEMOS.OTH.INC_AND_DEDUCTIONS">#REF!</definedName>
    <definedName name="TWELVEMOS.OTH.POWER.GEN.MAINT" localSheetId="4">#REF!</definedName>
    <definedName name="TWELVEMOS.OTH.POWER.GEN.MAINT">#REF!</definedName>
    <definedName name="TWELVEMOS.OTH.POWER.GEN.OPER" localSheetId="4">#REF!</definedName>
    <definedName name="TWELVEMOS.OTH.POWER.GEN.OPER">#REF!</definedName>
    <definedName name="TWELVEMOS.OTH.POWER.SUPPLY.OPER" localSheetId="4">#REF!</definedName>
    <definedName name="TWELVEMOS.OTH.POWER.SUPPLY.OPER">#REF!</definedName>
    <definedName name="TWELVEMOS.OTH.TAXES.NONOPER" localSheetId="4">#REF!</definedName>
    <definedName name="TWELVEMOS.OTH.TAXES.NONOPER">#REF!</definedName>
    <definedName name="TWELVEMOS.OTH.TAXES.OPER" localSheetId="4">#REF!</definedName>
    <definedName name="TWELVEMOS.OTH.TAXES.OPER">#REF!</definedName>
    <definedName name="TWELVEMOS.PURPOWER.NONREC" localSheetId="4">#REF!</definedName>
    <definedName name="TWELVEMOS.PURPOWER.NONREC">#REF!</definedName>
    <definedName name="TWELVEMOS.STEAM.GENERATION.MAINT" localSheetId="4">#REF!</definedName>
    <definedName name="TWELVEMOS.STEAM.GENERATION.MAINT">#REF!</definedName>
    <definedName name="TWELVEMOS.STEAM.GENERATION.OPER" localSheetId="4">#REF!</definedName>
    <definedName name="TWELVEMOS.STEAM.GENERATION.OPER">#REF!</definedName>
    <definedName name="TWELVEMOS.TOTAL.PROD.EXPS" localSheetId="4">#REF!</definedName>
    <definedName name="TWELVEMOS.TOTAL.PROD.EXPS">#REF!</definedName>
    <definedName name="TWELVEMOS.TRANSMISSION.MAINT" localSheetId="4">#REF!</definedName>
    <definedName name="TWELVEMOS.TRANSMISSION.MAINT">#REF!</definedName>
    <definedName name="TWELVEMOS.TRANSMISSION.OPER" localSheetId="4">#REF!</definedName>
    <definedName name="TWELVEMOS.TRANSMISSION.OPER">#REF!</definedName>
    <definedName name="ty" hidden="1">{#N/A,#N/A,FALSE,"Aging Summary";#N/A,#N/A,FALSE,"Ratio Analysis";#N/A,#N/A,FALSE,"Test 120 Day Accts";#N/A,#N/A,FALSE,"Tickmarks"}</definedName>
    <definedName name="unicap" localSheetId="4">#REF!</definedName>
    <definedName name="unicap">#REF!</definedName>
    <definedName name="usage">#REF!</definedName>
    <definedName name="UserPass" hidden="1">"verify"</definedName>
    <definedName name="Values_Entered" localSheetId="4">IF(Loan_Amount*Interest_Rate*Loan_Years*Loan_Start&gt;0,1,0)</definedName>
    <definedName name="Values_Entered">IF(Loan_Amount*Interest_Rate*Loan_Years*Loan_Start&gt;0,1,0)</definedName>
    <definedName name="VARIANCE">#REF!,#REF!</definedName>
    <definedName name="VARIANCE2">#REF!,#REF!</definedName>
    <definedName name="VARIANCESUMMARY" localSheetId="4">#REF!</definedName>
    <definedName name="VARIANCESUMMARY">#REF!</definedName>
    <definedName name="VCont" localSheetId="4">#REF!</definedName>
    <definedName name="VCont">#REF!</definedName>
    <definedName name="ventanarecon" localSheetId="4">#REF!</definedName>
    <definedName name="ventanarecon">#REF!</definedName>
    <definedName name="versionnumber">"2.00"</definedName>
    <definedName name="VOUCHER" localSheetId="4">#REF!</definedName>
    <definedName name="VOUCHER">#REF!</definedName>
    <definedName name="WH_DEPOSITS" localSheetId="4">#REF!</definedName>
    <definedName name="WH_DEPOSITS">#REF!</definedName>
    <definedName name="WHLPVVAR" localSheetId="4">#REF!</definedName>
    <definedName name="WHLPVVAR">#REF!</definedName>
    <definedName name="WholesaleVariance" localSheetId="4">#REF!</definedName>
    <definedName name="WholesaleVariance">#REF!</definedName>
    <definedName name="WORKERS_COMP" localSheetId="4">#REF!</definedName>
    <definedName name="WORKERS_COMP">#REF!</definedName>
    <definedName name="workerscomp" localSheetId="4">#REF!</definedName>
    <definedName name="workerscomp">#REF!</definedName>
    <definedName name="WORKSHEET_1" localSheetId="4">#REF!</definedName>
    <definedName name="WORKSHEET_1">#REF!</definedName>
    <definedName name="WORKSHEET_2" localSheetId="4">#REF!</definedName>
    <definedName name="WORKSHEET_2">#REF!</definedName>
    <definedName name="WORKSHEET_3" localSheetId="4">#REF!</definedName>
    <definedName name="WORKSHEET_3">#REF!</definedName>
    <definedName name="wrn.Aging._.and._.Trend._.Analysis." hidden="1">{#N/A,#N/A,FALSE,"Aging Summary";#N/A,#N/A,FALSE,"Ratio Analysis";#N/A,#N/A,FALSE,"Test 120 Day Accts";#N/A,#N/A,FALSE,"Tickmarks"}</definedName>
    <definedName name="wrn.All_Sheets." hidden="1">{#N/A,#N/A,FALSE,"CONT_MWH";#N/A,#N/A,FALSE,"CONT_MW";#N/A,#N/A,FALSE,"MIN_MWH";#N/A,#N/A,FALSE,"MIN_MW";#N/A,#N/A,FALSE,"BASECASE_MWH";#N/A,#N/A,FALSE,"BASECASE_MW"}</definedName>
    <definedName name="wrn.check." hidden="1">{#N/A,#N/A,FALSE,"Input";#N/A,#N/A,FALSE,"1997";#N/A,#N/A,FALSE,"1996";#N/A,#N/A,FALSE,"1995";#N/A,#N/A,FALSE,"1994";#N/A,#N/A,FALSE,"1993";#N/A,#N/A,FALSE,"1993-1";#N/A,#N/A,FALSE,"1992";#N/A,#N/A,FALSE,"1991";#N/A,#N/A,FALSE,"1990";#N/A,#N/A,FALSE,"1989";#N/A,#N/A,FALSE,"1988"}</definedName>
    <definedName name="wrn.Config._.and._.Calcs." hidden="1">{#N/A,#N/A,FALSE,"Configuration";#N/A,#N/A,FALSE,"Summary of Transaction";#N/A,#N/A,FALSE,"Calculations"}</definedName>
    <definedName name="wrn.GL._.154._.BALANCE." hidden="1">{#N/A,#N/A,FALSE,"BALANCE"}</definedName>
    <definedName name="wrn.GL154._.ISSUES." hidden="1">{#N/A,#N/A,FALSE,"ISSUES"}</definedName>
    <definedName name="wrn.GL154._.RECEIPTS." hidden="1">{#N/A,#N/A,FALSE,"RECEIPTS"}</definedName>
    <definedName name="wrn.GL154._.SALVAGE." hidden="1">{#N/A,#N/A,FALSE,"SALVAGE"}</definedName>
    <definedName name="wrn.GL154._.SYSTEM._.LEDGER._.REPORTS." hidden="1">{#N/A,#N/A,FALSE,"BALANCE";#N/A,#N/A,FALSE,"ISSUES";#N/A,#N/A,FALSE,"RECEIPTS";#N/A,#N/A,FALSE,"SALVAGE"}</definedName>
    <definedName name="wrn.STETSON."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wrn.TESTS." hidden="1">{"PAGE_1",#N/A,FALSE,"MONTH"}</definedName>
    <definedName name="wtyu" hidden="1">{#N/A,#N/A,FALSE,"Aging Summary";#N/A,#N/A,FALSE,"Ratio Analysis";#N/A,#N/A,FALSE,"Test 120 Day Accts";#N/A,#N/A,FALSE,"Tickmarks"}</definedName>
    <definedName name="x"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XRefActiveRow" localSheetId="4" hidden="1">#REF!</definedName>
    <definedName name="XRefActiveRow" hidden="1">#REF!</definedName>
    <definedName name="XRefColumnsCount" hidden="1">3</definedName>
    <definedName name="XRefCopy1Row" localSheetId="4" hidden="1">#REF!</definedName>
    <definedName name="XRefCopy1Row" hidden="1">#REF!</definedName>
    <definedName name="XRefCopy2Row" localSheetId="4" hidden="1">#REF!</definedName>
    <definedName name="XRefCopy2Row" hidden="1">#REF!</definedName>
    <definedName name="XRefCopy3Row" localSheetId="4" hidden="1">#REF!</definedName>
    <definedName name="XRefCopy3Row" hidden="1">#REF!</definedName>
    <definedName name="XRefCopyRangeCount" hidden="1">3</definedName>
    <definedName name="XRefPaste1Row" localSheetId="4" hidden="1">#REF!</definedName>
    <definedName name="XRefPaste1Row" hidden="1">#REF!</definedName>
    <definedName name="XRefPaste2Row" localSheetId="4" hidden="1">#REF!</definedName>
    <definedName name="XRefPaste2Row" hidden="1">#REF!</definedName>
    <definedName name="XRefPasteRangeCount" hidden="1">2</definedName>
    <definedName name="xx">#REF!</definedName>
    <definedName name="XYZ" hidden="1">{"PAGE_1",#N/A,FALSE,"MONTH"}</definedName>
    <definedName name="xyzUserPassword" hidden="1">"abcd"</definedName>
    <definedName name="xz" hidden="1">{#N/A,#N/A,FALSE,"Aging Summary";#N/A,#N/A,FALSE,"Ratio Analysis";#N/A,#N/A,FALSE,"Test 120 Day Accts";#N/A,#N/A,FALSE,"Tickmarks"}</definedName>
    <definedName name="Y" localSheetId="4">#REF!</definedName>
    <definedName name="Y">#REF!</definedName>
    <definedName name="YE_DB" localSheetId="4">#REF!</definedName>
    <definedName name="YE_DB">#REF!</definedName>
    <definedName name="YEAR" localSheetId="4">#REF!</definedName>
    <definedName name="YEAR">#REF!</definedName>
    <definedName name="YEAR_2008">#REF!</definedName>
    <definedName name="YEAR_2009">#REF!</definedName>
    <definedName name="YEAR_2010">#REF!</definedName>
    <definedName name="Year_end">#REF!</definedName>
    <definedName name="Year0">#REF!</definedName>
    <definedName name="yeartodate" localSheetId="4">#REF!</definedName>
    <definedName name="yeartodate">#REF!</definedName>
    <definedName name="yr00">#REF!</definedName>
    <definedName name="yt" hidden="1">{#N/A,#N/A,FALSE,"Aging Summary";#N/A,#N/A,FALSE,"Ratio Analysis";#N/A,#N/A,FALSE,"Test 120 Day Accts";#N/A,#N/A,FALSE,"Tickmarks"}</definedName>
    <definedName name="YTD.A.AND.G.MAINT" localSheetId="4">#REF!</definedName>
    <definedName name="YTD.A.AND.G.MAINT">#REF!</definedName>
    <definedName name="YTD.A.AND.G.OPER" localSheetId="4">#REF!</definedName>
    <definedName name="YTD.A.AND.G.OPER">#REF!</definedName>
    <definedName name="YTD.AFUDC" localSheetId="4">#REF!</definedName>
    <definedName name="YTD.AFUDC">#REF!</definedName>
    <definedName name="YTD.AMORTIZATION" localSheetId="4">#REF!</definedName>
    <definedName name="YTD.AMORTIZATION">#REF!</definedName>
    <definedName name="YTD.CUSTOMER.EXP" localSheetId="4">#REF!</definedName>
    <definedName name="YTD.CUSTOMER.EXP">#REF!</definedName>
    <definedName name="YTD.DEF.FUEL" localSheetId="4">#REF!</definedName>
    <definedName name="YTD.DEF.FUEL">#REF!</definedName>
    <definedName name="YTD.DEPR.AND.AMORT" localSheetId="4">#REF!</definedName>
    <definedName name="YTD.DEPR.AND.AMORT">#REF!</definedName>
    <definedName name="YTD.DEPRECIATION" localSheetId="4">#REF!</definedName>
    <definedName name="YTD.DEPRECIATION">#REF!</definedName>
    <definedName name="YTD.DISTRIBUTION.MAINT" localSheetId="4">#REF!</definedName>
    <definedName name="YTD.DISTRIBUTION.MAINT">#REF!</definedName>
    <definedName name="YTD.DISTRIBUTION.OPER" localSheetId="4">#REF!</definedName>
    <definedName name="YTD.DISTRIBUTION.OPER">#REF!</definedName>
    <definedName name="YTD.DIVIDENDS" localSheetId="4">#REF!</definedName>
    <definedName name="YTD.DIVIDENDS">#REF!</definedName>
    <definedName name="YTD.ECCR" localSheetId="4">#REF!</definedName>
    <definedName name="YTD.ECCR">#REF!</definedName>
    <definedName name="YTD.FUEL.AND.PURPOWER" localSheetId="4">#REF!</definedName>
    <definedName name="YTD.FUEL.AND.PURPOWER">#REF!</definedName>
    <definedName name="YTD.FUEL.HANDLING" localSheetId="4">#REF!</definedName>
    <definedName name="YTD.FUEL.HANDLING">#REF!</definedName>
    <definedName name="YTD.INTEREST.CHARGES" localSheetId="4">#REF!</definedName>
    <definedName name="YTD.INTEREST.CHARGES">#REF!</definedName>
    <definedName name="YTD.INTEREST.LONGTERM.DEBT" localSheetId="4">#REF!</definedName>
    <definedName name="YTD.INTEREST.LONGTERM.DEBT">#REF!</definedName>
    <definedName name="YTD.NONOPER.TAXES" localSheetId="4">#REF!</definedName>
    <definedName name="YTD.NONOPER.TAXES">#REF!</definedName>
    <definedName name="YTD.NUCLEAR.GENERATION.MAINT" localSheetId="4">#REF!</definedName>
    <definedName name="YTD.NUCLEAR.GENERATION.MAINT">#REF!</definedName>
    <definedName name="YTD.NUCLEAR.GENERATION.OPER" localSheetId="4">#REF!</definedName>
    <definedName name="YTD.NUCLEAR.GENERATION.OPER">#REF!</definedName>
    <definedName name="YTD.OPER.REVENUES" localSheetId="4">#REF!</definedName>
    <definedName name="YTD.OPER.REVENUES">#REF!</definedName>
    <definedName name="YTD.OPER.TAXES" localSheetId="4">#REF!</definedName>
    <definedName name="YTD.OPER.TAXES">#REF!</definedName>
    <definedName name="YTD.OPER_AND_MAINT.EXPS" localSheetId="4">#REF!</definedName>
    <definedName name="YTD.OPER_AND_MAINT.EXPS">#REF!</definedName>
    <definedName name="YTD.OPER_AND_MAINT_EXPS" localSheetId="4">#REF!</definedName>
    <definedName name="YTD.OPER_AND_MAINT_EXPS">#REF!</definedName>
    <definedName name="YTD.OTH.INC_AND_DEDUCTIONS" localSheetId="4">#REF!</definedName>
    <definedName name="YTD.OTH.INC_AND_DEDUCTIONS">#REF!</definedName>
    <definedName name="YTD.OTH.POWER.GEN.MAINT" localSheetId="4">#REF!</definedName>
    <definedName name="YTD.OTH.POWER.GEN.MAINT">#REF!</definedName>
    <definedName name="YTD.OTH.POWER.GEN.OPER" localSheetId="4">#REF!</definedName>
    <definedName name="YTD.OTH.POWER.GEN.OPER">#REF!</definedName>
    <definedName name="YTD.OTH.POWER.SUPPLY.OPER" localSheetId="4">#REF!</definedName>
    <definedName name="YTD.OTH.POWER.SUPPLY.OPER">#REF!</definedName>
    <definedName name="YTD.OTH.TAXES.NONOPER" localSheetId="4">#REF!</definedName>
    <definedName name="YTD.OTH.TAXES.NONOPER">#REF!</definedName>
    <definedName name="YTD.OTH.TAXES.OPER" localSheetId="4">#REF!</definedName>
    <definedName name="YTD.OTH.TAXES.OPER">#REF!</definedName>
    <definedName name="YTD.PURPOWER.NONREC" localSheetId="4">#REF!</definedName>
    <definedName name="YTD.PURPOWER.NONREC">#REF!</definedName>
    <definedName name="YTD.STEAM.GENERATION.MAINT" localSheetId="4">#REF!</definedName>
    <definedName name="YTD.STEAM.GENERATION.MAINT">#REF!</definedName>
    <definedName name="YTD.STEAM.GENERATION.OPER" localSheetId="4">#REF!</definedName>
    <definedName name="YTD.STEAM.GENERATION.OPER">#REF!</definedName>
    <definedName name="YTD.TOTAL.PROD.EXPS" localSheetId="4">#REF!</definedName>
    <definedName name="YTD.TOTAL.PROD.EXPS">#REF!</definedName>
    <definedName name="YTD.TOTAL.PRODUCTION.EXP" localSheetId="4">#REF!</definedName>
    <definedName name="YTD.TOTAL.PRODUCTION.EXP">#REF!</definedName>
    <definedName name="YTD.TRANSMISSION.MAINT" localSheetId="4">#REF!</definedName>
    <definedName name="YTD.TRANSMISSION.MAINT">#REF!</definedName>
    <definedName name="YTD.TRANSMISSION.OPER" localSheetId="4">#REF!</definedName>
    <definedName name="YTD.TRANSMISSION.OP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 i="51" l="1"/>
  <c r="D4" i="54"/>
  <c r="C3" i="54"/>
  <c r="C17" i="54" s="1"/>
  <c r="B15" i="54"/>
  <c r="B14" i="54"/>
  <c r="B13" i="54"/>
  <c r="B12" i="54"/>
  <c r="B11" i="54"/>
  <c r="B10" i="54"/>
  <c r="B9" i="54"/>
  <c r="B8" i="54"/>
  <c r="B7" i="54"/>
  <c r="B6" i="54"/>
  <c r="B4" i="54"/>
  <c r="B5" i="54"/>
  <c r="B3" i="54"/>
  <c r="D15" i="54" l="1"/>
  <c r="D14" i="54"/>
  <c r="D13" i="54"/>
  <c r="D12" i="54"/>
  <c r="D11" i="54"/>
  <c r="D10" i="54"/>
  <c r="D9" i="54"/>
  <c r="D8" i="54"/>
  <c r="D7" i="54"/>
  <c r="D6" i="54"/>
  <c r="D5" i="54"/>
  <c r="Z89" i="53"/>
  <c r="Y89" i="53"/>
  <c r="X89" i="53"/>
  <c r="Z86" i="53"/>
  <c r="Y86" i="53"/>
  <c r="X86" i="53"/>
  <c r="W86" i="53"/>
  <c r="V86" i="53"/>
  <c r="U86" i="53"/>
  <c r="T86" i="53"/>
  <c r="S86" i="53"/>
  <c r="R86" i="53"/>
  <c r="Q86" i="53"/>
  <c r="P86" i="53"/>
  <c r="N82" i="53"/>
  <c r="N86" i="53" s="1"/>
  <c r="Z80" i="53"/>
  <c r="Y80" i="53"/>
  <c r="X80" i="53"/>
  <c r="W80" i="53"/>
  <c r="W89" i="53" s="1"/>
  <c r="V80" i="53"/>
  <c r="V89" i="53" s="1"/>
  <c r="U80" i="53"/>
  <c r="U89" i="53" s="1"/>
  <c r="T80" i="53"/>
  <c r="T89" i="53" s="1"/>
  <c r="S80" i="53"/>
  <c r="S89" i="53" s="1"/>
  <c r="R80" i="53"/>
  <c r="R89" i="53" s="1"/>
  <c r="Q80" i="53"/>
  <c r="Q89" i="53" s="1"/>
  <c r="P80" i="53"/>
  <c r="O80" i="53"/>
  <c r="O89" i="53" s="1"/>
  <c r="Z79" i="53"/>
  <c r="E19" i="51"/>
  <c r="A17" i="51"/>
  <c r="A18" i="51" s="1"/>
  <c r="A19" i="51" s="1"/>
  <c r="A20" i="51" s="1"/>
  <c r="A21" i="51" s="1"/>
  <c r="A22" i="51" s="1"/>
  <c r="A23" i="51" s="1"/>
  <c r="A24" i="51" s="1"/>
  <c r="A25" i="51" s="1"/>
  <c r="A26" i="51" s="1"/>
  <c r="A27" i="51" s="1"/>
  <c r="A28" i="51" s="1"/>
  <c r="A29" i="51" s="1"/>
  <c r="A30" i="51" s="1"/>
  <c r="A31" i="51" s="1"/>
  <c r="A32" i="51" s="1"/>
  <c r="A33" i="51" s="1"/>
  <c r="A34" i="51" s="1"/>
  <c r="A35" i="51" s="1"/>
  <c r="A36" i="51" s="1"/>
  <c r="A37" i="51" s="1"/>
  <c r="A38" i="51" s="1"/>
  <c r="A39" i="51" s="1"/>
  <c r="A40" i="51" s="1"/>
  <c r="A41" i="51" s="1"/>
  <c r="A42" i="51" s="1"/>
  <c r="A43" i="51" s="1"/>
  <c r="A44" i="51" s="1"/>
  <c r="A45" i="51" s="1"/>
  <c r="A18" i="46"/>
  <c r="A19" i="46"/>
  <c r="A20" i="46" s="1"/>
  <c r="A21" i="46" s="1"/>
  <c r="A19" i="45"/>
  <c r="A19" i="44"/>
  <c r="A19" i="40"/>
  <c r="A20" i="40" s="1"/>
  <c r="A21" i="40" s="1"/>
  <c r="A22" i="40" s="1"/>
  <c r="A23" i="40" s="1"/>
  <c r="A24" i="40" s="1"/>
  <c r="A25" i="40" s="1"/>
  <c r="A26" i="40" s="1"/>
  <c r="A27" i="40" s="1"/>
  <c r="A28" i="40" s="1"/>
  <c r="A29" i="40" s="1"/>
  <c r="A30" i="40" s="1"/>
  <c r="A31" i="40" s="1"/>
  <c r="A32" i="40" s="1"/>
  <c r="A33" i="40" s="1"/>
  <c r="A34" i="40" s="1"/>
  <c r="A35" i="40" s="1"/>
  <c r="A36" i="40" s="1"/>
  <c r="A37" i="40" s="1"/>
  <c r="A38" i="40" s="1"/>
  <c r="A39" i="40" s="1"/>
  <c r="A40" i="40" s="1"/>
  <c r="A41" i="40" s="1"/>
  <c r="A42" i="40" s="1"/>
  <c r="A43" i="40" s="1"/>
  <c r="A44" i="40" s="1"/>
  <c r="A45" i="40" s="1"/>
  <c r="A46" i="40" s="1"/>
  <c r="F19" i="46"/>
  <c r="F19" i="45"/>
  <c r="F19" i="44"/>
  <c r="F19" i="40"/>
  <c r="G18" i="46"/>
  <c r="G17" i="46"/>
  <c r="G18" i="45"/>
  <c r="G17" i="45"/>
  <c r="G18" i="44"/>
  <c r="G17" i="44"/>
  <c r="G18" i="40"/>
  <c r="G17" i="40"/>
  <c r="D17" i="54" l="1"/>
  <c r="Z81" i="53"/>
  <c r="P89" i="53"/>
  <c r="B17" i="54"/>
  <c r="O84" i="53"/>
  <c r="E31" i="51"/>
  <c r="Z83" i="53"/>
  <c r="G31" i="46"/>
  <c r="G31" i="45"/>
  <c r="A17" i="46"/>
  <c r="A22" i="46" s="1"/>
  <c r="A23" i="46" s="1"/>
  <c r="A24" i="46" s="1"/>
  <c r="A25" i="46" s="1"/>
  <c r="A26" i="46" s="1"/>
  <c r="A27" i="46" s="1"/>
  <c r="A28" i="46" s="1"/>
  <c r="A29" i="46" s="1"/>
  <c r="A30" i="46" s="1"/>
  <c r="A31" i="46" s="1"/>
  <c r="A32" i="46" s="1"/>
  <c r="A33" i="46" s="1"/>
  <c r="A34" i="46" s="1"/>
  <c r="A35" i="46" s="1"/>
  <c r="A36" i="46" s="1"/>
  <c r="A37" i="46" s="1"/>
  <c r="A38" i="46" s="1"/>
  <c r="A39" i="46" s="1"/>
  <c r="A40" i="46" s="1"/>
  <c r="A41" i="46" s="1"/>
  <c r="A42" i="46" s="1"/>
  <c r="A43" i="46" s="1"/>
  <c r="A44" i="46" s="1"/>
  <c r="A45" i="46" s="1"/>
  <c r="A46" i="46" s="1"/>
  <c r="A17" i="45"/>
  <c r="E17" i="54" l="1"/>
  <c r="F17" i="51"/>
  <c r="Z85" i="53"/>
  <c r="O86" i="53"/>
  <c r="Z87" i="53" s="1"/>
  <c r="Z88" i="53" s="1"/>
  <c r="A18" i="45"/>
  <c r="A20" i="45" s="1"/>
  <c r="A21" i="45" s="1"/>
  <c r="A22" i="45" s="1"/>
  <c r="A23" i="45" s="1"/>
  <c r="A24" i="45" s="1"/>
  <c r="A25" i="45" s="1"/>
  <c r="A26" i="45" s="1"/>
  <c r="A27" i="45" s="1"/>
  <c r="A28" i="45" s="1"/>
  <c r="A29" i="45" s="1"/>
  <c r="A30" i="45" s="1"/>
  <c r="A31" i="45" s="1"/>
  <c r="A32" i="45" s="1"/>
  <c r="A33" i="45" s="1"/>
  <c r="A34" i="45" s="1"/>
  <c r="A35" i="45" s="1"/>
  <c r="A36" i="45" s="1"/>
  <c r="A37" i="45" s="1"/>
  <c r="A38" i="45" s="1"/>
  <c r="A39" i="45" s="1"/>
  <c r="A40" i="45" s="1"/>
  <c r="A41" i="45" s="1"/>
  <c r="A42" i="45" s="1"/>
  <c r="A43" i="45" s="1"/>
  <c r="A44" i="45" s="1"/>
  <c r="A45" i="45" s="1"/>
  <c r="A46" i="45" s="1"/>
  <c r="F31" i="45"/>
  <c r="F31" i="46"/>
  <c r="H19" i="46"/>
  <c r="E19" i="46" s="1"/>
  <c r="H19" i="45"/>
  <c r="E19" i="45" s="1"/>
  <c r="H31" i="46" l="1"/>
  <c r="H31" i="45"/>
  <c r="F31" i="44" l="1"/>
  <c r="G31" i="44"/>
  <c r="A17" i="44"/>
  <c r="A18" i="44" s="1"/>
  <c r="A20" i="44" s="1"/>
  <c r="A21" i="44" s="1"/>
  <c r="A22" i="44" s="1"/>
  <c r="A23" i="44" s="1"/>
  <c r="A24" i="44" s="1"/>
  <c r="A25" i="44" s="1"/>
  <c r="A26" i="44" s="1"/>
  <c r="A27" i="44" s="1"/>
  <c r="A28" i="44" s="1"/>
  <c r="A29" i="44" s="1"/>
  <c r="A30" i="44" s="1"/>
  <c r="A31" i="44" s="1"/>
  <c r="A32" i="44" s="1"/>
  <c r="A33" i="44" s="1"/>
  <c r="A34" i="44" s="1"/>
  <c r="A35" i="44" s="1"/>
  <c r="A36" i="44" s="1"/>
  <c r="A37" i="44" s="1"/>
  <c r="A38" i="44" s="1"/>
  <c r="A39" i="44" s="1"/>
  <c r="A40" i="44" s="1"/>
  <c r="A41" i="44" s="1"/>
  <c r="A42" i="44" s="1"/>
  <c r="A43" i="44" s="1"/>
  <c r="A44" i="44" s="1"/>
  <c r="A45" i="44" s="1"/>
  <c r="A46" i="44" s="1"/>
  <c r="F31" i="51" l="1"/>
  <c r="G19" i="51" s="1"/>
  <c r="H19" i="44"/>
  <c r="E19" i="44" s="1"/>
  <c r="D19" i="51" l="1"/>
  <c r="G31" i="51"/>
  <c r="H31" i="44"/>
  <c r="F31" i="40"/>
  <c r="G31" i="40"/>
  <c r="A17" i="40"/>
  <c r="A18" i="40" s="1"/>
  <c r="H19" i="40" l="1"/>
  <c r="E19" i="40" s="1"/>
  <c r="H31" i="4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Heuer, Spencer</author>
  </authors>
  <commentList>
    <comment ref="B37" authorId="0" shapeId="0" xr:uid="{F3532148-C743-44A0-8E4C-804F83BD1C27}">
      <text>
        <r>
          <rPr>
            <b/>
            <sz val="9"/>
            <color indexed="81"/>
            <rFont val="Tahoma"/>
            <family val="2"/>
          </rPr>
          <t>Heuer, Spencer:</t>
        </r>
        <r>
          <rPr>
            <sz val="9"/>
            <color indexed="81"/>
            <rFont val="Tahoma"/>
            <family val="2"/>
          </rPr>
          <t xml:space="preserve">
Need to update this note beginning in 2022 (MCF upsized Q1 2022)</t>
        </r>
      </text>
    </comment>
  </commentList>
</comments>
</file>

<file path=xl/sharedStrings.xml><?xml version="1.0" encoding="utf-8"?>
<sst xmlns="http://schemas.openxmlformats.org/spreadsheetml/2006/main" count="1578" uniqueCount="785">
  <si>
    <t>SCHEDULE D-3</t>
  </si>
  <si>
    <t>SHORT-TERM DEBT</t>
  </si>
  <si>
    <t>Year 2022</t>
  </si>
  <si>
    <t>FLORIDA PUBLIC SERVICE COMMISSION</t>
  </si>
  <si>
    <t>Explanation:</t>
  </si>
  <si>
    <t>1. Provide the specified data on short-term debt issues on a 13-month average basis for the test year, prior year and historical base year.</t>
  </si>
  <si>
    <t>Type of Data Shown:</t>
  </si>
  <si>
    <t>Projected Test Year 3 Ended</t>
  </si>
  <si>
    <t>COMPANY: Duke Energy Florida, LLC</t>
  </si>
  <si>
    <t>2. Provide narrative description of the Company's policies regarding short-term financing. The following topics should be covered: ratio of short-term debt to total capital, plant expansion, working capital, timing of long-term financing, method of short-term financing (bank loans, commercial paper, etc.), and other uses of short-term financing.</t>
  </si>
  <si>
    <t>Projected Test Year 2 Ended</t>
  </si>
  <si>
    <t>Projected Test Year 1 Ended</t>
  </si>
  <si>
    <t>Prior Year Ended</t>
  </si>
  <si>
    <t>Historical Year Ended</t>
  </si>
  <si>
    <t>($000)</t>
  </si>
  <si>
    <t>Witness:  Newlin</t>
  </si>
  <si>
    <t>13-month Average Amount</t>
  </si>
  <si>
    <t>Weighted Average</t>
  </si>
  <si>
    <t>Line</t>
  </si>
  <si>
    <t>Maturity</t>
  </si>
  <si>
    <t>Interest</t>
  </si>
  <si>
    <t>Outstanding</t>
  </si>
  <si>
    <t>Cost of</t>
  </si>
  <si>
    <t>No.</t>
  </si>
  <si>
    <t>Date</t>
  </si>
  <si>
    <t>Rate</t>
  </si>
  <si>
    <t>Income/Expense</t>
  </si>
  <si>
    <t>During the Year *</t>
  </si>
  <si>
    <t>Short-Term Debt</t>
  </si>
  <si>
    <t>Money Pool</t>
  </si>
  <si>
    <t>*[Short Term Debt Total]*</t>
  </si>
  <si>
    <t>*[Total STD Interest Income from I.S.]*</t>
  </si>
  <si>
    <t>*[Total STD Interest Expenses from I.S.]*</t>
  </si>
  <si>
    <t>Company Policy Regarding Short-Term Financing</t>
  </si>
  <si>
    <t xml:space="preserve">DEF participates in Duke Energy's utility money pool program. This program, as approved by the FERC, enables DEF to access additional liquidity from any of its affiliate utilities, including Duke Energy Carolinas, Duke Energy Progress, Duke Energy Indiana, Duke Energy Ohio, Duke Energy Kentucky, Piedmont Natural Gas, or it's parent, Duke Energy Corp.  DEF also has access to Duke Energy's $9.0 billion master credit facility, from which it can borrow up to a maximum sublimit of $1.35 billion.  The short-term financing needs are reviewed annually as a part of the company's annual planning process. Several factors influence the amount of short-term financing including operating cash flow, capital expenditure program, and dividend policy.  </t>
  </si>
  <si>
    <t>Year 2023</t>
  </si>
  <si>
    <t>Year 2024</t>
  </si>
  <si>
    <t>Year 2025</t>
  </si>
  <si>
    <t>Year 2026</t>
  </si>
  <si>
    <t>Year 2027</t>
  </si>
  <si>
    <t>a-Jan 2022</t>
  </si>
  <si>
    <t>a-Feb 2022</t>
  </si>
  <si>
    <t>a-Mar 2022</t>
  </si>
  <si>
    <t>a-Apr 2022</t>
  </si>
  <si>
    <t>a-May 2022</t>
  </si>
  <si>
    <t>a-Jun 2022</t>
  </si>
  <si>
    <t>a-Jul 2022</t>
  </si>
  <si>
    <t>a-Aug 2022</t>
  </si>
  <si>
    <t>a-Sep 2022</t>
  </si>
  <si>
    <t>a-Oct 2022</t>
  </si>
  <si>
    <t>a-Nov 2022</t>
  </si>
  <si>
    <t>a-Dec 2022</t>
  </si>
  <si>
    <t>Jan 2024</t>
  </si>
  <si>
    <t>Feb 2024</t>
  </si>
  <si>
    <t>Mar 2024</t>
  </si>
  <si>
    <t>Apr 2024</t>
  </si>
  <si>
    <t>May 2024</t>
  </si>
  <si>
    <t>Jun 2024</t>
  </si>
  <si>
    <t>Jul 2024</t>
  </si>
  <si>
    <t>Aug 2024</t>
  </si>
  <si>
    <t>Sep 2024</t>
  </si>
  <si>
    <t>Oct 2024</t>
  </si>
  <si>
    <t>Nov 2024</t>
  </si>
  <si>
    <t>Dec 2024</t>
  </si>
  <si>
    <t>Jan 2025</t>
  </si>
  <si>
    <t>Feb 2025</t>
  </si>
  <si>
    <t>Mar 2025</t>
  </si>
  <si>
    <t>Apr 2025</t>
  </si>
  <si>
    <t>May 2025</t>
  </si>
  <si>
    <t>Jun 2025</t>
  </si>
  <si>
    <t>Jul 2025</t>
  </si>
  <si>
    <t>Aug 2025</t>
  </si>
  <si>
    <t>Sep 2025</t>
  </si>
  <si>
    <t>Oct 2025</t>
  </si>
  <si>
    <t>Nov 2025</t>
  </si>
  <si>
    <t>Dec 2025</t>
  </si>
  <si>
    <t>Jan 2026</t>
  </si>
  <si>
    <t>Feb 2026</t>
  </si>
  <si>
    <t>Mar 2026</t>
  </si>
  <si>
    <t>Apr 2026</t>
  </si>
  <si>
    <t>May 2026</t>
  </si>
  <si>
    <t>Jun 2026</t>
  </si>
  <si>
    <t>Jul 2026</t>
  </si>
  <si>
    <t>Aug 2026</t>
  </si>
  <si>
    <t>Sep 2026</t>
  </si>
  <si>
    <t>Oct 2026</t>
  </si>
  <si>
    <t>Nov 2026</t>
  </si>
  <si>
    <t>Dec 2026</t>
  </si>
  <si>
    <t>Jan 2027</t>
  </si>
  <si>
    <t>Feb 2027</t>
  </si>
  <si>
    <t>Mar 2027</t>
  </si>
  <si>
    <t>Apr 2027</t>
  </si>
  <si>
    <t>May 2027</t>
  </si>
  <si>
    <t>Jun 2027</t>
  </si>
  <si>
    <t>Jul 2027</t>
  </si>
  <si>
    <t>Aug 2027</t>
  </si>
  <si>
    <t>Sep 2027</t>
  </si>
  <si>
    <t>Oct 2027</t>
  </si>
  <si>
    <t>Nov 2027</t>
  </si>
  <si>
    <t>Dec 2027</t>
  </si>
  <si>
    <t>DE Florida (Inp) </t>
  </si>
  <si>
    <t>B:[]</t>
  </si>
  <si>
    <t>C:[]</t>
  </si>
  <si>
    <t>D:[if]</t>
  </si>
  <si>
    <t>E:[]</t>
  </si>
  <si>
    <t>F:[Current Entity]</t>
  </si>
  <si>
    <t>G:[Entity ID of PE Florida]</t>
  </si>
  <si>
    <t>H:[if]</t>
  </si>
  <si>
    <t>I:[]</t>
  </si>
  <si>
    <t>J:[Start Method]</t>
  </si>
  <si>
    <t>K:[Per Books - 13 Month Average]</t>
  </si>
  <si>
    <t>L:[Pro Forma - EOP]</t>
  </si>
  <si>
    <t>M:[Pro Forma - 13 Month Average]</t>
  </si>
  <si>
    <t>N:[MethodReturns]</t>
  </si>
  <si>
    <t>O:[]</t>
  </si>
  <si>
    <t>P:[Costs of Capital:]</t>
  </si>
  <si>
    <t xml:space="preserve">     Q:[Common Equity Low ROE - Increment to Approved ROE]</t>
  </si>
  <si>
    <t xml:space="preserve">     R:[Common Equity High ROE - Increment to Approved ROE]</t>
  </si>
  <si>
    <t xml:space="preserve">     S:[Common Equity Approved ROE]</t>
  </si>
  <si>
    <t xml:space="preserve">     T:[Common Equity Low ROE]</t>
  </si>
  <si>
    <t xml:space="preserve">     U:[Common Equity High ROE]</t>
  </si>
  <si>
    <t>V:[]</t>
  </si>
  <si>
    <t xml:space="preserve">     W:[After-Tax Rate]</t>
  </si>
  <si>
    <t>X:[]</t>
  </si>
  <si>
    <t>Y:[]</t>
  </si>
  <si>
    <t>Z:[&lt;COPY FROM FINANCIAL STMTS &amp; OTHER REPORTS&gt;]</t>
  </si>
  <si>
    <t>AA:[Note: Balance Sheet items need their signs switched (Assets &amp; Liabilities)]</t>
  </si>
  <si>
    <t>AB:[This will make net Liabilities appear positive (for reporting purposes)]</t>
  </si>
  <si>
    <t>AC:[]</t>
  </si>
  <si>
    <t>AD:[Common Equity:]</t>
  </si>
  <si>
    <t>AE:[0201  Common Stock]</t>
  </si>
  <si>
    <t>AF:[0207  Prem on Capital Stock]</t>
  </si>
  <si>
    <t>AG:[0211  Misc Paid in Capital]</t>
  </si>
  <si>
    <t>AH:[0216 Unappropriated Retained Earnings]</t>
  </si>
  <si>
    <t>AI:[0438  Dividends Declared]</t>
  </si>
  <si>
    <t xml:space="preserve">     DU:[Specific Adj - FAS 109 Input]</t>
  </si>
  <si>
    <t>DV:[Specific Adj - Total]</t>
  </si>
  <si>
    <t>DW:[]</t>
  </si>
  <si>
    <t>AJ:[0439300  Adjustment Retained Earnings]</t>
  </si>
  <si>
    <t>AK:[0219001 Other Comprehensive Income]</t>
  </si>
  <si>
    <t>AL:[0219002 OCI - Rollup Account]</t>
  </si>
  <si>
    <t>AM:[0219005  OCI - Tax Effect Interest Rate]</t>
  </si>
  <si>
    <t>AN:[0219029 OCI - Grantor Unrealized GL]</t>
  </si>
  <si>
    <t>AO:[0219032 OCI - Rabbi Unreal GL]</t>
  </si>
  <si>
    <t>AP:[0219046 OCI - Int Rate Hedge Fed Tax]</t>
  </si>
  <si>
    <t>AQ:[0219047 OCI - Interest Rate]</t>
  </si>
  <si>
    <t>AR:[2191002 OCI - Rollup]</t>
  </si>
  <si>
    <t xml:space="preserve">     AS:[Common Equity Total]</t>
  </si>
  <si>
    <t>AT:[]</t>
  </si>
  <si>
    <t>AU:[Preferred Stock]</t>
  </si>
  <si>
    <t>AV:[]</t>
  </si>
  <si>
    <t>AW:[Long Term Debt:]</t>
  </si>
  <si>
    <t>AX:[0181  Unamortized Expense]</t>
  </si>
  <si>
    <t>AY:[0189  Unamortized Loss on Reacquired]</t>
  </si>
  <si>
    <t>AZ:[0221 Bonds]</t>
  </si>
  <si>
    <t>BA:[0224 Other LTD]</t>
  </si>
  <si>
    <t>BB:[0226 Unamort. Discount on LTD]</t>
  </si>
  <si>
    <t>BC:[0239 Current Portion of LTD]</t>
  </si>
  <si>
    <t xml:space="preserve">     BD:[Long Term Debt Total]</t>
  </si>
  <si>
    <t>BE:[]</t>
  </si>
  <si>
    <t>BF:[Long Term Debt Interest Expense:]</t>
  </si>
  <si>
    <t>BG:[Total LTD Interest Expenses from I.S.]</t>
  </si>
  <si>
    <t xml:space="preserve">     BH:[Long Term Debt Interest Expense Total]</t>
  </si>
  <si>
    <t xml:space="preserve">     BI:[Long Term Debt Interest Expense - 12 mos ended]</t>
  </si>
  <si>
    <t>BJ:[]</t>
  </si>
  <si>
    <t>BK:[Short Term Debt:]</t>
  </si>
  <si>
    <t>BL:[0233003 IC - LT Notes Pay]</t>
  </si>
  <si>
    <t>BM:[0233150  IC Moneypool ST Notes]</t>
  </si>
  <si>
    <t>BN:[0146006  IC Moneypool Int Rec'v]</t>
  </si>
  <si>
    <t>BO:[0145004  IC Moneypool ST Notes]</t>
  </si>
  <si>
    <t xml:space="preserve">     BP:[Short Term Debt Total]</t>
  </si>
  <si>
    <t>BQ:[]</t>
  </si>
  <si>
    <t>BR:[Short Term Debt Interest Expense:]</t>
  </si>
  <si>
    <t>BS:[Total STD Interest Expenses from I.S.]</t>
  </si>
  <si>
    <t>BT:[Total STD Interest Income from I.S.]</t>
  </si>
  <si>
    <t xml:space="preserve">     BU:[Short Term Debt Interest Expense Total]</t>
  </si>
  <si>
    <t xml:space="preserve">     BV:[Short Term Debt Interest Expense - 12 mos ended]</t>
  </si>
  <si>
    <t>BW:[]</t>
  </si>
  <si>
    <t>BX:[Customer Deposits:]</t>
  </si>
  <si>
    <t>BY:[0142250 - Accounts Rec OS Deposits]</t>
  </si>
  <si>
    <t>BZ:[0235002  Customer Deposits Active]</t>
  </si>
  <si>
    <t>CA:[0235003  Customer Deposits Inactive]</t>
  </si>
  <si>
    <t>CB:[0235110 Cust Dep For Srvc - Edp Billing]</t>
  </si>
  <si>
    <t xml:space="preserve">     CC:[Customer Deposits Total]</t>
  </si>
  <si>
    <t>CD:[]</t>
  </si>
  <si>
    <t>CE:[Customer Deposits Interest Expense:]</t>
  </si>
  <si>
    <t xml:space="preserve">     CF:[Total Customer Deposit Interest from I.S.]</t>
  </si>
  <si>
    <t xml:space="preserve">     CG:[Customer Deposits Interest Expense -12 mos ended]</t>
  </si>
  <si>
    <t>CH:[]</t>
  </si>
  <si>
    <t>CI:[Investment Tax Credit:]</t>
  </si>
  <si>
    <t>CJ:[0255  Accum Deferred ITC]</t>
  </si>
  <si>
    <t xml:space="preserve">     CK:[Investment Tax Credit Total]</t>
  </si>
  <si>
    <t>CL:[]</t>
  </si>
  <si>
    <t>CM:[Deferred Income Tax:]</t>
  </si>
  <si>
    <t>CN:[0190 Accum DIT (Asset)]</t>
  </si>
  <si>
    <t>CO:[0281  Accum DIT]</t>
  </si>
  <si>
    <t>CP:[0282  Accum DIT - Property]</t>
  </si>
  <si>
    <t>CQ:[0182320 FAS 109 Reg Asset]</t>
  </si>
  <si>
    <t>CR:[0254100  FAS 109 Reg Liab]</t>
  </si>
  <si>
    <t>CS:[0283  Accum DIT - Other]</t>
  </si>
  <si>
    <t>CT:[0254036 Reg Liab - Excess Fed ADIT]</t>
  </si>
  <si>
    <t>CU:[0254038 Excess ADIT Grossup LT]</t>
  </si>
  <si>
    <t>CV:[0254988 Current Regulatory Liability]</t>
  </si>
  <si>
    <t xml:space="preserve">     CW:[Deferred Income Tax Total]</t>
  </si>
  <si>
    <t>CX:[]</t>
  </si>
  <si>
    <t>CY:[FAS 109 DIT Net:]</t>
  </si>
  <si>
    <t xml:space="preserve">     CZ:[FAS 109 DIT Total]</t>
  </si>
  <si>
    <t>DA:[]</t>
  </si>
  <si>
    <t>DB:[SPECIFIC ADJUSTMENTS]</t>
  </si>
  <si>
    <t xml:space="preserve">     DC:[Specific Adj - Common Equity Input]</t>
  </si>
  <si>
    <t xml:space="preserve">          DD:[Specific Adj - Common Equity Non Utility Prop 121 (switch sign)]</t>
  </si>
  <si>
    <t xml:space="preserve">          DE:[Specific Adj - Common Equity Non Utility Prop 122 (switch sign)]</t>
  </si>
  <si>
    <t xml:space="preserve">          DF:[Specific Adj - Common Equity Non Utility Prop Total]</t>
  </si>
  <si>
    <t xml:space="preserve">          DG:[Specific Adj - Common Equity Imputed OBS]</t>
  </si>
  <si>
    <t xml:space="preserve">     DH:[Specific Adj - Common Equity - Subtotal]</t>
  </si>
  <si>
    <t xml:space="preserve">     DI:[Specific Adj - Preferred Stock Input]</t>
  </si>
  <si>
    <t xml:space="preserve">     DJ:[Specific Adj - Long Term Debt Input]</t>
  </si>
  <si>
    <t xml:space="preserve">     DK:[Specific Adj - Short Term Debt Input]</t>
  </si>
  <si>
    <t xml:space="preserve">     DL:[Specific Adj - Customer Deposits Active Input]</t>
  </si>
  <si>
    <t xml:space="preserve">     DM:[Specific Adj - Customer Deposits Inactive Input]</t>
  </si>
  <si>
    <t xml:space="preserve">     DN:[Specific Adj - Investment Tax Credits Input]</t>
  </si>
  <si>
    <t xml:space="preserve">               DO:[Specific Adj - DIT (CR3) 100% Retail]</t>
  </si>
  <si>
    <t xml:space="preserve">               DP:[Specific Adj - DIT (Nuc Decom) System]</t>
  </si>
  <si>
    <t xml:space="preserve">               DQ:[Specific Adj - DIT (Nuc Decom) Retail]</t>
  </si>
  <si>
    <t xml:space="preserve">          DR:[Specific Adj - DIT (Deprec Study EDIT Amort Impact)]</t>
  </si>
  <si>
    <t xml:space="preserve">     DT:[Specific Adj - DIT (CR3 + Nuc Decom + Depr Study EDIT+ Rate Case DIT Adj) Retail]</t>
  </si>
  <si>
    <t>DX:[Rate Case DIT Specific Adjustment]</t>
  </si>
  <si>
    <t>DY:[]</t>
  </si>
  <si>
    <t>DZ:[TOTAL CAPITAL STRUCTURE SYNC TO RATE BASE]</t>
  </si>
  <si>
    <t>EA:[Total Capital - System per Books]</t>
  </si>
  <si>
    <t>EB:[Total Capital - Retail per Books]</t>
  </si>
  <si>
    <t>EC:[Total Capital - Retail Adjustments]</t>
  </si>
  <si>
    <t>ED:[Total Capital - Retail FPSC Adjusted]</t>
  </si>
  <si>
    <t>EE:[Total Capital - Retail Per Books as % of System Per Books]</t>
  </si>
  <si>
    <t>EF:[Total Capital - Specific Adjs]</t>
  </si>
  <si>
    <t>EG:[Total Capital - Pro Rata Adj (For Use in CR3 DIT Calc Only)]</t>
  </si>
  <si>
    <t>EH:[Total Capital - Pro Forma Adjusted]</t>
  </si>
  <si>
    <t>EI:[Total Capital - Rollup rpt 5 (Test)]</t>
  </si>
  <si>
    <t>EJ:[Total System Adjustments rpt 3 (Test)]</t>
  </si>
  <si>
    <t>EK:[]</t>
  </si>
  <si>
    <t>EL:[&lt;CALCULATION BEGINS HERE&gt;]</t>
  </si>
  <si>
    <t>EM:[Capital Structure Total:]</t>
  </si>
  <si>
    <t>EN:[System per Books - Common Equity]</t>
  </si>
  <si>
    <t>EO:[System per Books - Preferred Stock]</t>
  </si>
  <si>
    <t>EP:[System per Books - Long Term Debt]</t>
  </si>
  <si>
    <t>EQ:[System per Books - Short Term Debt]</t>
  </si>
  <si>
    <t>ER:[System per Books - Customer Deposits Active (net of 142250)]</t>
  </si>
  <si>
    <t>ES:[System per Books - Customer Deposits Inactive]</t>
  </si>
  <si>
    <t>ET:[System per Books - Investment Tax Credits]</t>
  </si>
  <si>
    <t>EU:[System per Books - Deferred Income Tax]</t>
  </si>
  <si>
    <t>EV:[System per Books - FAS 109]</t>
  </si>
  <si>
    <t>EW:[System per Books - Total Capital]</t>
  </si>
  <si>
    <t>EX:[]</t>
  </si>
  <si>
    <t>EY:[Retail Percent Excluding Customer Deposits]</t>
  </si>
  <si>
    <t>EZ:[]</t>
  </si>
  <si>
    <t>FA:[Cap Structure % Breakdown for Proration Adj]</t>
  </si>
  <si>
    <t>FB:[System per Books - Total Not Including DIT (Allocation Model)]</t>
  </si>
  <si>
    <t>FC:[System per Books - Common Equity %]</t>
  </si>
  <si>
    <t>FD:[System per Books - Preferred Stock %]</t>
  </si>
  <si>
    <t>FE:[System per Books - Long Term Debt %]</t>
  </si>
  <si>
    <t>FF:[System per Books - Short Term Debt %]</t>
  </si>
  <si>
    <t>FG:[System per Books - Customer Deposits Active %]</t>
  </si>
  <si>
    <t>FH:[System per Books - Customer Deposits Inactive %]</t>
  </si>
  <si>
    <t>FI:[System per Books - Investment Tax Credits %]</t>
  </si>
  <si>
    <t>FJ:[System per Books - FAS 109 %]</t>
  </si>
  <si>
    <t>FK:[]</t>
  </si>
  <si>
    <t>FL:[DIT Proration Amount (DIT to be Allocated)]</t>
  </si>
  <si>
    <t>FM:[]</t>
  </si>
  <si>
    <t>FN:[DIT Proration Adjustment]</t>
  </si>
  <si>
    <t>FO:[System per Books - Proration Adj - Common Equity]</t>
  </si>
  <si>
    <t>FP:[System per Books - Proration Adj - Preferred Stock]</t>
  </si>
  <si>
    <t>FQ:[System per Books - Proration Adj - Long Term Debt]</t>
  </si>
  <si>
    <t>FR:[System per Books - Proration Adj - Short Term Debt]</t>
  </si>
  <si>
    <t>FS:[System per Books - Proration Adj -  Customer Deposits Active]</t>
  </si>
  <si>
    <t>FT:[System per Books - Proration Adj - Customer Deposits Inactive]</t>
  </si>
  <si>
    <t>FU:[System per Books - Proration Adj - Investment Tax Credits]</t>
  </si>
  <si>
    <t>FV:[System per Books - Proration Adj - FAS 109]</t>
  </si>
  <si>
    <t>FW:[System per Books - Proration Adj - Deferred Income Tax]</t>
  </si>
  <si>
    <t>FX:[System per Books - Proration Adj - Total]</t>
  </si>
  <si>
    <t>FY:[]</t>
  </si>
  <si>
    <t>FZ:[Capital Structure System Total (with Proration Adjustment)]</t>
  </si>
  <si>
    <t>GA:[System per Books - Common Equity]</t>
  </si>
  <si>
    <t>GB:[System per Books - Preferred Stock]</t>
  </si>
  <si>
    <t>GC:[System per Books - Long Term Debt]</t>
  </si>
  <si>
    <t>GD:[System per Books - Short Term Debt]</t>
  </si>
  <si>
    <t>GE:[System per Books - Customer Deposits Active]</t>
  </si>
  <si>
    <t>GF:[System per Books - Customer Deposits Inactive]</t>
  </si>
  <si>
    <t>GG:[System per Books - Investment Tax Credits]</t>
  </si>
  <si>
    <t>GH:[System per Books - Deferred Income Tax]</t>
  </si>
  <si>
    <t>GI:[System per Books - FAS 109]</t>
  </si>
  <si>
    <t>GJ:[System per Books with Proration Total]</t>
  </si>
  <si>
    <t>GK:[]</t>
  </si>
  <si>
    <t>GL:[Retail Per Books:]</t>
  </si>
  <si>
    <t>GM:[Retail per Books - Common Equity]</t>
  </si>
  <si>
    <t>GN:[Retail per Books - Preferred Stock]</t>
  </si>
  <si>
    <t>GO:[Retail per Books - Long Term Debt]</t>
  </si>
  <si>
    <t>GP:[Retail per Books - Short Term Debt]</t>
  </si>
  <si>
    <t>GQ:[Retail per Books - Customer Deposits Active]</t>
  </si>
  <si>
    <t>GR:[Retail per Books - Customer Deposits Inactive]</t>
  </si>
  <si>
    <t>GS:[Retail per Books - Investment Tax Credits]</t>
  </si>
  <si>
    <t>GT:[Retail per Books - Deferred Income Tax]</t>
  </si>
  <si>
    <t>GU:[Retail per Books - FAS 109]</t>
  </si>
  <si>
    <t>GV:[Retail per Books - Total Capital]</t>
  </si>
  <si>
    <t>GW:[]</t>
  </si>
  <si>
    <t>GX:[Retail Per Books (with Specific Adjustments)]</t>
  </si>
  <si>
    <t>GY:[Retail per Books - Common Equity]</t>
  </si>
  <si>
    <t>GZ:[Retail per Books - Preferred Stock]</t>
  </si>
  <si>
    <t>HA:[Retail per Books - Long Term Debt]</t>
  </si>
  <si>
    <t>HB:[Retail per Books - Short Term Debt]</t>
  </si>
  <si>
    <t>HC:[Retail per Books - Customer Deposits Active]</t>
  </si>
  <si>
    <t>HD:[Retail per Books - Customer Deposits Inactive]</t>
  </si>
  <si>
    <t>HE:[Retail per Books - Investment Tax Credits]</t>
  </si>
  <si>
    <t>HF:[Retail per Books - Deferred Income Tax]</t>
  </si>
  <si>
    <t>HG:[Retail per Books - FAS 109]</t>
  </si>
  <si>
    <t>HH:[Retail per Books - Total Capital]</t>
  </si>
  <si>
    <t>HI:[]</t>
  </si>
  <si>
    <t>HJ:[Retail Percent (+Specific Adj) to Total Retail (+Specific Adj):]</t>
  </si>
  <si>
    <t>HK:[Retail per Books - Common Equity %]</t>
  </si>
  <si>
    <t>HL:[Retail per Books - Preferred Stock %]</t>
  </si>
  <si>
    <t>HM:[Retail per Books - Long Term Debt %]</t>
  </si>
  <si>
    <t>HN:[Retail per Books - Short Term Debt %]</t>
  </si>
  <si>
    <t>HO:[Retail per Books - Customer Deposits Active %]</t>
  </si>
  <si>
    <t>HP:[Retail per Books - Customer Deposits Inactive %]</t>
  </si>
  <si>
    <t>HQ:[Retail per Books - Investment Tax Credits %]</t>
  </si>
  <si>
    <t>HR:[Retail per Books - Deferred Income Tax %]</t>
  </si>
  <si>
    <t>HS:[Retail per Books - FAS 109 %]</t>
  </si>
  <si>
    <t>HT:[Retail per Books - Total Capital %]</t>
  </si>
  <si>
    <t>HU:[]</t>
  </si>
  <si>
    <t>HV:[Pro Rata Adj:]</t>
  </si>
  <si>
    <t>HW:[Pro Rata Adj - Common Equity]</t>
  </si>
  <si>
    <t>HX:[Pro Rata Adj - Preferred Stock]</t>
  </si>
  <si>
    <t>HY:[Pro Rata Adj - Long Term Debt]</t>
  </si>
  <si>
    <t>HZ:[Pro Rata Adj - Short Term Debt]</t>
  </si>
  <si>
    <t>IA:[Pro Rata Adj - Customer Deposits Active]</t>
  </si>
  <si>
    <t>IB:[Pro Rata Adj - Customer Deposits Inactive]</t>
  </si>
  <si>
    <t>IC:[Pro Rata Adj - Investment tax Credits]</t>
  </si>
  <si>
    <t>ID:[Pro Rata Adj - Deferred Income Tax]</t>
  </si>
  <si>
    <t>IE:[Pro Rata Adj - FAS 109]</t>
  </si>
  <si>
    <t>IG:[Pro Rata Adj - Total]</t>
  </si>
  <si>
    <t>IH:[]</t>
  </si>
  <si>
    <t>II:[Pro Rata Adj (For Calculation of DIT % Only)]</t>
  </si>
  <si>
    <t>IJ:[Pro Rata Adj - Deferred Income Tax]</t>
  </si>
  <si>
    <t>IK:[Pro Rata Adj - Total]</t>
  </si>
  <si>
    <t>IL:[]</t>
  </si>
  <si>
    <t>IM:[Specific Adj (System):]</t>
  </si>
  <si>
    <t>IN:[Specific Adj - Common Equity]</t>
  </si>
  <si>
    <t>IO:[Specific Adj - Preferred Stock]</t>
  </si>
  <si>
    <t>IP:[Specific Adj - Long Term Debt]</t>
  </si>
  <si>
    <t>IQ:[Specific Adj - Short Term Debt]</t>
  </si>
  <si>
    <t>IR:[Specific Adj - Customer Deposits Active]</t>
  </si>
  <si>
    <t>IS:[Specific Adj - Customer Deposits Inactive]</t>
  </si>
  <si>
    <t>IT:[Specific Adj - Investment Tax Credits]</t>
  </si>
  <si>
    <t>IU:[Specific Adj - Deferred Income Tax]</t>
  </si>
  <si>
    <t>IV:[Specific Adj - FAS 109]</t>
  </si>
  <si>
    <t>IW:[Specific Adj - Total Capital]</t>
  </si>
  <si>
    <t>IX:[]</t>
  </si>
  <si>
    <t>IY:[System Adjusted:]</t>
  </si>
  <si>
    <t>IZ:[System Adjusted - Common Equity]</t>
  </si>
  <si>
    <t>JA:[System Adjusted - Preferred Stock]</t>
  </si>
  <si>
    <t>JB:[System Adjusted - Long Term Debt]</t>
  </si>
  <si>
    <t>JC:[System Adjusted - Short Term Debt]</t>
  </si>
  <si>
    <t>JD:[System Adjusted - Customer Deposits Active]</t>
  </si>
  <si>
    <t>JE:[System Adjusted - Customer Deposits Inactive]</t>
  </si>
  <si>
    <t>JF:[System Adjusted - Investment Tax Credits]</t>
  </si>
  <si>
    <t>JG:[System Adjusted - Deferred Income Tax]</t>
  </si>
  <si>
    <t>JH:[System Adjusted - FAS 109]</t>
  </si>
  <si>
    <t>JI:[System Adjusted - Total Capital]</t>
  </si>
  <si>
    <t>JJ:[]</t>
  </si>
  <si>
    <t>JK:[Retail FPSC Adjusted % of Retail Per Books (excl. Cust Dep)]</t>
  </si>
  <si>
    <t>JL:[]</t>
  </si>
  <si>
    <t>JM:[Specific Adj. (Retail):]</t>
  </si>
  <si>
    <t>JN:[Specific Adj (Retail) - Common Equity]</t>
  </si>
  <si>
    <t>JO:[Specific Adj (Retail) - Preferred Stock]</t>
  </si>
  <si>
    <t>JP:[Specific Adj (Retail) - Long Term Debt]</t>
  </si>
  <si>
    <t>JQ:[Specific Adj (Retail) - Short Term Debt]</t>
  </si>
  <si>
    <t>JR:[Specific Adj (Retail) - Customer Deposits Active]</t>
  </si>
  <si>
    <t>JS:[Specific Adj (Retail) - Customer Deposits Inactive]</t>
  </si>
  <si>
    <t>JT:[Specific Adj (Retail) - Investment Tax Credits]</t>
  </si>
  <si>
    <t>JU:[Specific Adj (Retail) - Deferred Income Tax]</t>
  </si>
  <si>
    <t>JV:[Specific Adj (Retail) - FAS 109]</t>
  </si>
  <si>
    <t>JW:[Specific Adj (Retail) - Total Capital]</t>
  </si>
  <si>
    <t>JX:[]</t>
  </si>
  <si>
    <t>JY:[Specific Adj (Retail) - Common Equity (Surveillance Report Footer)]</t>
  </si>
  <si>
    <t>JZ:[Specific Adj (Retmail - Short Term Debt (Surveillance Report Footer)]</t>
  </si>
  <si>
    <t>KA:[]</t>
  </si>
  <si>
    <t>KB:[Adjust to 53% CE Begins Here]</t>
  </si>
  <si>
    <t xml:space="preserve">     KC:[Recalculate Retail per Books to Remove STD Specific Adj]</t>
  </si>
  <si>
    <t>KD:[Retail per Books - Common Equity]</t>
  </si>
  <si>
    <t>KE:[Retail per Books - Preferred Stock]</t>
  </si>
  <si>
    <t>KF:[Retail per Books - Long Term Debt]</t>
  </si>
  <si>
    <t>KG:[Retail per Books - Short Term Debt]</t>
  </si>
  <si>
    <t>KH:[Retail per Books - Total (CE, PS, LTD, STD)]</t>
  </si>
  <si>
    <t xml:space="preserve">     KI:[Calculate PS, LTD, STD Share of Remaining 47%]</t>
  </si>
  <si>
    <t>KJ:[Retail per Books - Preferred Stock as % of PS+LTD+STD]</t>
  </si>
  <si>
    <t>KK:[Retail per Books - Long Term Debt as % of PS+LTD+STD]</t>
  </si>
  <si>
    <t>KL:[Retail per Books - Short Term Debt as % of PS+LTD+STD]</t>
  </si>
  <si>
    <t xml:space="preserve">     KM:[Calculate Adjustments for Specific Adj Section (Line HO)]</t>
  </si>
  <si>
    <t>KN:[Retail per Books - Adjusted Common Equity @ 53%]</t>
  </si>
  <si>
    <t>KO:[Retail per Books - Adjusted Preferred Stock as Proportion of 47%]</t>
  </si>
  <si>
    <t>KP:[Retail per Books - Adjusted Long Term Debt as Proportion of 47%]</t>
  </si>
  <si>
    <t>KQ:[Retail per Books - Adjusted Short Term Debt as Proportion of 47%]</t>
  </si>
  <si>
    <t>KR:[Retail per Books - Adjusted Total (CE+PS+LTD+STD)]</t>
  </si>
  <si>
    <t>KS:[]</t>
  </si>
  <si>
    <t>KT:[Retail FPSC Adjusted:]</t>
  </si>
  <si>
    <t>KU:[Retail FPSC Adj'd - Common Equity]</t>
  </si>
  <si>
    <t>KV:[Retail FPSC Adj'd - Preferred Stock]</t>
  </si>
  <si>
    <t>KW:[Retail FPSC Adj'd - Long Term Debt]</t>
  </si>
  <si>
    <t>KX:[Retail FPSC Adj'd - Short Term Debt]</t>
  </si>
  <si>
    <t>KY:[Retail FPSC Adj'd - Customer Deposits Active]</t>
  </si>
  <si>
    <t>KZ:[Retail FPSC Adj'd - Customer Deposits Inactive]</t>
  </si>
  <si>
    <t>LA:[Retail FPSC Adj'd - Investment Tax Credits]</t>
  </si>
  <si>
    <t>LB:[Retail FPSC Adj'd - Deferred Income Tax]</t>
  </si>
  <si>
    <t>LC:[Retail FPSC Adj'd - FAS 109]</t>
  </si>
  <si>
    <t>LD:[Retail FPSC Adj'd - Total Capital]</t>
  </si>
  <si>
    <t>LE:[]</t>
  </si>
  <si>
    <t>LF:[Retail FPSC Adjusted Ratio:]</t>
  </si>
  <si>
    <t>LG:[Retail FPSC Adj'd - Common Equity Ratio]</t>
  </si>
  <si>
    <t>LH:[Retail FPSC Adj'd - Preferred Stock Ratio]</t>
  </si>
  <si>
    <t>LI:[Retail FPSC Adj'd - Long Term Debt Ratio]</t>
  </si>
  <si>
    <t>LJ:[Retail FPSC Adj'd - Short Term Debt Ratio]</t>
  </si>
  <si>
    <t>LK:[Retail FPSC Adj'd - Customer Deposits Active Ratio]</t>
  </si>
  <si>
    <t>LL:[Retail FPSC Adj'd - Customer Deposits Inactive Ratio]</t>
  </si>
  <si>
    <t>LM:[Retail FPSC Adj'd - Investment Tax Credits Ratio]</t>
  </si>
  <si>
    <t>LN:[Retail FPSC Adj'd - Deferred Income Tax Ratio]</t>
  </si>
  <si>
    <t>LO:[Retail FPSC Adj'd - FAS 109 Ratio]</t>
  </si>
  <si>
    <t>LP:[Retail FPSC Adj'd - Total Capital Ratio]</t>
  </si>
  <si>
    <t>LQ:[]</t>
  </si>
  <si>
    <t>LR:[Cost Rates:]</t>
  </si>
  <si>
    <t>LS:[Used to calculate ITC Cost Rate Below]</t>
  </si>
  <si>
    <t>LT:[Cost of CE + Pref Stock + LT Debt (Low Point)]</t>
  </si>
  <si>
    <t>LU:[Cost of CE+ Pref Stock + LT Debt (Mid Point)]</t>
  </si>
  <si>
    <t>LV:[Cost of CE + Pref Stock + LT Debt (High Point)]</t>
  </si>
  <si>
    <t>LW:[Total CE + Pref Stock + LT Debt]</t>
  </si>
  <si>
    <t>LX:[Weighted Avg Cost of CE + Pref Stock + LT Debt (Low Point)]</t>
  </si>
  <si>
    <t>LY:[Weighted Avg Cost of CE+ Pref Stock + LT Debt (Mid Point)]</t>
  </si>
  <si>
    <t>LZ:[Weighted Avg Cost of CE + Pref Stock + LT Debt (High Point)]</t>
  </si>
  <si>
    <t>MA:[All Other Cost Rates]</t>
  </si>
  <si>
    <t>MB:[Cost Rate - Common Equity]</t>
  </si>
  <si>
    <t>MC:[Cost Rate - Preferred Stock]</t>
  </si>
  <si>
    <t>MD:[Cost Rate - Long Term Debt]</t>
  </si>
  <si>
    <t>ME:[Cost Rate - Short Term Debt]</t>
  </si>
  <si>
    <t>MF:[Cost Rate - Customer Deposits Active]</t>
  </si>
  <si>
    <t>MG:[Cost Rate - Customer Deposits Inactive]</t>
  </si>
  <si>
    <t>MH:[Cost Rate - Investment Tax Credits]</t>
  </si>
  <si>
    <t>MI:[Cost Rate - Deferred Income Tax]</t>
  </si>
  <si>
    <t>MJ:[Cost Rate - FAS 109]</t>
  </si>
  <si>
    <t>MK:[]</t>
  </si>
  <si>
    <t>ML:[Weighted Cost:]</t>
  </si>
  <si>
    <t>MM:[Weighted Cost - Common Equity]</t>
  </si>
  <si>
    <t>MN:[Weighted Cost - Preferred Stock]</t>
  </si>
  <si>
    <t>MO:[Weighted Cost - Long Term Debt - Calculation]</t>
  </si>
  <si>
    <t>MP:[Weighted Cost - Short Term Debt]</t>
  </si>
  <si>
    <t>MQ:[Weighted Cost - Customer Deposits Active]</t>
  </si>
  <si>
    <t>MR:[Weighted Cost - Customer Deposits Inactive]</t>
  </si>
  <si>
    <t>MS:[Weighted Cost - Investment Tax Credits]</t>
  </si>
  <si>
    <t>MT:[Weighted Cost - Deferred Income Tax]</t>
  </si>
  <si>
    <t>MU:[Weighted Cost - FAS 109]</t>
  </si>
  <si>
    <t>MV:[Weighted Cost - Total Capital]</t>
  </si>
  <si>
    <t>MW:[]</t>
  </si>
  <si>
    <t>MX:[Pre-Tax Weighted Average Cost of Capital]</t>
  </si>
  <si>
    <t>MY:[]</t>
  </si>
  <si>
    <t>MZ:[Weighted Cost - Low Point:]</t>
  </si>
  <si>
    <t>NA:[Weighted Cost (Low) - Common Equity]</t>
  </si>
  <si>
    <t>NB:[Weighted Cost (Low) - Preferred Stock]</t>
  </si>
  <si>
    <t>NC:[Weighted Cost (Low) - Long Term Debt]</t>
  </si>
  <si>
    <t>ND:[Weighted Cost (Low) - Short Term Debt]</t>
  </si>
  <si>
    <t>NE:[Weighted Cost (Low) - Customer Deposits Active]</t>
  </si>
  <si>
    <t>NF:[Weighted Cost (Low) - Customer Deposits Inactive]</t>
  </si>
  <si>
    <t>NG:[Weighted Cost (Low) - Investment Tax Credits]</t>
  </si>
  <si>
    <t>NH:[Weighted Cost (Low) - Deferred Income Tax]</t>
  </si>
  <si>
    <t>NI:[Weighted Cost (Low) - FAS 109]</t>
  </si>
  <si>
    <t>NJ:[Weighted Cost (Low) - Total Capital]</t>
  </si>
  <si>
    <t>NK:[]</t>
  </si>
  <si>
    <t>NL:[Weighted Cost - High Point:]</t>
  </si>
  <si>
    <t>NM:[Weighted Cost (High) - Common Equity]</t>
  </si>
  <si>
    <t>NN:[Weighted Cost (High) - Preferred Stock]</t>
  </si>
  <si>
    <t>NO:[Weighted Cost (High) - Long Term Debt]</t>
  </si>
  <si>
    <t>NP:[Weighted Cost (High) - Short Term Debt]</t>
  </si>
  <si>
    <t>NQ:[Weighted Cost (High) - Customer Deposits Active]</t>
  </si>
  <si>
    <t>NR:[Weighted Cost (High) - Customer Deposits Inactive]</t>
  </si>
  <si>
    <t>NS:[Weighted Cost (High) - Investment Tax Credits]</t>
  </si>
  <si>
    <t>NT:[Weighted Cost (High) - Deferred Income Tax]</t>
  </si>
  <si>
    <t>NU:[Weighted Cost (High) - FAS 109]</t>
  </si>
  <si>
    <t>NV:[Weighted Cost (High) - Total Capital]</t>
  </si>
  <si>
    <t>NW:[]</t>
  </si>
  <si>
    <t>NX:[Return on Common Equity:]</t>
  </si>
  <si>
    <t>NY:[Net Operating Income - Retail Adjusted]</t>
  </si>
  <si>
    <t>NZ:[Rate Base - Retail Adjusted]</t>
  </si>
  <si>
    <t>OA:[Rate of Return]</t>
  </si>
  <si>
    <t xml:space="preserve">     OB:[Weighted Cost of LTD]</t>
  </si>
  <si>
    <t xml:space="preserve">     OC:[Weighted Cost of STD]</t>
  </si>
  <si>
    <t xml:space="preserve">     OD:[Weighted Cost of Cust Deposits]</t>
  </si>
  <si>
    <t>OE:[Weighted Cost of Debt]</t>
  </si>
  <si>
    <t>OF:[Weighted Cost of ITC]</t>
  </si>
  <si>
    <t>OG:[Subtotal Weighted Cost of Debt &amp; ITC]</t>
  </si>
  <si>
    <t>OH:[Return Available for Common Equity]</t>
  </si>
  <si>
    <t>OI:[Divide by Common Equity Ratio]</t>
  </si>
  <si>
    <t>OJ:[Return on Common Equity]</t>
  </si>
  <si>
    <t>OK:[]</t>
  </si>
  <si>
    <t>OL:[EndMethodCalls]</t>
  </si>
  <si>
    <t>OM:[end if]</t>
  </si>
  <si>
    <t>ON:[end if]</t>
  </si>
  <si>
    <t>OO:[]</t>
  </si>
  <si>
    <t>OP:[]</t>
  </si>
  <si>
    <t>*[Specific Adj - Short Term Debt Input]*</t>
  </si>
  <si>
    <t>Supporting Schedules:</t>
  </si>
  <si>
    <t>Recap Schedules: D-1a</t>
  </si>
  <si>
    <t xml:space="preserve">     DS:[Specific Adj - DIT (ADIT Impact of Depr Study)]</t>
  </si>
  <si>
    <t>_X_</t>
  </si>
  <si>
    <t>___</t>
  </si>
  <si>
    <t>Convert to Monthly WTD Avg.</t>
  </si>
  <si>
    <t>Interest Income &amp; Expense</t>
  </si>
  <si>
    <t>Page 1 of 5</t>
  </si>
  <si>
    <t>*[Total Revolving Credit Facilities Expense]*</t>
  </si>
  <si>
    <t>REG FL: 2023-12</t>
  </si>
  <si>
    <t>a-Jan 2023</t>
  </si>
  <si>
    <t>a-Feb 2023</t>
  </si>
  <si>
    <t>a-Mar 2023</t>
  </si>
  <si>
    <t>a-Apr 2023</t>
  </si>
  <si>
    <t>a-May 2023</t>
  </si>
  <si>
    <t>a-Jun 2023</t>
  </si>
  <si>
    <t>a-Jul 2023</t>
  </si>
  <si>
    <t>a-Aug 2023</t>
  </si>
  <si>
    <t>a-Sep 2023</t>
  </si>
  <si>
    <t>a-Oct 2023</t>
  </si>
  <si>
    <t>a-Nov 2023</t>
  </si>
  <si>
    <t>a-Dec 2023</t>
  </si>
  <si>
    <t>13 mo average above</t>
  </si>
  <si>
    <t>Monthly Average Balance</t>
  </si>
  <si>
    <t>12 mo average of monthly avg balances</t>
  </si>
  <si>
    <t>Specific Adj already in Model</t>
  </si>
  <si>
    <t>13 Mo Avg of Specific Adj already in model</t>
  </si>
  <si>
    <t>Adjustment needed each January</t>
  </si>
  <si>
    <t>13 mo average of adjustment in Jan</t>
  </si>
  <si>
    <t>Adjusted Balance</t>
  </si>
  <si>
    <t>13 mo average of adjusted balance</t>
  </si>
  <si>
    <t>Interest Rate</t>
  </si>
  <si>
    <t>Interest Rate Check</t>
  </si>
  <si>
    <t>DS:[Specific Adj - DIT (ADIT Impact of Depr Study)]</t>
  </si>
  <si>
    <t>ST Debt Bal.</t>
  </si>
  <si>
    <t>Specific Adj</t>
  </si>
  <si>
    <t>Int. Rate on</t>
  </si>
  <si>
    <t>in UI</t>
  </si>
  <si>
    <t>Already in Model</t>
  </si>
  <si>
    <t>Avg Mo. Bal.</t>
  </si>
  <si>
    <t>13 mo avg</t>
  </si>
  <si>
    <t>Page 2 of 5</t>
  </si>
  <si>
    <t>Page 3 of 5</t>
  </si>
  <si>
    <t>Page 4 of 5</t>
  </si>
  <si>
    <t>Page 5 of 5</t>
  </si>
  <si>
    <t>DOCKET NO.: 20240025-EI</t>
  </si>
  <si>
    <t>REG FL: 2022 Forecast - Based on 2022 12&amp;00 FL 2024 Rate Case</t>
  </si>
  <si>
    <t>FZ:[DIT Proration - Customer Deposit (Juridictionalized)]</t>
  </si>
  <si>
    <t>GA:[Difference between System and Retail Impacts for Pro Rata Adjustment]</t>
  </si>
  <si>
    <t>GB:[]</t>
  </si>
  <si>
    <t>GC:[Capital Structure System Total (with Proration Adjustment)]</t>
  </si>
  <si>
    <t>GD:[System per Books - Common Equity]</t>
  </si>
  <si>
    <t>GE:[System per Books - Preferred Stock]</t>
  </si>
  <si>
    <t>GF:[System per Books - Long Term Debt]</t>
  </si>
  <si>
    <t>GG:[System per Books - Short Term Debt]</t>
  </si>
  <si>
    <t>GH:[System per Books - Customer Deposits Active]</t>
  </si>
  <si>
    <t>GI:[System per Books - Customer Deposits Inactive]</t>
  </si>
  <si>
    <t>GJ:[System per Books - Investment Tax Credits]</t>
  </si>
  <si>
    <t>GK:[System per Books - Deferred Income Tax]</t>
  </si>
  <si>
    <t>GL:[System per Books - FAS 109]</t>
  </si>
  <si>
    <t>GM:[System per Books with Proration Total]</t>
  </si>
  <si>
    <t>GN:[]</t>
  </si>
  <si>
    <t>GO:[Retail Per Books:]</t>
  </si>
  <si>
    <t>GP:[Retail per Books - Common Equity]</t>
  </si>
  <si>
    <t>GQ:[Retail per Books - Preferred Stock]</t>
  </si>
  <si>
    <t>GR:[Retail per Books - Long Term Debt]</t>
  </si>
  <si>
    <t>GS:[Retail per Books - Short Term Debt]</t>
  </si>
  <si>
    <t>GT:[Retail per Books - Customer Deposits Active]</t>
  </si>
  <si>
    <t>GU:[Retail per Books - Customer Deposits Inactive]</t>
  </si>
  <si>
    <t>GV:[Retail per Books - Investment Tax Credits]</t>
  </si>
  <si>
    <t>GW:[Retail per Books - Deferred Income Tax]</t>
  </si>
  <si>
    <t>GX:[Retail per Books - FAS 109]</t>
  </si>
  <si>
    <t>GY:[Retail per Books - Total Capital]</t>
  </si>
  <si>
    <t>GZ:[]</t>
  </si>
  <si>
    <t>HA:[Retail Per Books (with Specific Adjustments)]</t>
  </si>
  <si>
    <t>HB:[Retail per Books - Common Equity]</t>
  </si>
  <si>
    <t>HC:[Retail per Books - Preferred Stock]</t>
  </si>
  <si>
    <t>HD:[Retail per Books - Long Term Debt]</t>
  </si>
  <si>
    <t>HE:[Retail per Books - Short Term Debt]</t>
  </si>
  <si>
    <t>HF:[Retail per Books - Customer Deposits Active]</t>
  </si>
  <si>
    <t>HG:[Retail per Books - Customer Deposits Inactive]</t>
  </si>
  <si>
    <t>HH:[Retail per Books - Investment Tax Credits]</t>
  </si>
  <si>
    <t>HI:[Retail per Books - Deferred Income Tax]</t>
  </si>
  <si>
    <t>HJ:[Retail per Books - FAS 109]</t>
  </si>
  <si>
    <t>HK:[Retail per Books - Total Capital]</t>
  </si>
  <si>
    <t>HL:[]</t>
  </si>
  <si>
    <t>HM:[Retail Percent (+Specific Adj) to Total Retail (+Specific Adj):]</t>
  </si>
  <si>
    <t>HN:[Retail per Books - Common Equity %]</t>
  </si>
  <si>
    <t>HO:[Retail per Books - Preferred Stock %]</t>
  </si>
  <si>
    <t>HP:[Retail per Books - Long Term Debt %]</t>
  </si>
  <si>
    <t>HQ:[Retail per Books - Short Term Debt %]</t>
  </si>
  <si>
    <t>HR:[Retail per Books - Customer Deposits Active %]</t>
  </si>
  <si>
    <t>HS:[Retail per Books - Customer Deposits Inactive %]</t>
  </si>
  <si>
    <t>HT:[Retail per Books - Investment Tax Credits %]</t>
  </si>
  <si>
    <t>HU:[Retail per Books - Deferred Income Tax %]</t>
  </si>
  <si>
    <t>HV:[Retail per Books - FAS 109 %]</t>
  </si>
  <si>
    <t>HW:[Retail per Books - Total Capital %]</t>
  </si>
  <si>
    <t>HX:[]</t>
  </si>
  <si>
    <t>HY:[Pro Rata Adj:]</t>
  </si>
  <si>
    <t>HZ:[Pro Rata Adj - Common Equity]</t>
  </si>
  <si>
    <t>IA:[Pro Rata Adj - Preferred Stock]</t>
  </si>
  <si>
    <t>IB:[Pro Rata Adj - Long Term Debt]</t>
  </si>
  <si>
    <t>IC:[Pro Rata Adj - Short Term Debt]</t>
  </si>
  <si>
    <t>ID:[Pro Rata Adj - Customer Deposits Active]</t>
  </si>
  <si>
    <t>IE:[Pro Rata Adj - Customer Deposits Inactive]</t>
  </si>
  <si>
    <t>IG:[Pro Rata Adj - Investment tax Credits]</t>
  </si>
  <si>
    <t>IH:[Pro Rata Adj - Deferred Income Tax]</t>
  </si>
  <si>
    <t>II:[Pro Rata Adj - FAS 109]</t>
  </si>
  <si>
    <t>IJ:[Pro Rata Adj - Total]</t>
  </si>
  <si>
    <t>IK:[]</t>
  </si>
  <si>
    <t>IL:[Pro Rata Adj (For Calculation of DIT % Only)]</t>
  </si>
  <si>
    <t>IM:[Pro Rata Adj - Deferred Income Tax]</t>
  </si>
  <si>
    <t>IN:[Pro Rata Adj - Total]</t>
  </si>
  <si>
    <t>IO:[]</t>
  </si>
  <si>
    <t>IP:[Specific Adj (System):]</t>
  </si>
  <si>
    <t>IQ:[Specific Adj - Common Equity]</t>
  </si>
  <si>
    <t>IR:[Specific Adj - Preferred Stock]</t>
  </si>
  <si>
    <t>IS:[Specific Adj - Long Term Debt]</t>
  </si>
  <si>
    <t>IT:[Specific Adj - Short Term Debt]</t>
  </si>
  <si>
    <t>IU:[Specific Adj - Customer Deposits Active]</t>
  </si>
  <si>
    <t>IV:[Specific Adj - Customer Deposits Inactive]</t>
  </si>
  <si>
    <t>IW:[Specific Adj - Investment Tax Credits]</t>
  </si>
  <si>
    <t>IX:[Specific Adj - Deferred Income Tax]</t>
  </si>
  <si>
    <t>IY:[Specific Adj - FAS 109]</t>
  </si>
  <si>
    <t>IZ:[Specific Adj - Total Capital]</t>
  </si>
  <si>
    <t>JA:[]</t>
  </si>
  <si>
    <t>JB:[System Adjusted:]</t>
  </si>
  <si>
    <t>JC:[System Adjusted - Common Equity]</t>
  </si>
  <si>
    <t>JD:[System Adjusted - Preferred Stock]</t>
  </si>
  <si>
    <t>JE:[System Adjusted - Long Term Debt]</t>
  </si>
  <si>
    <t>JF:[System Adjusted - Short Term Debt]</t>
  </si>
  <si>
    <t>JG:[System Adjusted - Customer Deposits Active]</t>
  </si>
  <si>
    <t>JH:[System Adjusted - Customer Deposits Inactive]</t>
  </si>
  <si>
    <t>JI:[System Adjusted - Investment Tax Credits]</t>
  </si>
  <si>
    <t>JJ:[System Adjusted - Deferred Income Tax]</t>
  </si>
  <si>
    <t>JK:[System Adjusted - FAS 109]</t>
  </si>
  <si>
    <t>JL:[System Adjusted - Total Capital]</t>
  </si>
  <si>
    <t>JM:[]</t>
  </si>
  <si>
    <t>JN:[Retail FPSC Adjusted % of Retail Per Books (excl. Cust Dep)]</t>
  </si>
  <si>
    <t>JO:[]</t>
  </si>
  <si>
    <t>JP:[Specific Adj. (Retail):]</t>
  </si>
  <si>
    <t>JQ:[Specific Adj (Retail) - Common Equity]</t>
  </si>
  <si>
    <t>JR:[Specific Adj (Retail) - Preferred Stock]</t>
  </si>
  <si>
    <t>JS:[Specific Adj (Retail) - Long Term Debt]</t>
  </si>
  <si>
    <t>JT:[Specific Adj (Retail) - Short Term Debt]</t>
  </si>
  <si>
    <t>JU:[Specific Adj (Retail) - Customer Deposits Active]</t>
  </si>
  <si>
    <t>JV:[Specific Adj (Retail) - Customer Deposits Inactive]</t>
  </si>
  <si>
    <t>JW:[Specific Adj (Retail) - Investment Tax Credits]</t>
  </si>
  <si>
    <t>JX:[Specific Adj (Retail) - Deferred Income Tax]</t>
  </si>
  <si>
    <t>JY:[Specific Adj (Retail) - FAS 109]</t>
  </si>
  <si>
    <t>JZ:[Specific Adj (Retail) - Total Capital]</t>
  </si>
  <si>
    <t>KB:[Specific Adj (Retail) - Common Equity (Surveillance Report Footer)]</t>
  </si>
  <si>
    <t>KC:[Specific Adj (Retmail - Short Term Debt (Surveillance Report Footer)]</t>
  </si>
  <si>
    <t>KD:[]</t>
  </si>
  <si>
    <t>KE:[Adjust to 53% CE Begins Here]</t>
  </si>
  <si>
    <t xml:space="preserve">     KF:[Recalculate Retail per Books to Remove STD Specific Adj]</t>
  </si>
  <si>
    <t>KG:[Retail per Books - Common Equity]</t>
  </si>
  <si>
    <t>KH:[Retail per Books - Preferred Stock]</t>
  </si>
  <si>
    <t>KI:[Retail per Books - Long Term Debt]</t>
  </si>
  <si>
    <t>KJ:[Retail per Books - Short Term Debt]</t>
  </si>
  <si>
    <t>KK:[Retail per Books - Total (CE, PS, LTD, STD)]</t>
  </si>
  <si>
    <t xml:space="preserve">     KL:[Calculate PS, LTD, STD Share of Remaining 47%]</t>
  </si>
  <si>
    <t>KM:[Retail per Books - Preferred Stock as % of PS+LTD+STD]</t>
  </si>
  <si>
    <t>KN:[Retail per Books - Long Term Debt as % of PS+LTD+STD]</t>
  </si>
  <si>
    <t>KO:[Retail per Books - Short Term Debt as % of PS+LTD+STD]</t>
  </si>
  <si>
    <t xml:space="preserve">     KP:[Calculate Adjustments for Specific Adj Section (Line HO)]</t>
  </si>
  <si>
    <t>KQ:[Retail per Books - Adjusted Common Equity @ 53%]</t>
  </si>
  <si>
    <t>KR:[Retail per Books - Adjusted Preferred Stock as Proportion of 47%]</t>
  </si>
  <si>
    <t>KS:[Retail per Books - Adjusted Long Term Debt as Proportion of 47%]</t>
  </si>
  <si>
    <t>KT:[Retail per Books - Adjusted Short Term Debt as Proportion of 47%]</t>
  </si>
  <si>
    <t>KU:[Retail per Books - Adjusted Total (CE+PS+LTD+STD)]</t>
  </si>
  <si>
    <t>KV:[]</t>
  </si>
  <si>
    <t>KW:[Retail FPSC Adjusted:]</t>
  </si>
  <si>
    <t>KX:[Retail FPSC Adj'd - Common Equity]</t>
  </si>
  <si>
    <t>KY:[Retail FPSC Adj'd - Preferred Stock]</t>
  </si>
  <si>
    <t>KZ:[Retail FPSC Adj'd - Long Term Debt]</t>
  </si>
  <si>
    <t>LA:[Retail FPSC Adj'd - Short Term Debt]</t>
  </si>
  <si>
    <t>LB:[Retail FPSC Adj'd - Customer Deposits Active]</t>
  </si>
  <si>
    <t>LC:[Retail FPSC Adj'd - Customer Deposits Inactive]</t>
  </si>
  <si>
    <t>LD:[Retail FPSC Adj'd - Investment Tax Credits]</t>
  </si>
  <si>
    <t>LE:[Retail FPSC Adj'd - Deferred Income Tax]</t>
  </si>
  <si>
    <t>LF:[Retail FPSC Adj'd - FAS 109]</t>
  </si>
  <si>
    <t>LG:[Retail FPSC Adj'd - Total Capital]</t>
  </si>
  <si>
    <t>LH:[]</t>
  </si>
  <si>
    <t>LI:[Retail FPSC Adjusted Ratio:]</t>
  </si>
  <si>
    <t>LJ:[Retail FPSC Adj'd - Common Equity Ratio]</t>
  </si>
  <si>
    <t>LK:[Retail FPSC Adj'd - Preferred Stock Ratio]</t>
  </si>
  <si>
    <t>LL:[Retail FPSC Adj'd - Long Term Debt Ratio]</t>
  </si>
  <si>
    <t>LM:[Retail FPSC Adj'd - Short Term Debt Ratio]</t>
  </si>
  <si>
    <t>LN:[Retail FPSC Adj'd - Customer Deposits Active Ratio]</t>
  </si>
  <si>
    <t>LO:[Retail FPSC Adj'd - Customer Deposits Inactive Ratio]</t>
  </si>
  <si>
    <t>LP:[Retail FPSC Adj'd - Investment Tax Credits Ratio]</t>
  </si>
  <si>
    <t>LQ:[Retail FPSC Adj'd - Deferred Income Tax Ratio]</t>
  </si>
  <si>
    <t>LR:[Retail FPSC Adj'd - FAS 109 Ratio]</t>
  </si>
  <si>
    <t>LS:[Retail FPSC Adj'd - Total Capital Ratio]</t>
  </si>
  <si>
    <t>LT:[]</t>
  </si>
  <si>
    <t>LU:[Cost Rates:]</t>
  </si>
  <si>
    <t>LV:[Used to calculate ITC Cost Rate Below]</t>
  </si>
  <si>
    <t>LW:[Cost of CE + Pref Stock + LT Debt (Low Point)]</t>
  </si>
  <si>
    <t>LX:[Cost of CE+ Pref Stock + LT Debt (Mid Point)]</t>
  </si>
  <si>
    <t>LY:[Cost of CE + Pref Stock + LT Debt (High Point)]</t>
  </si>
  <si>
    <t>LZ:[Total CE + Pref Stock + LT Debt]</t>
  </si>
  <si>
    <t>MA:[Weighted Avg Cost of CE + Pref Stock + LT Debt (Low Point)]</t>
  </si>
  <si>
    <t>MB:[Weighted Avg Cost of CE+ Pref Stock + LT Debt (Mid Point)]</t>
  </si>
  <si>
    <t>MC:[Weighted Avg Cost of CE + Pref Stock + LT Debt (High Point)]</t>
  </si>
  <si>
    <t>MD:[All Other Cost Rates]</t>
  </si>
  <si>
    <t>ME:[Cost Rate - Common Equity]</t>
  </si>
  <si>
    <t>MF:[Cost Rate - Preferred Stock]</t>
  </si>
  <si>
    <t>MG:[Cost Rate - Long Term Debt]</t>
  </si>
  <si>
    <t>MH:[Cost Rate - Short Term Debt]</t>
  </si>
  <si>
    <t>MI:[Cost Rate - Customer Deposits Active]</t>
  </si>
  <si>
    <t>MJ:[Cost Rate - Customer Deposits Inactive]</t>
  </si>
  <si>
    <t>MK:[Cost Rate - Investment Tax Credits]</t>
  </si>
  <si>
    <t>ML:[Cost Rate - Deferred Income Tax]</t>
  </si>
  <si>
    <t>MM:[Cost Rate - FAS 109]</t>
  </si>
  <si>
    <t>MN:[]</t>
  </si>
  <si>
    <t>MO:[Weighted Cost:]</t>
  </si>
  <si>
    <t>MP:[Weighted Cost - Common Equity]</t>
  </si>
  <si>
    <t>MQ:[Weighted Cost - Preferred Stock]</t>
  </si>
  <si>
    <t>MR:[Weighted Cost - Long Term Debt - Calculation]</t>
  </si>
  <si>
    <t>MS:[Weighted Cost - Short Term Debt]</t>
  </si>
  <si>
    <t>MT:[Weighted Cost - Customer Deposits Active]</t>
  </si>
  <si>
    <t>MU:[Weighted Cost - Customer Deposits Inactive]</t>
  </si>
  <si>
    <t>MV:[Weighted Cost - Investment Tax Credits]</t>
  </si>
  <si>
    <t>MW:[Weighted Cost - Deferred Income Tax]</t>
  </si>
  <si>
    <t>MX:[Weighted Cost - FAS 109]</t>
  </si>
  <si>
    <t>MY:[Weighted Cost - Total Capital]</t>
  </si>
  <si>
    <t>MZ:[]</t>
  </si>
  <si>
    <t>NA:[Pre-Tax Weighted Average Cost of Capital]</t>
  </si>
  <si>
    <t>NB:[]</t>
  </si>
  <si>
    <t>NC:[Weighted Cost - Low Point:]</t>
  </si>
  <si>
    <t>ND:[Weighted Cost (Low) - Common Equity]</t>
  </si>
  <si>
    <t>NE:[Weighted Cost (Low) - Preferred Stock]</t>
  </si>
  <si>
    <t>NF:[Weighted Cost (Low) - Long Term Debt]</t>
  </si>
  <si>
    <t>NG:[Weighted Cost (Low) - Short Term Debt]</t>
  </si>
  <si>
    <t>NH:[Weighted Cost (Low) - Customer Deposits Active]</t>
  </si>
  <si>
    <t>NI:[Weighted Cost (Low) - Customer Deposits Inactive]</t>
  </si>
  <si>
    <t>NJ:[Weighted Cost (Low) - Investment Tax Credits]</t>
  </si>
  <si>
    <t>NK:[Weighted Cost (Low) - Deferred Income Tax]</t>
  </si>
  <si>
    <t>NL:[Weighted Cost (Low) - FAS 109]</t>
  </si>
  <si>
    <t>NM:[Weighted Cost (Low) - Total Capital]</t>
  </si>
  <si>
    <t>NN:[]</t>
  </si>
  <si>
    <t>NO:[Weighted Cost - High Point:]</t>
  </si>
  <si>
    <t>NP:[Weighted Cost (High) - Common Equity]</t>
  </si>
  <si>
    <t>NQ:[Weighted Cost (High) - Preferred Stock]</t>
  </si>
  <si>
    <t>NR:[Weighted Cost (High) - Long Term Debt]</t>
  </si>
  <si>
    <t>NS:[Weighted Cost (High) - Short Term Debt]</t>
  </si>
  <si>
    <t>NT:[Weighted Cost (High) - Customer Deposits Active]</t>
  </si>
  <si>
    <t>NU:[Weighted Cost (High) - Customer Deposits Inactive]</t>
  </si>
  <si>
    <t>NV:[Weighted Cost (High) - Investment Tax Credits]</t>
  </si>
  <si>
    <t>NW:[Weighted Cost (High) - Deferred Income Tax]</t>
  </si>
  <si>
    <t>NX:[Weighted Cost (High) - FAS 109]</t>
  </si>
  <si>
    <t>NY:[Weighted Cost (High) - Total Capital]</t>
  </si>
  <si>
    <t>NZ:[]</t>
  </si>
  <si>
    <t>OA:[Return on Common Equity:]</t>
  </si>
  <si>
    <t>OB:[Net Operating Income - Retail Adjusted]</t>
  </si>
  <si>
    <t>OC:[Rate Base - Retail Adjusted]</t>
  </si>
  <si>
    <t>OD:[Rate of Return]</t>
  </si>
  <si>
    <t xml:space="preserve">     OE:[Weighted Cost of LTD]</t>
  </si>
  <si>
    <t xml:space="preserve">     OF:[Weighted Cost of STD]</t>
  </si>
  <si>
    <t xml:space="preserve">     OG:[Weighted Cost of Cust Deposits]</t>
  </si>
  <si>
    <t>OH:[Weighted Cost of Debt]</t>
  </si>
  <si>
    <t>OI:[Weighted Cost of ITC]</t>
  </si>
  <si>
    <t>OJ:[Subtotal Weighted Cost of Debt &amp; ITC]</t>
  </si>
  <si>
    <t>OK:[Return Available for Common Equity]</t>
  </si>
  <si>
    <t>OL:[Divide by Common Equity Ratio]</t>
  </si>
  <si>
    <t>OM:[Return on Common Equity]</t>
  </si>
  <si>
    <t>ON:[]</t>
  </si>
  <si>
    <t>OO:[EndMethodCalls]</t>
  </si>
  <si>
    <t>OP:[end if]</t>
  </si>
  <si>
    <t>OQ:[end if]</t>
  </si>
  <si>
    <t>OS:[]</t>
  </si>
  <si>
    <t>OT:[]</t>
  </si>
  <si>
    <t xml:space="preserve">          DC:[Specific Adj - Common Equity Input]</t>
  </si>
  <si>
    <t xml:space="preserve">          DO:[Specific Adj - DIT (CR3) 100% Retail]</t>
  </si>
  <si>
    <t xml:space="preserve">          DP:[Specific Adj - DIT (Nuc Decom) System]</t>
  </si>
  <si>
    <t xml:space="preserve">          DQ:[Specific Adj - DIT (Nuc Decom) Retail]</t>
  </si>
  <si>
    <t>Convert to Daily WTD Avg.</t>
  </si>
  <si>
    <t>*Represents the daily weighted average balances in order to reflect the appropriate balance upon which the cost is incurred.</t>
  </si>
  <si>
    <t>*Represents the 13-month average of the monthly simple average balances in order to reflect the appropriate balance upon which the cost is incurred.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</si>
</sst>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44" formatCode="_(&quot;$&quot;* #,##0.00_);_(&quot;$&quot;* \(#,##0.00\);_(&quot;$&quot;* &quot;-&quot;??_);_(@_)"/>
    <numFmt numFmtId="43" formatCode="_(* #,##0.00_);_(* \(#,##0.00\);_(* &quot;-&quot;??_);_(@_)"/>
    <numFmt numFmtId="164" formatCode="#,##0_);[Red]\(#,##0\);&quot; &quot;"/>
    <numFmt numFmtId="165" formatCode="#,##0.00%_);[Red]\(#,##0.00%\);&quot; &quot;"/>
    <numFmt numFmtId="166" formatCode="#,##0.000000%_);[Red]\(#,##0.000000%\);&quot; &quot;"/>
    <numFmt numFmtId="167" formatCode="0_);\(0\)"/>
    <numFmt numFmtId="168" formatCode="&quot;$&quot;#,##0_);[Red]\(&quot;$&quot;#,##0\);&quot; &quot;"/>
    <numFmt numFmtId="169" formatCode="_(* #,##0_);_(* \(#,##0\);_(* &quot;-&quot;??_);_(@_)"/>
  </numFmts>
  <fonts count="59" x14ac:knownFonts="1">
    <font>
      <sz val="10"/>
      <color rgb="FF000000"/>
      <name val="Times New Roman"/>
      <family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Calibri"/>
      <family val="2"/>
      <scheme val="minor"/>
    </font>
    <font>
      <sz val="10"/>
      <color theme="1"/>
      <name val="Calibri"/>
      <family val="2"/>
      <scheme val="minor"/>
    </font>
    <font>
      <b/>
      <sz val="10"/>
      <color rgb="FF000000"/>
      <name val="Calibri"/>
      <family val="2"/>
      <scheme val="minor"/>
    </font>
    <font>
      <sz val="10"/>
      <name val="Arial"/>
      <family val="2"/>
    </font>
    <font>
      <u/>
      <sz val="10"/>
      <name val="Calibri"/>
      <family val="2"/>
      <scheme val="minor"/>
    </font>
    <font>
      <sz val="10"/>
      <name val="Calibri"/>
      <family val="2"/>
      <scheme val="minor"/>
    </font>
    <font>
      <b/>
      <sz val="10"/>
      <name val="Calibri"/>
      <family val="2"/>
      <scheme val="minor"/>
    </font>
    <font>
      <sz val="8"/>
      <color theme="1"/>
      <name val="Calibri"/>
      <family val="2"/>
      <scheme val="minor"/>
    </font>
    <font>
      <u/>
      <sz val="11"/>
      <color theme="10"/>
      <name val="Calibri"/>
      <family val="2"/>
      <scheme val="minor"/>
    </font>
    <font>
      <b/>
      <sz val="8"/>
      <color theme="1"/>
      <name val="Calibri"/>
      <family val="2"/>
      <scheme val="minor"/>
    </font>
    <font>
      <i/>
      <sz val="8"/>
      <color theme="1"/>
      <name val="Calibri"/>
      <family val="2"/>
      <scheme val="minor"/>
    </font>
    <font>
      <sz val="10"/>
      <color rgb="FF000000"/>
      <name val="Times New Roman"/>
      <family val="1"/>
    </font>
    <font>
      <sz val="18"/>
      <color theme="3"/>
      <name val="Calibri Light"/>
      <family val="2"/>
      <scheme val="major"/>
    </font>
    <font>
      <sz val="11"/>
      <color theme="1"/>
      <name val="Calibri"/>
      <family val="2"/>
    </font>
    <font>
      <b/>
      <sz val="15"/>
      <color theme="3"/>
      <name val="Calibri"/>
      <family val="2"/>
    </font>
    <font>
      <b/>
      <sz val="13"/>
      <color theme="3"/>
      <name val="Calibri"/>
      <family val="2"/>
    </font>
    <font>
      <b/>
      <sz val="11"/>
      <color theme="3"/>
      <name val="Calibri"/>
      <family val="2"/>
    </font>
    <font>
      <sz val="11"/>
      <color rgb="FF006100"/>
      <name val="Calibri"/>
      <family val="2"/>
    </font>
    <font>
      <sz val="11"/>
      <color rgb="FF9C0006"/>
      <name val="Calibri"/>
      <family val="2"/>
    </font>
    <font>
      <sz val="11"/>
      <color rgb="FF9C5700"/>
      <name val="Calibri"/>
      <family val="2"/>
    </font>
    <font>
      <sz val="11"/>
      <color rgb="FF3F3F76"/>
      <name val="Calibri"/>
      <family val="2"/>
    </font>
    <font>
      <b/>
      <sz val="11"/>
      <color rgb="FF3F3F3F"/>
      <name val="Calibri"/>
      <family val="2"/>
    </font>
    <font>
      <b/>
      <sz val="11"/>
      <color rgb="FFFA7D00"/>
      <name val="Calibri"/>
      <family val="2"/>
    </font>
    <font>
      <sz val="11"/>
      <color rgb="FFFA7D00"/>
      <name val="Calibri"/>
      <family val="2"/>
    </font>
    <font>
      <b/>
      <sz val="11"/>
      <color theme="0"/>
      <name val="Calibri"/>
      <family val="2"/>
    </font>
    <font>
      <sz val="11"/>
      <color rgb="FFFF0000"/>
      <name val="Calibri"/>
      <family val="2"/>
    </font>
    <font>
      <i/>
      <sz val="11"/>
      <color rgb="FF7F7F7F"/>
      <name val="Calibri"/>
      <family val="2"/>
    </font>
    <font>
      <b/>
      <sz val="11"/>
      <color theme="1"/>
      <name val="Calibri"/>
      <family val="2"/>
    </font>
    <font>
      <sz val="11"/>
      <color theme="0"/>
      <name val="Calibri"/>
      <family val="2"/>
    </font>
    <font>
      <b/>
      <i/>
      <sz val="8"/>
      <color theme="1"/>
      <name val="Calibri"/>
      <family val="2"/>
      <scheme val="minor"/>
    </font>
    <font>
      <b/>
      <i/>
      <u/>
      <sz val="10"/>
      <color rgb="FF0000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indexed="81"/>
      <name val="Tahoma"/>
      <family val="2"/>
    </font>
    <font>
      <sz val="9"/>
      <color indexed="81"/>
      <name val="Tahoma"/>
      <family val="2"/>
    </font>
    <font>
      <sz val="8"/>
      <color rgb="FF0070C0"/>
      <name val="Calibri"/>
      <family val="2"/>
    </font>
    <font>
      <sz val="11"/>
      <color rgb="FF000000"/>
      <name val="Calibri"/>
      <family val="2"/>
    </font>
    <font>
      <sz val="8"/>
      <color rgb="FF000000"/>
      <name val="Calibri"/>
      <family val="2"/>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9"/>
        <bgColor indexed="64"/>
      </patternFill>
    </fill>
    <fill>
      <patternFill patternType="solid">
        <fgColor rgb="FFFFFF00"/>
        <bgColor indexed="64"/>
      </patternFill>
    </fill>
    <fill>
      <patternFill patternType="solid">
        <fgColor rgb="FFFFFF00"/>
        <bgColor rgb="FF000000"/>
      </patternFill>
    </fill>
    <fill>
      <patternFill patternType="solid">
        <fgColor indexed="48"/>
        <bgColor indexed="64"/>
      </patternFill>
    </fill>
    <fill>
      <patternFill patternType="solid">
        <fgColor indexed="51"/>
        <bgColor indexed="64"/>
      </patternFill>
    </fill>
    <fill>
      <patternFill patternType="solid">
        <fgColor indexed="47"/>
        <bgColor indexed="64"/>
      </patternFill>
    </fill>
    <fill>
      <patternFill patternType="solid">
        <fgColor indexed="54"/>
        <bgColor indexed="64"/>
      </patternFill>
    </fill>
  </fills>
  <borders count="13">
    <border>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00">
    <xf numFmtId="0" fontId="0" fillId="0" borderId="0"/>
    <xf numFmtId="0" fontId="7" fillId="0" borderId="0"/>
    <xf numFmtId="0" fontId="11" fillId="0" borderId="0"/>
    <xf numFmtId="0" fontId="7" fillId="0" borderId="0"/>
    <xf numFmtId="0" fontId="6" fillId="0" borderId="0"/>
    <xf numFmtId="0" fontId="6" fillId="0" borderId="0"/>
    <xf numFmtId="43" fontId="6" fillId="0" borderId="0" applyFont="0" applyFill="0" applyBorder="0" applyAlignment="0" applyProtection="0"/>
    <xf numFmtId="44" fontId="6" fillId="0" borderId="0" applyFont="0" applyFill="0" applyBorder="0" applyAlignment="0" applyProtection="0"/>
    <xf numFmtId="0" fontId="5" fillId="0" borderId="0"/>
    <xf numFmtId="0" fontId="11" fillId="0" borderId="0"/>
    <xf numFmtId="0" fontId="4" fillId="0" borderId="0"/>
    <xf numFmtId="0" fontId="3" fillId="0" borderId="0"/>
    <xf numFmtId="0" fontId="16" fillId="0" borderId="0" applyNumberFormat="0" applyFill="0" applyBorder="0" applyAlignment="0" applyProtection="0"/>
    <xf numFmtId="9" fontId="19" fillId="0" borderId="0" applyFont="0" applyFill="0" applyBorder="0" applyAlignment="0" applyProtection="0"/>
    <xf numFmtId="0" fontId="20" fillId="0" borderId="0" applyNumberFormat="0" applyFill="0" applyBorder="0" applyAlignment="0" applyProtection="0"/>
    <xf numFmtId="0" fontId="21" fillId="0" borderId="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2" borderId="0" applyNumberFormat="0" applyBorder="0" applyAlignment="0" applyProtection="0"/>
    <xf numFmtId="0" fontId="26" fillId="3" borderId="0" applyNumberFormat="0" applyBorder="0" applyAlignment="0" applyProtection="0"/>
    <xf numFmtId="0" fontId="27" fillId="4" borderId="0" applyNumberFormat="0" applyBorder="0" applyAlignment="0" applyProtection="0"/>
    <xf numFmtId="0" fontId="28" fillId="5" borderId="7" applyNumberFormat="0" applyAlignment="0" applyProtection="0"/>
    <xf numFmtId="0" fontId="29" fillId="6" borderId="8" applyNumberFormat="0" applyAlignment="0" applyProtection="0"/>
    <xf numFmtId="0" fontId="30" fillId="6" borderId="7" applyNumberFormat="0" applyAlignment="0" applyProtection="0"/>
    <xf numFmtId="0" fontId="31" fillId="0" borderId="9" applyNumberFormat="0" applyFill="0" applyAlignment="0" applyProtection="0"/>
    <xf numFmtId="0" fontId="32" fillId="7" borderId="10" applyNumberFormat="0" applyAlignment="0" applyProtection="0"/>
    <xf numFmtId="0" fontId="33" fillId="0" borderId="0" applyNumberFormat="0" applyFill="0" applyBorder="0" applyAlignment="0" applyProtection="0"/>
    <xf numFmtId="0" fontId="21" fillId="8" borderId="11" applyNumberFormat="0" applyFont="0" applyAlignment="0" applyProtection="0"/>
    <xf numFmtId="0" fontId="34" fillId="0" borderId="0" applyNumberFormat="0" applyFill="0" applyBorder="0" applyAlignment="0" applyProtection="0"/>
    <xf numFmtId="0" fontId="35" fillId="0" borderId="12" applyNumberFormat="0" applyFill="0" applyAlignment="0" applyProtection="0"/>
    <xf numFmtId="0" fontId="36"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36"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36"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36" fillId="21"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36" fillId="25" borderId="0" applyNumberFormat="0" applyBorder="0" applyAlignment="0" applyProtection="0"/>
    <xf numFmtId="0" fontId="21" fillId="26"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36" fillId="29" borderId="0" applyNumberFormat="0" applyBorder="0" applyAlignment="0" applyProtection="0"/>
    <xf numFmtId="0" fontId="21" fillId="30" borderId="0" applyNumberFormat="0" applyBorder="0" applyAlignment="0" applyProtection="0"/>
    <xf numFmtId="0" fontId="21" fillId="31" borderId="0" applyNumberFormat="0" applyBorder="0" applyAlignment="0" applyProtection="0"/>
    <xf numFmtId="0" fontId="21" fillId="32" borderId="0" applyNumberFormat="0" applyBorder="0" applyAlignment="0" applyProtection="0"/>
    <xf numFmtId="0" fontId="39" fillId="0" borderId="4" applyNumberFormat="0" applyFill="0" applyAlignment="0" applyProtection="0"/>
    <xf numFmtId="0" fontId="40" fillId="0" borderId="5" applyNumberFormat="0" applyFill="0" applyAlignment="0" applyProtection="0"/>
    <xf numFmtId="0" fontId="41" fillId="0" borderId="6" applyNumberFormat="0" applyFill="0" applyAlignment="0" applyProtection="0"/>
    <xf numFmtId="0" fontId="41" fillId="0" borderId="0" applyNumberFormat="0" applyFill="0" applyBorder="0" applyAlignment="0" applyProtection="0"/>
    <xf numFmtId="0" fontId="42" fillId="2" borderId="0" applyNumberFormat="0" applyBorder="0" applyAlignment="0" applyProtection="0"/>
    <xf numFmtId="0" fontId="43" fillId="3" borderId="0" applyNumberFormat="0" applyBorder="0" applyAlignment="0" applyProtection="0"/>
    <xf numFmtId="0" fontId="44" fillId="4" borderId="0" applyNumberFormat="0" applyBorder="0" applyAlignment="0" applyProtection="0"/>
    <xf numFmtId="0" fontId="45" fillId="5" borderId="7" applyNumberFormat="0" applyAlignment="0" applyProtection="0"/>
    <xf numFmtId="0" fontId="46" fillId="6" borderId="8" applyNumberFormat="0" applyAlignment="0" applyProtection="0"/>
    <xf numFmtId="0" fontId="47" fillId="6" borderId="7" applyNumberFormat="0" applyAlignment="0" applyProtection="0"/>
    <xf numFmtId="0" fontId="48" fillId="0" borderId="9" applyNumberFormat="0" applyFill="0" applyAlignment="0" applyProtection="0"/>
    <xf numFmtId="0" fontId="49" fillId="7" borderId="10" applyNumberFormat="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2" fillId="0" borderId="12" applyNumberFormat="0" applyFill="0" applyAlignment="0" applyProtection="0"/>
    <xf numFmtId="0" fontId="53"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53"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53"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53"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53"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53"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8" borderId="11" applyNumberFormat="0" applyFont="0" applyAlignment="0" applyProtection="0"/>
    <xf numFmtId="0" fontId="1" fillId="0" borderId="0"/>
    <xf numFmtId="0" fontId="1" fillId="0" borderId="0"/>
    <xf numFmtId="43" fontId="19" fillId="0" borderId="0" applyFont="0" applyFill="0" applyBorder="0" applyAlignment="0" applyProtection="0"/>
  </cellStyleXfs>
  <cellXfs count="148">
    <xf numFmtId="0" fontId="0" fillId="0" borderId="0" xfId="0"/>
    <xf numFmtId="0" fontId="8" fillId="0" borderId="0" xfId="0" applyFont="1"/>
    <xf numFmtId="0" fontId="9" fillId="0" borderId="0" xfId="1" applyFont="1"/>
    <xf numFmtId="0" fontId="10" fillId="0" borderId="1" xfId="0" applyFont="1" applyBorder="1"/>
    <xf numFmtId="0" fontId="8" fillId="0" borderId="0" xfId="0" applyFont="1" applyAlignment="1">
      <alignment horizontal="right"/>
    </xf>
    <xf numFmtId="0" fontId="9" fillId="0" borderId="0" xfId="1" applyFont="1" applyAlignment="1">
      <alignment horizontal="left"/>
    </xf>
    <xf numFmtId="0" fontId="8" fillId="0" borderId="0" xfId="0" applyFont="1" applyAlignment="1">
      <alignment horizontal="centerContinuous" wrapText="1"/>
    </xf>
    <xf numFmtId="0" fontId="12" fillId="0" borderId="0" xfId="2" applyFont="1" applyAlignment="1">
      <alignment horizontal="right"/>
    </xf>
    <xf numFmtId="0" fontId="13" fillId="0" borderId="0" xfId="2" applyFont="1"/>
    <xf numFmtId="14" fontId="9" fillId="0" borderId="0" xfId="1" applyNumberFormat="1" applyFont="1"/>
    <xf numFmtId="0" fontId="14" fillId="0" borderId="0" xfId="2" applyFont="1"/>
    <xf numFmtId="0" fontId="13" fillId="0" borderId="2" xfId="1" applyFont="1" applyBorder="1" applyAlignment="1">
      <alignment vertical="center"/>
    </xf>
    <xf numFmtId="0" fontId="13" fillId="0" borderId="0" xfId="1" quotePrefix="1" applyFont="1" applyAlignment="1">
      <alignment horizontal="center" vertical="center"/>
    </xf>
    <xf numFmtId="0" fontId="13" fillId="0" borderId="0" xfId="1" applyFont="1" applyAlignment="1">
      <alignment horizontal="center" vertical="center"/>
    </xf>
    <xf numFmtId="0" fontId="13" fillId="0" borderId="0" xfId="1" applyFont="1" applyAlignment="1">
      <alignment vertical="center"/>
    </xf>
    <xf numFmtId="0" fontId="13" fillId="0" borderId="1" xfId="1" applyFont="1" applyBorder="1" applyAlignment="1">
      <alignment horizontal="center" vertical="center"/>
    </xf>
    <xf numFmtId="0" fontId="13" fillId="0" borderId="0" xfId="0" applyFont="1" applyAlignment="1">
      <alignment horizontal="center" vertical="center"/>
    </xf>
    <xf numFmtId="3" fontId="13" fillId="0" borderId="0" xfId="0" applyNumberFormat="1" applyFont="1" applyAlignment="1">
      <alignment vertical="center"/>
    </xf>
    <xf numFmtId="0" fontId="9" fillId="0" borderId="0" xfId="3" applyFont="1" applyAlignment="1">
      <alignment horizontal="center"/>
    </xf>
    <xf numFmtId="0" fontId="9" fillId="0" borderId="0" xfId="3" applyFont="1"/>
    <xf numFmtId="3" fontId="9" fillId="0" borderId="0" xfId="3" applyNumberFormat="1" applyFont="1"/>
    <xf numFmtId="0" fontId="13" fillId="0" borderId="0" xfId="0" applyFont="1" applyAlignment="1">
      <alignment horizontal="left" vertical="center"/>
    </xf>
    <xf numFmtId="37" fontId="13" fillId="0" borderId="0" xfId="0" applyNumberFormat="1" applyFont="1" applyAlignment="1">
      <alignment vertical="center"/>
    </xf>
    <xf numFmtId="14" fontId="13" fillId="0" borderId="0" xfId="0" applyNumberFormat="1" applyFont="1" applyAlignment="1">
      <alignment vertical="center"/>
    </xf>
    <xf numFmtId="0" fontId="13" fillId="0" borderId="0" xfId="0" applyFont="1" applyAlignment="1">
      <alignment horizontal="right" vertical="center"/>
    </xf>
    <xf numFmtId="0" fontId="9" fillId="0" borderId="0" xfId="3" applyFont="1" applyAlignment="1">
      <alignment horizontal="left"/>
    </xf>
    <xf numFmtId="37" fontId="9" fillId="0" borderId="0" xfId="3" applyNumberFormat="1" applyFont="1"/>
    <xf numFmtId="37" fontId="9" fillId="0" borderId="0" xfId="0" applyNumberFormat="1" applyFont="1" applyAlignment="1">
      <alignment vertical="center"/>
    </xf>
    <xf numFmtId="37" fontId="9" fillId="0" borderId="0" xfId="1" applyNumberFormat="1" applyFont="1" applyAlignment="1">
      <alignment vertical="center"/>
    </xf>
    <xf numFmtId="37" fontId="9" fillId="0" borderId="0" xfId="1" applyNumberFormat="1" applyFont="1"/>
    <xf numFmtId="10" fontId="12" fillId="0" borderId="0" xfId="0" applyNumberFormat="1" applyFont="1" applyAlignment="1">
      <alignment vertical="center"/>
    </xf>
    <xf numFmtId="10" fontId="9" fillId="0" borderId="0" xfId="3" applyNumberFormat="1" applyFont="1"/>
    <xf numFmtId="10" fontId="9" fillId="0" borderId="0" xfId="1" applyNumberFormat="1" applyFont="1"/>
    <xf numFmtId="10" fontId="13" fillId="0" borderId="0" xfId="0" applyNumberFormat="1" applyFont="1" applyAlignment="1">
      <alignment vertical="center"/>
    </xf>
    <xf numFmtId="5" fontId="13" fillId="0" borderId="0" xfId="0" applyNumberFormat="1" applyFont="1" applyAlignment="1">
      <alignment vertical="center"/>
    </xf>
    <xf numFmtId="5" fontId="9" fillId="0" borderId="0" xfId="0" applyNumberFormat="1" applyFont="1" applyAlignment="1">
      <alignment vertical="center"/>
    </xf>
    <xf numFmtId="5" fontId="9" fillId="0" borderId="0" xfId="1" applyNumberFormat="1" applyFont="1"/>
    <xf numFmtId="5" fontId="9" fillId="0" borderId="0" xfId="1" applyNumberFormat="1" applyFont="1" applyAlignment="1">
      <alignment vertical="center"/>
    </xf>
    <xf numFmtId="5" fontId="13" fillId="0" borderId="3" xfId="0" applyNumberFormat="1" applyFont="1" applyBorder="1" applyAlignment="1">
      <alignment vertical="center"/>
    </xf>
    <xf numFmtId="0" fontId="13" fillId="0" borderId="0" xfId="0" applyFont="1" applyAlignment="1">
      <alignment horizontal="left" vertical="center" indent="1"/>
    </xf>
    <xf numFmtId="0" fontId="9" fillId="0" borderId="0" xfId="3" applyFont="1" applyAlignment="1">
      <alignment horizontal="left" indent="1"/>
    </xf>
    <xf numFmtId="0" fontId="12" fillId="0" borderId="0" xfId="0" applyFont="1" applyAlignment="1">
      <alignment horizontal="left" vertical="center"/>
    </xf>
    <xf numFmtId="10" fontId="9" fillId="0" borderId="0" xfId="13" applyNumberFormat="1" applyFont="1" applyBorder="1" applyAlignment="1"/>
    <xf numFmtId="10" fontId="13" fillId="0" borderId="3" xfId="13" applyNumberFormat="1" applyFont="1" applyBorder="1" applyAlignment="1" applyProtection="1">
      <alignment vertical="center"/>
    </xf>
    <xf numFmtId="10" fontId="9" fillId="0" borderId="0" xfId="3" applyNumberFormat="1" applyFont="1" applyAlignment="1">
      <alignment horizontal="right"/>
    </xf>
    <xf numFmtId="0" fontId="8" fillId="0" borderId="0" xfId="0" applyFont="1" applyAlignment="1">
      <alignment horizontal="left" wrapText="1"/>
    </xf>
    <xf numFmtId="14" fontId="9" fillId="0" borderId="0" xfId="3" applyNumberFormat="1" applyFont="1"/>
    <xf numFmtId="10" fontId="9" fillId="0" borderId="0" xfId="13" applyNumberFormat="1" applyFont="1" applyBorder="1" applyAlignment="1">
      <alignment vertical="center"/>
    </xf>
    <xf numFmtId="0" fontId="8" fillId="0" borderId="1" xfId="0" applyFont="1" applyBorder="1" applyAlignment="1">
      <alignment horizontal="left" vertical="top"/>
    </xf>
    <xf numFmtId="0" fontId="13" fillId="0" borderId="2" xfId="1" applyFont="1" applyBorder="1" applyAlignment="1">
      <alignment horizontal="center" vertical="center"/>
    </xf>
    <xf numFmtId="0" fontId="10" fillId="0" borderId="0" xfId="0" applyFont="1"/>
    <xf numFmtId="0" fontId="38" fillId="0" borderId="0" xfId="0" applyFont="1"/>
    <xf numFmtId="14" fontId="13" fillId="0" borderId="0" xfId="2" applyNumberFormat="1" applyFont="1" applyAlignment="1">
      <alignment horizontal="left"/>
    </xf>
    <xf numFmtId="0" fontId="13" fillId="0" borderId="0" xfId="0" applyFont="1" applyBorder="1" applyAlignment="1">
      <alignment horizontal="center" vertical="center"/>
    </xf>
    <xf numFmtId="0" fontId="13" fillId="0" borderId="0" xfId="0" applyFont="1" applyBorder="1" applyAlignment="1">
      <alignment horizontal="left" vertical="center"/>
    </xf>
    <xf numFmtId="37" fontId="13" fillId="0" borderId="0" xfId="0" applyNumberFormat="1" applyFont="1" applyBorder="1" applyAlignment="1">
      <alignment vertical="center"/>
    </xf>
    <xf numFmtId="3" fontId="13" fillId="0" borderId="0" xfId="0" applyNumberFormat="1" applyFont="1" applyBorder="1" applyAlignment="1">
      <alignment vertical="center"/>
    </xf>
    <xf numFmtId="0" fontId="9" fillId="0" borderId="0" xfId="1" applyFont="1" applyAlignment="1">
      <alignment horizontal="right"/>
    </xf>
    <xf numFmtId="2" fontId="9" fillId="0" borderId="0" xfId="13" applyNumberFormat="1" applyFont="1" applyBorder="1" applyAlignment="1">
      <alignment vertical="center"/>
    </xf>
    <xf numFmtId="167" fontId="13" fillId="0" borderId="2" xfId="1" quotePrefix="1" applyNumberFormat="1" applyFont="1" applyBorder="1" applyAlignment="1">
      <alignment horizontal="center" vertical="center"/>
    </xf>
    <xf numFmtId="0" fontId="8" fillId="0" borderId="0" xfId="0" applyFont="1" applyAlignment="1">
      <alignment horizontal="left" wrapText="1"/>
    </xf>
    <xf numFmtId="0" fontId="9" fillId="0" borderId="0" xfId="97" applyFont="1"/>
    <xf numFmtId="0" fontId="9" fillId="0" borderId="0" xfId="97" applyFont="1" applyAlignment="1">
      <alignment horizontal="left"/>
    </xf>
    <xf numFmtId="14" fontId="9" fillId="0" borderId="0" xfId="98" applyNumberFormat="1" applyFont="1"/>
    <xf numFmtId="14" fontId="9" fillId="0" borderId="0" xfId="97" applyNumberFormat="1" applyFont="1"/>
    <xf numFmtId="0" fontId="9" fillId="0" borderId="0" xfId="98" applyFont="1"/>
    <xf numFmtId="0" fontId="13" fillId="0" borderId="0" xfId="2" quotePrefix="1" applyFont="1" applyAlignment="1">
      <alignment horizontal="center"/>
    </xf>
    <xf numFmtId="0" fontId="13" fillId="0" borderId="2" xfId="97" applyFont="1" applyBorder="1" applyAlignment="1">
      <alignment vertical="center"/>
    </xf>
    <xf numFmtId="0" fontId="13" fillId="0" borderId="2" xfId="97" applyFont="1" applyBorder="1" applyAlignment="1">
      <alignment horizontal="center" vertical="center"/>
    </xf>
    <xf numFmtId="0" fontId="13" fillId="0" borderId="0" xfId="97" applyFont="1" applyAlignment="1">
      <alignment vertical="center"/>
    </xf>
    <xf numFmtId="0" fontId="13" fillId="0" borderId="0" xfId="97" quotePrefix="1" applyFont="1" applyAlignment="1">
      <alignment horizontal="center" vertical="center"/>
    </xf>
    <xf numFmtId="0" fontId="13" fillId="0" borderId="0" xfId="97" applyFont="1" applyAlignment="1">
      <alignment horizontal="center" vertical="center"/>
    </xf>
    <xf numFmtId="0" fontId="13" fillId="0" borderId="1" xfId="97" applyFont="1" applyBorder="1" applyAlignment="1">
      <alignment horizontal="center" vertical="center"/>
    </xf>
    <xf numFmtId="0" fontId="9" fillId="0" borderId="0" xfId="98" applyFont="1" applyAlignment="1">
      <alignment horizontal="left" indent="1"/>
    </xf>
    <xf numFmtId="0" fontId="9" fillId="0" borderId="0" xfId="98" applyFont="1" applyAlignment="1">
      <alignment horizontal="left"/>
    </xf>
    <xf numFmtId="10" fontId="9" fillId="0" borderId="0" xfId="98" applyNumberFormat="1" applyFont="1"/>
    <xf numFmtId="37" fontId="9" fillId="0" borderId="0" xfId="98" applyNumberFormat="1" applyFont="1"/>
    <xf numFmtId="10" fontId="9" fillId="0" borderId="0" xfId="98" applyNumberFormat="1" applyFont="1" applyAlignment="1">
      <alignment horizontal="right"/>
    </xf>
    <xf numFmtId="10" fontId="9" fillId="0" borderId="0" xfId="97" applyNumberFormat="1" applyFont="1"/>
    <xf numFmtId="5" fontId="9" fillId="0" borderId="0" xfId="97" applyNumberFormat="1" applyFont="1"/>
    <xf numFmtId="5" fontId="9" fillId="0" borderId="0" xfId="97" applyNumberFormat="1" applyFont="1" applyAlignment="1">
      <alignment vertical="center"/>
    </xf>
    <xf numFmtId="37" fontId="9" fillId="0" borderId="0" xfId="97" applyNumberFormat="1" applyFont="1"/>
    <xf numFmtId="37" fontId="9" fillId="0" borderId="0" xfId="97" applyNumberFormat="1" applyFont="1" applyAlignment="1">
      <alignment vertical="center"/>
    </xf>
    <xf numFmtId="0" fontId="9" fillId="0" borderId="0" xfId="98" applyFont="1" applyAlignment="1">
      <alignment horizontal="center"/>
    </xf>
    <xf numFmtId="3" fontId="9" fillId="0" borderId="0" xfId="98" applyNumberFormat="1" applyFont="1"/>
    <xf numFmtId="49" fontId="15" fillId="0" borderId="0" xfId="0" applyNumberFormat="1" applyFont="1" applyAlignment="1">
      <alignment horizontal="left" wrapText="1"/>
    </xf>
    <xf numFmtId="49" fontId="15" fillId="0" borderId="0" xfId="0" applyNumberFormat="1" applyFont="1" applyAlignment="1">
      <alignment horizontal="right" wrapText="1"/>
    </xf>
    <xf numFmtId="164" fontId="17" fillId="0" borderId="0" xfId="0" applyNumberFormat="1" applyFont="1" applyAlignment="1">
      <alignment horizontal="left"/>
    </xf>
    <xf numFmtId="164" fontId="15" fillId="0" borderId="0" xfId="0" applyNumberFormat="1" applyFont="1" applyAlignment="1">
      <alignment horizontal="right"/>
    </xf>
    <xf numFmtId="164" fontId="15" fillId="0" borderId="0" xfId="0" applyNumberFormat="1" applyFont="1" applyAlignment="1">
      <alignment horizontal="left"/>
    </xf>
    <xf numFmtId="164" fontId="18" fillId="0" borderId="0" xfId="0" applyNumberFormat="1" applyFont="1" applyAlignment="1">
      <alignment horizontal="left"/>
    </xf>
    <xf numFmtId="165" fontId="15" fillId="0" borderId="0" xfId="0" applyNumberFormat="1" applyFont="1" applyAlignment="1">
      <alignment horizontal="left"/>
    </xf>
    <xf numFmtId="165" fontId="15" fillId="0" borderId="0" xfId="0" applyNumberFormat="1" applyFont="1" applyAlignment="1">
      <alignment horizontal="right"/>
    </xf>
    <xf numFmtId="166" fontId="15" fillId="0" borderId="0" xfId="0" applyNumberFormat="1" applyFont="1" applyAlignment="1">
      <alignment horizontal="left"/>
    </xf>
    <xf numFmtId="166" fontId="15" fillId="0" borderId="0" xfId="0" applyNumberFormat="1" applyFont="1" applyAlignment="1">
      <alignment horizontal="right"/>
    </xf>
    <xf numFmtId="164" fontId="37" fillId="0" borderId="0" xfId="0" applyNumberFormat="1" applyFont="1" applyAlignment="1">
      <alignment horizontal="left"/>
    </xf>
    <xf numFmtId="164" fontId="15" fillId="33" borderId="0" xfId="0" applyNumberFormat="1" applyFont="1" applyFill="1" applyAlignment="1">
      <alignment horizontal="left"/>
    </xf>
    <xf numFmtId="164" fontId="17" fillId="34" borderId="0" xfId="0" applyNumberFormat="1" applyFont="1" applyFill="1" applyAlignment="1">
      <alignment horizontal="left"/>
    </xf>
    <xf numFmtId="164" fontId="15" fillId="34" borderId="0" xfId="0" applyNumberFormat="1" applyFont="1" applyFill="1" applyAlignment="1">
      <alignment horizontal="right"/>
    </xf>
    <xf numFmtId="0" fontId="56" fillId="0" borderId="0" xfId="0" applyFont="1" applyAlignment="1">
      <alignment horizontal="left"/>
    </xf>
    <xf numFmtId="0" fontId="56" fillId="35" borderId="0" xfId="0" applyFont="1" applyFill="1" applyAlignment="1">
      <alignment horizontal="left"/>
    </xf>
    <xf numFmtId="10" fontId="15" fillId="0" borderId="0" xfId="13" applyNumberFormat="1" applyFont="1" applyAlignment="1">
      <alignment horizontal="right"/>
    </xf>
    <xf numFmtId="164" fontId="17" fillId="36" borderId="0" xfId="0" applyNumberFormat="1" applyFont="1" applyFill="1" applyAlignment="1">
      <alignment horizontal="left"/>
    </xf>
    <xf numFmtId="164" fontId="15" fillId="34" borderId="0" xfId="0" applyNumberFormat="1" applyFont="1" applyFill="1" applyAlignment="1">
      <alignment horizontal="left"/>
    </xf>
    <xf numFmtId="165" fontId="15" fillId="37" borderId="0" xfId="0" applyNumberFormat="1" applyFont="1" applyFill="1" applyAlignment="1">
      <alignment horizontal="left"/>
    </xf>
    <xf numFmtId="164" fontId="15" fillId="37" borderId="0" xfId="0" applyNumberFormat="1" applyFont="1" applyFill="1" applyAlignment="1">
      <alignment horizontal="left"/>
    </xf>
    <xf numFmtId="0" fontId="57" fillId="0" borderId="0" xfId="0" applyFont="1" applyAlignment="1">
      <alignment horizontal="center"/>
    </xf>
    <xf numFmtId="0" fontId="57" fillId="0" borderId="1" xfId="0" applyFont="1" applyBorder="1" applyAlignment="1">
      <alignment horizontal="center"/>
    </xf>
    <xf numFmtId="17" fontId="58" fillId="0" borderId="0" xfId="0" applyNumberFormat="1" applyFont="1" applyAlignment="1">
      <alignment horizontal="right" wrapText="1"/>
    </xf>
    <xf numFmtId="0" fontId="57" fillId="0" borderId="0" xfId="0" applyFont="1"/>
    <xf numFmtId="3" fontId="57" fillId="0" borderId="0" xfId="0" applyNumberFormat="1" applyFont="1"/>
    <xf numFmtId="10" fontId="57" fillId="0" borderId="0" xfId="0" applyNumberFormat="1" applyFont="1"/>
    <xf numFmtId="3" fontId="57" fillId="0" borderId="3" xfId="0" applyNumberFormat="1" applyFont="1" applyBorder="1"/>
    <xf numFmtId="10" fontId="57" fillId="0" borderId="3" xfId="0" applyNumberFormat="1" applyFont="1" applyBorder="1"/>
    <xf numFmtId="49" fontId="15" fillId="0" borderId="0" xfId="0" applyNumberFormat="1" applyFont="1" applyFill="1" applyAlignment="1">
      <alignment horizontal="left" wrapText="1"/>
    </xf>
    <xf numFmtId="49" fontId="15" fillId="0" borderId="0" xfId="0" applyNumberFormat="1" applyFont="1" applyFill="1" applyAlignment="1">
      <alignment horizontal="right" wrapText="1"/>
    </xf>
    <xf numFmtId="164" fontId="17" fillId="0" borderId="0" xfId="0" applyNumberFormat="1" applyFont="1" applyFill="1" applyAlignment="1">
      <alignment horizontal="left"/>
    </xf>
    <xf numFmtId="164" fontId="15" fillId="0" borderId="0" xfId="0" applyNumberFormat="1" applyFont="1" applyFill="1" applyAlignment="1">
      <alignment horizontal="right"/>
    </xf>
    <xf numFmtId="164" fontId="15" fillId="0" borderId="0" xfId="0" applyNumberFormat="1" applyFont="1" applyFill="1" applyAlignment="1">
      <alignment horizontal="left"/>
    </xf>
    <xf numFmtId="164" fontId="18" fillId="0" borderId="0" xfId="0" applyNumberFormat="1" applyFont="1" applyFill="1" applyAlignment="1">
      <alignment horizontal="left"/>
    </xf>
    <xf numFmtId="165" fontId="15" fillId="0" borderId="0" xfId="0" applyNumberFormat="1" applyFont="1" applyFill="1" applyAlignment="1">
      <alignment horizontal="left"/>
    </xf>
    <xf numFmtId="165" fontId="15" fillId="0" borderId="0" xfId="0" applyNumberFormat="1" applyFont="1" applyFill="1" applyAlignment="1">
      <alignment horizontal="right"/>
    </xf>
    <xf numFmtId="166" fontId="15" fillId="0" borderId="0" xfId="0" applyNumberFormat="1" applyFont="1" applyFill="1" applyAlignment="1">
      <alignment horizontal="left"/>
    </xf>
    <xf numFmtId="166" fontId="15" fillId="0" borderId="0" xfId="0" applyNumberFormat="1" applyFont="1" applyFill="1" applyAlignment="1">
      <alignment horizontal="right"/>
    </xf>
    <xf numFmtId="164" fontId="37" fillId="0" borderId="0" xfId="0" applyNumberFormat="1" applyFont="1" applyFill="1" applyAlignment="1">
      <alignment horizontal="left"/>
    </xf>
    <xf numFmtId="168" fontId="15" fillId="0" borderId="0" xfId="0" applyNumberFormat="1" applyFont="1" applyFill="1" applyAlignment="1">
      <alignment horizontal="left"/>
    </xf>
    <xf numFmtId="168" fontId="15" fillId="0" borderId="0" xfId="0" applyNumberFormat="1" applyFont="1" applyFill="1" applyAlignment="1">
      <alignment horizontal="right"/>
    </xf>
    <xf numFmtId="165" fontId="17" fillId="0" borderId="0" xfId="0" applyNumberFormat="1" applyFont="1" applyFill="1" applyAlignment="1">
      <alignment horizontal="left"/>
    </xf>
    <xf numFmtId="169" fontId="57" fillId="0" borderId="0" xfId="99" applyNumberFormat="1" applyFont="1"/>
    <xf numFmtId="169" fontId="57" fillId="0" borderId="3" xfId="99" applyNumberFormat="1" applyFont="1" applyBorder="1"/>
    <xf numFmtId="164" fontId="15" fillId="36" borderId="0" xfId="0" applyNumberFormat="1" applyFont="1" applyFill="1" applyAlignment="1">
      <alignment horizontal="left"/>
    </xf>
    <xf numFmtId="164" fontId="17" fillId="38" borderId="0" xfId="0" applyNumberFormat="1" applyFont="1" applyFill="1" applyAlignment="1">
      <alignment horizontal="left"/>
    </xf>
    <xf numFmtId="165" fontId="15" fillId="39" borderId="0" xfId="0" applyNumberFormat="1" applyFont="1" applyFill="1" applyAlignment="1">
      <alignment horizontal="left"/>
    </xf>
    <xf numFmtId="164" fontId="15" fillId="39" borderId="0" xfId="0" applyNumberFormat="1" applyFont="1" applyFill="1" applyAlignment="1">
      <alignment horizontal="left"/>
    </xf>
    <xf numFmtId="0" fontId="13" fillId="0" borderId="1" xfId="0" applyFont="1" applyBorder="1" applyAlignment="1">
      <alignment horizontal="center" vertical="center"/>
    </xf>
    <xf numFmtId="0" fontId="13" fillId="0" borderId="1" xfId="0" applyFont="1" applyBorder="1" applyAlignment="1">
      <alignment horizontal="left" vertical="center"/>
    </xf>
    <xf numFmtId="37" fontId="13" fillId="0" borderId="1" xfId="0" applyNumberFormat="1" applyFont="1" applyBorder="1" applyAlignment="1">
      <alignment vertical="center"/>
    </xf>
    <xf numFmtId="3" fontId="13" fillId="0" borderId="1" xfId="0" applyNumberFormat="1" applyFont="1" applyBorder="1" applyAlignment="1">
      <alignment vertical="center"/>
    </xf>
    <xf numFmtId="0" fontId="9" fillId="0" borderId="1" xfId="97" applyFont="1" applyBorder="1"/>
    <xf numFmtId="0" fontId="9" fillId="0" borderId="1" xfId="1" applyFont="1" applyBorder="1"/>
    <xf numFmtId="0" fontId="9" fillId="0" borderId="0" xfId="1" applyFont="1" applyBorder="1" applyAlignment="1">
      <alignment horizontal="right"/>
    </xf>
    <xf numFmtId="0" fontId="9" fillId="0" borderId="2" xfId="1" applyFont="1" applyBorder="1"/>
    <xf numFmtId="0" fontId="9" fillId="0" borderId="2" xfId="1" applyFont="1" applyBorder="1" applyAlignment="1">
      <alignment horizontal="right"/>
    </xf>
    <xf numFmtId="0" fontId="8" fillId="0" borderId="0" xfId="0" applyFont="1" applyAlignment="1">
      <alignment horizontal="center"/>
    </xf>
    <xf numFmtId="0" fontId="8" fillId="0" borderId="2" xfId="0" applyFont="1" applyBorder="1" applyAlignment="1">
      <alignment horizontal="left" wrapText="1"/>
    </xf>
    <xf numFmtId="0" fontId="8" fillId="0" borderId="0" xfId="0" applyFont="1" applyAlignment="1">
      <alignment horizontal="left" wrapText="1"/>
    </xf>
    <xf numFmtId="0" fontId="13" fillId="0" borderId="0" xfId="0" applyFont="1" applyAlignment="1">
      <alignment horizontal="left" vertical="center" wrapText="1"/>
    </xf>
    <xf numFmtId="0" fontId="13" fillId="0" borderId="1" xfId="2" quotePrefix="1" applyFont="1" applyBorder="1" applyAlignment="1">
      <alignment horizontal="center"/>
    </xf>
  </cellXfs>
  <cellStyles count="100">
    <cellStyle name="20% - Accent1" xfId="72" builtinId="30" customBuiltin="1"/>
    <cellStyle name="20% - Accent1 2" xfId="33" xr:uid="{B3B71F57-1517-4758-8B2C-BB508D1CB5C9}"/>
    <cellStyle name="20% - Accent2" xfId="76" builtinId="34" customBuiltin="1"/>
    <cellStyle name="20% - Accent2 2" xfId="37" xr:uid="{3FAB4734-8357-4568-AC92-C2AE5A17EA19}"/>
    <cellStyle name="20% - Accent3" xfId="80" builtinId="38" customBuiltin="1"/>
    <cellStyle name="20% - Accent3 2" xfId="41" xr:uid="{68714992-75D9-45DB-A7C4-04C1C4544CF6}"/>
    <cellStyle name="20% - Accent4" xfId="84" builtinId="42" customBuiltin="1"/>
    <cellStyle name="20% - Accent4 2" xfId="45" xr:uid="{DC704B7C-A294-4EA8-88E4-C385B9DD80A7}"/>
    <cellStyle name="20% - Accent5" xfId="88" builtinId="46" customBuiltin="1"/>
    <cellStyle name="20% - Accent5 2" xfId="49" xr:uid="{9608FB52-5724-44DB-B8FD-2EC40A78D3B1}"/>
    <cellStyle name="20% - Accent6" xfId="92" builtinId="50" customBuiltin="1"/>
    <cellStyle name="20% - Accent6 2" xfId="53" xr:uid="{3D62E366-1AF3-4537-B4A4-879039AE920E}"/>
    <cellStyle name="40% - Accent1" xfId="73" builtinId="31" customBuiltin="1"/>
    <cellStyle name="40% - Accent1 2" xfId="34" xr:uid="{7E3180F8-76C7-4092-A567-87F5EF0582EA}"/>
    <cellStyle name="40% - Accent2" xfId="77" builtinId="35" customBuiltin="1"/>
    <cellStyle name="40% - Accent2 2" xfId="38" xr:uid="{3CBC9BC7-392B-4173-AA60-F3171F6746E5}"/>
    <cellStyle name="40% - Accent3" xfId="81" builtinId="39" customBuiltin="1"/>
    <cellStyle name="40% - Accent3 2" xfId="42" xr:uid="{E30BBF3D-D931-4712-A65C-506C080B8740}"/>
    <cellStyle name="40% - Accent4" xfId="85" builtinId="43" customBuiltin="1"/>
    <cellStyle name="40% - Accent4 2" xfId="46" xr:uid="{6648A77A-99B0-435E-8055-B3765714EFB5}"/>
    <cellStyle name="40% - Accent5" xfId="89" builtinId="47" customBuiltin="1"/>
    <cellStyle name="40% - Accent5 2" xfId="50" xr:uid="{3492F771-92E1-460C-A684-CEEB50AD03F7}"/>
    <cellStyle name="40% - Accent6" xfId="93" builtinId="51" customBuiltin="1"/>
    <cellStyle name="40% - Accent6 2" xfId="54" xr:uid="{065179E6-981D-43A1-AC04-FAF9871E76C3}"/>
    <cellStyle name="60% - Accent1" xfId="74" builtinId="32" customBuiltin="1"/>
    <cellStyle name="60% - Accent1 2" xfId="35" xr:uid="{42FE4DA6-769B-4A55-B919-65BFEADC8B02}"/>
    <cellStyle name="60% - Accent2" xfId="78" builtinId="36" customBuiltin="1"/>
    <cellStyle name="60% - Accent2 2" xfId="39" xr:uid="{2A7077BE-2AA6-4215-AB54-6D3D82C0A280}"/>
    <cellStyle name="60% - Accent3" xfId="82" builtinId="40" customBuiltin="1"/>
    <cellStyle name="60% - Accent3 2" xfId="43" xr:uid="{F041B008-D47C-47F6-9065-7585105F3F7E}"/>
    <cellStyle name="60% - Accent4" xfId="86" builtinId="44" customBuiltin="1"/>
    <cellStyle name="60% - Accent4 2" xfId="47" xr:uid="{9161F672-EF83-4DFF-86AA-4D129B9103F7}"/>
    <cellStyle name="60% - Accent5" xfId="90" builtinId="48" customBuiltin="1"/>
    <cellStyle name="60% - Accent5 2" xfId="51" xr:uid="{61DD2A88-3879-4B06-9AF4-278FDC4F22B7}"/>
    <cellStyle name="60% - Accent6" xfId="94" builtinId="52" customBuiltin="1"/>
    <cellStyle name="60% - Accent6 2" xfId="55" xr:uid="{57A195F6-1878-45C0-BBAA-BC85258A2DCE}"/>
    <cellStyle name="Accent1" xfId="71" builtinId="29" customBuiltin="1"/>
    <cellStyle name="Accent1 2" xfId="32" xr:uid="{3F270D16-4298-4727-A8BF-9293E092C7B4}"/>
    <cellStyle name="Accent2" xfId="75" builtinId="33" customBuiltin="1"/>
    <cellStyle name="Accent2 2" xfId="36" xr:uid="{7A7C05D7-A7BE-4F6B-928A-74F823B16DD3}"/>
    <cellStyle name="Accent3" xfId="79" builtinId="37" customBuiltin="1"/>
    <cellStyle name="Accent3 2" xfId="40" xr:uid="{E7E4C50F-E70B-4CB5-BB80-1CAA140E6493}"/>
    <cellStyle name="Accent4" xfId="83" builtinId="41" customBuiltin="1"/>
    <cellStyle name="Accent4 2" xfId="44" xr:uid="{130B7A31-3F74-4A8C-AC92-81A1E824E3C7}"/>
    <cellStyle name="Accent5" xfId="87" builtinId="45" customBuiltin="1"/>
    <cellStyle name="Accent5 2" xfId="48" xr:uid="{01FD9B8B-3A47-4E9E-897A-FCB8775777C2}"/>
    <cellStyle name="Accent6" xfId="91" builtinId="49" customBuiltin="1"/>
    <cellStyle name="Accent6 2" xfId="52" xr:uid="{EBF0B71E-F436-4FCF-A383-289A4AA8DD1F}"/>
    <cellStyle name="Bad" xfId="61" builtinId="27" customBuiltin="1"/>
    <cellStyle name="Bad 2" xfId="21" xr:uid="{5CD09509-B09F-46EC-87A1-0A3C35066B32}"/>
    <cellStyle name="Calculation" xfId="65" builtinId="22" customBuiltin="1"/>
    <cellStyle name="Calculation 2" xfId="25" xr:uid="{53A95B77-DFA5-4EF2-B999-407250AFDFF6}"/>
    <cellStyle name="Check Cell" xfId="67" builtinId="23" customBuiltin="1"/>
    <cellStyle name="Check Cell 2" xfId="27" xr:uid="{C93BF205-C483-4898-AC66-4F1A1B64EC43}"/>
    <cellStyle name="Comma" xfId="99" builtinId="3"/>
    <cellStyle name="Comma 3" xfId="6" xr:uid="{8D1A8DB3-9263-4211-B9DB-16982B57E170}"/>
    <cellStyle name="Currency 3" xfId="7" xr:uid="{0BE474AF-142B-4A94-B680-F6A26E8F6151}"/>
    <cellStyle name="Explanatory Text" xfId="69" builtinId="53" customBuiltin="1"/>
    <cellStyle name="Explanatory Text 2" xfId="30" xr:uid="{AE15BEA9-8E98-41D1-88DA-7FB71F55877F}"/>
    <cellStyle name="Good" xfId="60" builtinId="26" customBuiltin="1"/>
    <cellStyle name="Good 2" xfId="20" xr:uid="{236809FD-C65D-4265-AFE9-66C517BF823B}"/>
    <cellStyle name="Heading 1" xfId="56" builtinId="16" customBuiltin="1"/>
    <cellStyle name="Heading 1 2" xfId="16" xr:uid="{A17DDACE-A197-40DB-A66D-CD2C35302ACD}"/>
    <cellStyle name="Heading 2" xfId="57" builtinId="17" customBuiltin="1"/>
    <cellStyle name="Heading 2 2" xfId="17" xr:uid="{DAD2D668-8769-412F-8586-D31036D769FB}"/>
    <cellStyle name="Heading 3" xfId="58" builtinId="18" customBuiltin="1"/>
    <cellStyle name="Heading 3 2" xfId="18" xr:uid="{A54A4A05-7C73-4B3A-9E0B-F5F8EC81C985}"/>
    <cellStyle name="Heading 4" xfId="59" builtinId="19" customBuiltin="1"/>
    <cellStyle name="Heading 4 2" xfId="19" xr:uid="{3606766A-D60D-433F-8D5C-28BEE879BD2D}"/>
    <cellStyle name="Hyperlink 2" xfId="12" xr:uid="{864B8645-D078-4EE4-AA3B-34CA6EEF127F}"/>
    <cellStyle name="Input" xfId="63" builtinId="20" customBuiltin="1"/>
    <cellStyle name="Input 2" xfId="23" xr:uid="{F8124F55-E3B7-49FF-BFC5-7748452265C5}"/>
    <cellStyle name="Linked Cell" xfId="66" builtinId="24" customBuiltin="1"/>
    <cellStyle name="Linked Cell 2" xfId="26" xr:uid="{0DBE2B5F-DBEA-4726-B248-3E9A0B7691A4}"/>
    <cellStyle name="Neutral" xfId="62" builtinId="28" customBuiltin="1"/>
    <cellStyle name="Neutral 2" xfId="22" xr:uid="{873D815A-C79E-4F3B-8841-DC2614D6DEC7}"/>
    <cellStyle name="Normal" xfId="0" builtinId="0"/>
    <cellStyle name="Normal 10" xfId="9" xr:uid="{F727CC08-28C7-4E61-9EA1-9F242EA147AD}"/>
    <cellStyle name="Normal 2" xfId="1" xr:uid="{D8C6F251-BC8D-4951-AAB4-5E885A8B0076}"/>
    <cellStyle name="Normal 2 2" xfId="3" xr:uid="{73E3BC81-7CD2-47DC-AD5F-69B787EE4134}"/>
    <cellStyle name="Normal 2 2 2" xfId="5" xr:uid="{EDBBF420-A2AF-4F33-A172-F3902BC83254}"/>
    <cellStyle name="Normal 2 2 3" xfId="98" xr:uid="{D9400482-5702-47F9-A26C-55F0EC2FE744}"/>
    <cellStyle name="Normal 2 3" xfId="4" xr:uid="{602245EC-5C12-4219-BF94-A2705EBEBEAB}"/>
    <cellStyle name="Normal 2 4" xfId="97" xr:uid="{E4397F7D-19EB-439C-91F2-9A4B46ADED36}"/>
    <cellStyle name="Normal 3" xfId="8" xr:uid="{197ED944-FAAE-447D-A9A7-3F324C2508CA}"/>
    <cellStyle name="Normal 4" xfId="10" xr:uid="{9EB943AB-EA8D-45A7-8A0E-403F72235913}"/>
    <cellStyle name="Normal 5" xfId="2" xr:uid="{B8DC6F3F-1E06-4F05-88D5-596A187B0A4F}"/>
    <cellStyle name="Normal 6" xfId="11" xr:uid="{D8B9DAE4-4518-4BCD-9B7F-46C38AF09A3D}"/>
    <cellStyle name="Normal 7" xfId="15" xr:uid="{79446470-8429-43B2-9506-6E05C9B8FF43}"/>
    <cellStyle name="Normal 8" xfId="95" xr:uid="{EFBAD40A-2567-4DE3-9F85-8F7C8A760BAB}"/>
    <cellStyle name="Note 2" xfId="29" xr:uid="{0BDDAC8F-25F2-4CEE-8104-901F8A42F61A}"/>
    <cellStyle name="Note 3" xfId="96" xr:uid="{1A566393-CA84-4E26-AA2F-DCBD491A19F0}"/>
    <cellStyle name="Output" xfId="64" builtinId="21" customBuiltin="1"/>
    <cellStyle name="Output 2" xfId="24" xr:uid="{057D9275-F1C3-4392-B443-4C7D34CE5A47}"/>
    <cellStyle name="Percent" xfId="13" builtinId="5"/>
    <cellStyle name="Title" xfId="14" builtinId="15" customBuiltin="1"/>
    <cellStyle name="Total" xfId="70" builtinId="25" customBuiltin="1"/>
    <cellStyle name="Total 2" xfId="31" xr:uid="{A37FB48A-F663-4E64-A1D0-921C7BD71B42}"/>
    <cellStyle name="Warning Text" xfId="68" builtinId="11" customBuiltin="1"/>
    <cellStyle name="Warning Text 2" xfId="28" xr:uid="{06ABB631-DA8C-42F7-AF33-D3E672268D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14</xdr:col>
      <xdr:colOff>0</xdr:colOff>
      <xdr:row>0</xdr:row>
      <xdr:rowOff>0</xdr:rowOff>
    </xdr:from>
    <xdr:ext cx="184731" cy="264560"/>
    <xdr:sp macro="" textlink="">
      <xdr:nvSpPr>
        <xdr:cNvPr id="2" name="TextBox 1">
          <a:extLst>
            <a:ext uri="{FF2B5EF4-FFF2-40B4-BE49-F238E27FC236}">
              <a16:creationId xmlns:a16="http://schemas.microsoft.com/office/drawing/2014/main" id="{664A741B-DE7B-4B69-9A44-FCB3573EE661}"/>
            </a:ext>
          </a:extLst>
        </xdr:cNvPr>
        <xdr:cNvSpPr txBox="1"/>
      </xdr:nvSpPr>
      <xdr:spPr>
        <a:xfrm>
          <a:off x="111442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14</xdr:col>
      <xdr:colOff>0</xdr:colOff>
      <xdr:row>0</xdr:row>
      <xdr:rowOff>0</xdr:rowOff>
    </xdr:from>
    <xdr:ext cx="184731" cy="264560"/>
    <xdr:sp macro="" textlink="">
      <xdr:nvSpPr>
        <xdr:cNvPr id="3" name="TextBox 2">
          <a:extLst>
            <a:ext uri="{FF2B5EF4-FFF2-40B4-BE49-F238E27FC236}">
              <a16:creationId xmlns:a16="http://schemas.microsoft.com/office/drawing/2014/main" id="{3D6E17C0-4FEC-4BDD-B5E5-2AAEB1C0761C}"/>
            </a:ext>
          </a:extLst>
        </xdr:cNvPr>
        <xdr:cNvSpPr txBox="1"/>
      </xdr:nvSpPr>
      <xdr:spPr>
        <a:xfrm>
          <a:off x="111442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14</xdr:col>
      <xdr:colOff>0</xdr:colOff>
      <xdr:row>0</xdr:row>
      <xdr:rowOff>0</xdr:rowOff>
    </xdr:from>
    <xdr:ext cx="184731" cy="264560"/>
    <xdr:sp macro="" textlink="">
      <xdr:nvSpPr>
        <xdr:cNvPr id="4" name="TextBox 3">
          <a:extLst>
            <a:ext uri="{FF2B5EF4-FFF2-40B4-BE49-F238E27FC236}">
              <a16:creationId xmlns:a16="http://schemas.microsoft.com/office/drawing/2014/main" id="{31B45E21-0B95-479E-9437-F49ACA86AF6A}"/>
            </a:ext>
          </a:extLst>
        </xdr:cNvPr>
        <xdr:cNvSpPr txBox="1"/>
      </xdr:nvSpPr>
      <xdr:spPr>
        <a:xfrm>
          <a:off x="111442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0</xdr:colOff>
      <xdr:row>0</xdr:row>
      <xdr:rowOff>0</xdr:rowOff>
    </xdr:from>
    <xdr:ext cx="184731" cy="264560"/>
    <xdr:sp macro="" textlink="">
      <xdr:nvSpPr>
        <xdr:cNvPr id="2" name="TextBox 1">
          <a:extLst>
            <a:ext uri="{FF2B5EF4-FFF2-40B4-BE49-F238E27FC236}">
              <a16:creationId xmlns:a16="http://schemas.microsoft.com/office/drawing/2014/main" id="{AE978B37-D0EC-4C78-A0F6-3590AF2BBDF9}"/>
            </a:ext>
          </a:extLst>
        </xdr:cNvPr>
        <xdr:cNvSpPr txBox="1"/>
      </xdr:nvSpPr>
      <xdr:spPr>
        <a:xfrm>
          <a:off x="111442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14</xdr:col>
      <xdr:colOff>0</xdr:colOff>
      <xdr:row>0</xdr:row>
      <xdr:rowOff>0</xdr:rowOff>
    </xdr:from>
    <xdr:ext cx="184731" cy="264560"/>
    <xdr:sp macro="" textlink="">
      <xdr:nvSpPr>
        <xdr:cNvPr id="3" name="TextBox 2">
          <a:extLst>
            <a:ext uri="{FF2B5EF4-FFF2-40B4-BE49-F238E27FC236}">
              <a16:creationId xmlns:a16="http://schemas.microsoft.com/office/drawing/2014/main" id="{D23349DB-FAE5-415C-B7B3-5492E88899B8}"/>
            </a:ext>
          </a:extLst>
        </xdr:cNvPr>
        <xdr:cNvSpPr txBox="1"/>
      </xdr:nvSpPr>
      <xdr:spPr>
        <a:xfrm>
          <a:off x="111442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14</xdr:col>
      <xdr:colOff>0</xdr:colOff>
      <xdr:row>0</xdr:row>
      <xdr:rowOff>0</xdr:rowOff>
    </xdr:from>
    <xdr:ext cx="184731" cy="264560"/>
    <xdr:sp macro="" textlink="">
      <xdr:nvSpPr>
        <xdr:cNvPr id="4" name="TextBox 3">
          <a:extLst>
            <a:ext uri="{FF2B5EF4-FFF2-40B4-BE49-F238E27FC236}">
              <a16:creationId xmlns:a16="http://schemas.microsoft.com/office/drawing/2014/main" id="{4C26F104-86A8-473F-9C97-CCFE6D1BA21A}"/>
            </a:ext>
          </a:extLst>
        </xdr:cNvPr>
        <xdr:cNvSpPr txBox="1"/>
      </xdr:nvSpPr>
      <xdr:spPr>
        <a:xfrm>
          <a:off x="111442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0</xdr:colOff>
      <xdr:row>0</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1442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14</xdr:col>
      <xdr:colOff>0</xdr:colOff>
      <xdr:row>0</xdr:row>
      <xdr:rowOff>0</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11442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14</xdr:col>
      <xdr:colOff>0</xdr:colOff>
      <xdr:row>0</xdr:row>
      <xdr:rowOff>0</xdr:rowOff>
    </xdr:from>
    <xdr:ext cx="184731" cy="26456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11442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0</xdr:colOff>
      <xdr:row>0</xdr:row>
      <xdr:rowOff>0</xdr:rowOff>
    </xdr:from>
    <xdr:ext cx="184731" cy="26456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1442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14</xdr:col>
      <xdr:colOff>0</xdr:colOff>
      <xdr:row>0</xdr:row>
      <xdr:rowOff>0</xdr:rowOff>
    </xdr:from>
    <xdr:ext cx="184731" cy="264560"/>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11442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14</xdr:col>
      <xdr:colOff>0</xdr:colOff>
      <xdr:row>0</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11442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13</xdr:col>
      <xdr:colOff>0</xdr:colOff>
      <xdr:row>0</xdr:row>
      <xdr:rowOff>0</xdr:rowOff>
    </xdr:from>
    <xdr:ext cx="184731" cy="264560"/>
    <xdr:sp macro="" textlink="">
      <xdr:nvSpPr>
        <xdr:cNvPr id="2" name="TextBox 1">
          <a:extLst>
            <a:ext uri="{FF2B5EF4-FFF2-40B4-BE49-F238E27FC236}">
              <a16:creationId xmlns:a16="http://schemas.microsoft.com/office/drawing/2014/main" id="{499D417C-C411-441C-8679-E5C2754D5AF1}"/>
            </a:ext>
          </a:extLst>
        </xdr:cNvPr>
        <xdr:cNvSpPr txBox="1"/>
      </xdr:nvSpPr>
      <xdr:spPr>
        <a:xfrm>
          <a:off x="111442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13</xdr:col>
      <xdr:colOff>0</xdr:colOff>
      <xdr:row>0</xdr:row>
      <xdr:rowOff>0</xdr:rowOff>
    </xdr:from>
    <xdr:ext cx="184731" cy="264560"/>
    <xdr:sp macro="" textlink="">
      <xdr:nvSpPr>
        <xdr:cNvPr id="3" name="TextBox 2">
          <a:extLst>
            <a:ext uri="{FF2B5EF4-FFF2-40B4-BE49-F238E27FC236}">
              <a16:creationId xmlns:a16="http://schemas.microsoft.com/office/drawing/2014/main" id="{3294EF42-AB7A-4422-9B4B-D51A6CED42E0}"/>
            </a:ext>
          </a:extLst>
        </xdr:cNvPr>
        <xdr:cNvSpPr txBox="1"/>
      </xdr:nvSpPr>
      <xdr:spPr>
        <a:xfrm>
          <a:off x="111442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13</xdr:col>
      <xdr:colOff>0</xdr:colOff>
      <xdr:row>0</xdr:row>
      <xdr:rowOff>0</xdr:rowOff>
    </xdr:from>
    <xdr:ext cx="184731" cy="264560"/>
    <xdr:sp macro="" textlink="">
      <xdr:nvSpPr>
        <xdr:cNvPr id="4" name="TextBox 3">
          <a:extLst>
            <a:ext uri="{FF2B5EF4-FFF2-40B4-BE49-F238E27FC236}">
              <a16:creationId xmlns:a16="http://schemas.microsoft.com/office/drawing/2014/main" id="{55B9DE26-45EB-496C-B95A-3524F5E3DA6E}"/>
            </a:ext>
          </a:extLst>
        </xdr:cNvPr>
        <xdr:cNvSpPr txBox="1"/>
      </xdr:nvSpPr>
      <xdr:spPr>
        <a:xfrm>
          <a:off x="111442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8AF47-104E-4902-9F1D-5357307C5385}">
  <sheetPr>
    <tabColor theme="9" tint="0.79998168889431442"/>
  </sheetPr>
  <dimension ref="A1:N48"/>
  <sheetViews>
    <sheetView tabSelected="1" view="pageBreakPreview" zoomScale="90" zoomScaleNormal="90" zoomScaleSheetLayoutView="90" workbookViewId="0">
      <selection activeCell="F56" sqref="F56"/>
    </sheetView>
  </sheetViews>
  <sheetFormatPr defaultColWidth="9.109375" defaultRowHeight="13.8" outlineLevelCol="1" x14ac:dyDescent="0.3"/>
  <cols>
    <col min="1" max="1" width="4.77734375" style="2" customWidth="1"/>
    <col min="2" max="2" width="37.6640625" style="2" customWidth="1"/>
    <col min="3" max="4" width="41.77734375" style="2" hidden="1" customWidth="1" outlineLevel="1"/>
    <col min="5" max="5" width="11.33203125" style="2" customWidth="1" collapsed="1"/>
    <col min="6" max="6" width="23.33203125" style="2" customWidth="1"/>
    <col min="7" max="7" width="25.33203125" style="2" customWidth="1"/>
    <col min="8" max="8" width="18.109375" style="2" customWidth="1"/>
    <col min="9" max="9" width="6.44140625" style="2" customWidth="1"/>
    <col min="10" max="10" width="14.109375" style="2" customWidth="1"/>
    <col min="11" max="11" width="16.109375" style="2" customWidth="1"/>
    <col min="12" max="12" width="12.33203125" style="2" customWidth="1"/>
    <col min="13" max="13" width="13.109375" style="2" customWidth="1"/>
    <col min="14" max="14" width="12" style="2" customWidth="1"/>
    <col min="15" max="16384" width="9.109375" style="2"/>
  </cols>
  <sheetData>
    <row r="1" spans="1:14" ht="12.75" customHeight="1" x14ac:dyDescent="0.3">
      <c r="A1" s="1" t="s">
        <v>0</v>
      </c>
      <c r="B1" s="50"/>
      <c r="C1" s="50"/>
      <c r="D1" s="50"/>
      <c r="E1" s="143" t="s">
        <v>1</v>
      </c>
      <c r="F1" s="143"/>
      <c r="G1" s="143"/>
      <c r="H1" s="143"/>
      <c r="I1" s="1"/>
      <c r="J1" s="1"/>
      <c r="K1" s="143" t="s">
        <v>512</v>
      </c>
      <c r="L1" s="143"/>
      <c r="N1" s="1" t="s">
        <v>39</v>
      </c>
    </row>
    <row r="2" spans="1:14" x14ac:dyDescent="0.3">
      <c r="A2" s="3"/>
      <c r="B2" s="3"/>
      <c r="C2" s="3"/>
      <c r="D2" s="3"/>
      <c r="E2" s="3"/>
      <c r="F2" s="3"/>
      <c r="G2" s="3"/>
      <c r="H2" s="48"/>
      <c r="I2" s="48"/>
      <c r="J2" s="48"/>
      <c r="K2" s="48"/>
      <c r="L2" s="48"/>
    </row>
    <row r="3" spans="1:14" ht="12.75" customHeight="1" x14ac:dyDescent="0.3">
      <c r="A3" s="2" t="s">
        <v>3</v>
      </c>
      <c r="B3" s="6"/>
      <c r="C3" s="6"/>
      <c r="D3" s="6"/>
      <c r="E3" s="4" t="s">
        <v>4</v>
      </c>
      <c r="F3" s="144" t="s">
        <v>5</v>
      </c>
      <c r="G3" s="144"/>
      <c r="H3" s="144"/>
      <c r="I3" s="5"/>
      <c r="J3" s="5" t="s">
        <v>6</v>
      </c>
      <c r="K3" s="6"/>
      <c r="L3" s="6"/>
    </row>
    <row r="4" spans="1:14" x14ac:dyDescent="0.3">
      <c r="B4" s="6"/>
      <c r="C4" s="6"/>
      <c r="D4" s="6"/>
      <c r="E4" s="6"/>
      <c r="F4" s="145"/>
      <c r="G4" s="145"/>
      <c r="H4" s="145"/>
      <c r="I4" s="7" t="s">
        <v>508</v>
      </c>
      <c r="J4" s="8" t="s">
        <v>7</v>
      </c>
      <c r="K4" s="52"/>
      <c r="L4" s="46">
        <v>46752</v>
      </c>
      <c r="M4" s="9"/>
    </row>
    <row r="5" spans="1:14" x14ac:dyDescent="0.3">
      <c r="A5" s="2" t="s">
        <v>8</v>
      </c>
      <c r="B5" s="51"/>
      <c r="C5" s="51"/>
      <c r="D5" s="51"/>
      <c r="E5" s="51"/>
      <c r="F5" s="145" t="s">
        <v>9</v>
      </c>
      <c r="G5" s="145"/>
      <c r="H5" s="145"/>
      <c r="I5" s="7" t="s">
        <v>509</v>
      </c>
      <c r="J5" s="8" t="s">
        <v>10</v>
      </c>
      <c r="K5" s="19"/>
      <c r="L5" s="46">
        <v>46387</v>
      </c>
      <c r="M5" s="9"/>
    </row>
    <row r="6" spans="1:14" ht="12.9" customHeight="1" x14ac:dyDescent="0.3">
      <c r="A6" s="10"/>
      <c r="F6" s="145"/>
      <c r="G6" s="145"/>
      <c r="H6" s="145"/>
      <c r="I6" s="7" t="s">
        <v>509</v>
      </c>
      <c r="J6" s="8" t="s">
        <v>11</v>
      </c>
      <c r="K6" s="19"/>
      <c r="L6" s="46">
        <v>46022</v>
      </c>
      <c r="M6" s="9"/>
    </row>
    <row r="7" spans="1:14" x14ac:dyDescent="0.3">
      <c r="A7" s="2" t="s">
        <v>550</v>
      </c>
      <c r="F7" s="145"/>
      <c r="G7" s="145"/>
      <c r="H7" s="145"/>
      <c r="I7" s="7" t="s">
        <v>509</v>
      </c>
      <c r="J7" s="8" t="s">
        <v>12</v>
      </c>
      <c r="K7" s="19"/>
      <c r="L7" s="46">
        <v>45657</v>
      </c>
      <c r="M7" s="9"/>
    </row>
    <row r="8" spans="1:14" x14ac:dyDescent="0.3">
      <c r="F8" s="145"/>
      <c r="G8" s="145"/>
      <c r="H8" s="145"/>
      <c r="I8" s="7" t="s">
        <v>509</v>
      </c>
      <c r="J8" s="8" t="s">
        <v>13</v>
      </c>
      <c r="K8" s="19"/>
      <c r="L8" s="46">
        <v>45291</v>
      </c>
      <c r="M8" s="9"/>
    </row>
    <row r="9" spans="1:14" x14ac:dyDescent="0.3">
      <c r="F9" s="145"/>
      <c r="G9" s="145"/>
      <c r="H9" s="145"/>
      <c r="I9" s="7"/>
      <c r="J9" s="8"/>
      <c r="K9" s="19"/>
      <c r="L9" s="46"/>
      <c r="M9" s="9"/>
    </row>
    <row r="10" spans="1:14" x14ac:dyDescent="0.3">
      <c r="F10" s="45"/>
      <c r="G10" s="45"/>
      <c r="H10" s="45"/>
      <c r="I10" s="7"/>
      <c r="J10" s="8"/>
      <c r="K10" s="9"/>
      <c r="L10" s="9"/>
      <c r="M10" s="9"/>
    </row>
    <row r="11" spans="1:14" x14ac:dyDescent="0.3">
      <c r="F11" s="147" t="s">
        <v>14</v>
      </c>
      <c r="G11" s="147"/>
      <c r="H11" s="7"/>
      <c r="I11" s="7"/>
      <c r="J11" s="8" t="s">
        <v>15</v>
      </c>
      <c r="K11" s="9"/>
      <c r="L11" s="9"/>
      <c r="M11" s="9"/>
    </row>
    <row r="12" spans="1:14" x14ac:dyDescent="0.3">
      <c r="A12" s="11"/>
      <c r="B12" s="59">
        <v>-1</v>
      </c>
      <c r="C12" s="59">
        <v>-1</v>
      </c>
      <c r="D12" s="59">
        <v>-1</v>
      </c>
      <c r="E12" s="59">
        <v>-2</v>
      </c>
      <c r="F12" s="59">
        <v>-3</v>
      </c>
      <c r="G12" s="59">
        <v>-4</v>
      </c>
      <c r="H12" s="59">
        <v>-5</v>
      </c>
      <c r="I12" s="49"/>
      <c r="J12" s="49"/>
      <c r="K12" s="49"/>
      <c r="L12" s="49"/>
    </row>
    <row r="13" spans="1:14" x14ac:dyDescent="0.3">
      <c r="A13" s="14"/>
      <c r="B13" s="12"/>
      <c r="C13" s="12"/>
      <c r="D13" s="12"/>
      <c r="E13" s="12"/>
      <c r="F13" s="12"/>
      <c r="G13" s="13" t="s">
        <v>16</v>
      </c>
      <c r="H13" s="12" t="s">
        <v>17</v>
      </c>
      <c r="I13" s="13"/>
      <c r="J13" s="13"/>
      <c r="K13" s="12"/>
      <c r="L13" s="12"/>
    </row>
    <row r="14" spans="1:14" x14ac:dyDescent="0.3">
      <c r="A14" s="13" t="s">
        <v>18</v>
      </c>
      <c r="B14" s="13" t="s">
        <v>19</v>
      </c>
      <c r="C14" s="13"/>
      <c r="D14" s="13"/>
      <c r="E14" s="13" t="s">
        <v>20</v>
      </c>
      <c r="F14" s="13" t="s">
        <v>20</v>
      </c>
      <c r="G14" s="13" t="s">
        <v>21</v>
      </c>
      <c r="H14" s="13" t="s">
        <v>22</v>
      </c>
      <c r="I14" s="13"/>
      <c r="J14" s="13"/>
      <c r="K14" s="13"/>
      <c r="L14" s="13"/>
    </row>
    <row r="15" spans="1:14" x14ac:dyDescent="0.3">
      <c r="A15" s="15" t="s">
        <v>23</v>
      </c>
      <c r="B15" s="15" t="s">
        <v>24</v>
      </c>
      <c r="C15" s="15"/>
      <c r="D15" s="15"/>
      <c r="E15" s="15" t="s">
        <v>25</v>
      </c>
      <c r="F15" s="15" t="s">
        <v>26</v>
      </c>
      <c r="G15" s="15" t="s">
        <v>27</v>
      </c>
      <c r="H15" s="15" t="s">
        <v>28</v>
      </c>
      <c r="I15" s="15"/>
      <c r="J15" s="15"/>
      <c r="K15" s="15"/>
      <c r="L15" s="15"/>
    </row>
    <row r="16" spans="1:14" x14ac:dyDescent="0.3">
      <c r="A16" s="16">
        <v>1</v>
      </c>
      <c r="B16" s="39"/>
      <c r="C16" s="39"/>
      <c r="D16" s="39"/>
      <c r="E16" s="30"/>
      <c r="F16" s="34"/>
      <c r="G16" s="34"/>
      <c r="H16" s="30"/>
      <c r="I16" s="22"/>
      <c r="J16" s="22"/>
      <c r="K16" s="22"/>
      <c r="L16" s="22"/>
    </row>
    <row r="17" spans="1:11" x14ac:dyDescent="0.3">
      <c r="A17" s="16">
        <f t="shared" ref="A17:A46" si="0">A16+1</f>
        <v>2</v>
      </c>
      <c r="B17" s="40" t="s">
        <v>29</v>
      </c>
      <c r="C17" s="25" t="s">
        <v>30</v>
      </c>
      <c r="D17" s="25" t="s">
        <v>504</v>
      </c>
      <c r="E17" s="31"/>
      <c r="F17" s="34"/>
      <c r="G17" s="34">
        <f>VLOOKUP($C17,'Cap Str Per (13MoAvg) 24-27'!$A:$CM,MATCH($N$1, 'Cap Str Per (13MoAvg) 24-27'!$2:$2,0),FALSE)/1000</f>
        <v>295567.512604738</v>
      </c>
      <c r="H17" s="42"/>
      <c r="I17" s="26"/>
      <c r="J17" s="22"/>
      <c r="K17" s="22"/>
    </row>
    <row r="18" spans="1:11" x14ac:dyDescent="0.3">
      <c r="A18" s="16">
        <f t="shared" si="0"/>
        <v>3</v>
      </c>
      <c r="B18" s="40" t="s">
        <v>510</v>
      </c>
      <c r="C18" s="25"/>
      <c r="D18" s="25"/>
      <c r="E18" s="31"/>
      <c r="F18" s="34"/>
      <c r="G18" s="34">
        <f>+VLOOKUP($D17,'Cap Str Per (13MoAvg) 24-27'!$A:$CM,MATCH($N$1, 'Cap Str Per (13MoAvg) 24-27'!$2:$2,0),FALSE)/1000</f>
        <v>9311.8943076923006</v>
      </c>
      <c r="H18" s="42"/>
      <c r="I18" s="26"/>
      <c r="J18" s="22"/>
      <c r="K18" s="22"/>
    </row>
    <row r="19" spans="1:11" x14ac:dyDescent="0.3">
      <c r="A19" s="16">
        <f t="shared" si="0"/>
        <v>4</v>
      </c>
      <c r="B19" s="40" t="s">
        <v>511</v>
      </c>
      <c r="C19" s="25" t="s">
        <v>31</v>
      </c>
      <c r="D19" s="25"/>
      <c r="E19" s="44">
        <f>H19</f>
        <v>3.2000000000349679E-2</v>
      </c>
      <c r="F19" s="34">
        <f>VLOOKUP($C19,'Cap Str Per (13MoAvg) 24-27'!$A:$CM,MATCH($N$1, 'Cap Str Per (13MoAvg) 24-27'!$2:$2,0),FALSE)/1000+VLOOKUP($C20,'Cap Str Per (13MoAvg) 24-27'!$A:$CM,MATCH($N$1, 'Cap Str Per (13MoAvg) 24-27'!$2:$2,0),FALSE)/1000</f>
        <v>9756.14102130438</v>
      </c>
      <c r="G19" s="34"/>
      <c r="H19" s="31">
        <f>F19/$G$31</f>
        <v>3.2000000000349679E-2</v>
      </c>
      <c r="I19" s="22"/>
      <c r="J19" s="22"/>
      <c r="K19" s="22"/>
    </row>
    <row r="20" spans="1:11" x14ac:dyDescent="0.3">
      <c r="A20" s="16">
        <f t="shared" si="0"/>
        <v>5</v>
      </c>
      <c r="B20" s="40"/>
      <c r="C20" s="25" t="s">
        <v>32</v>
      </c>
      <c r="D20" s="25"/>
      <c r="E20" s="44"/>
      <c r="F20" s="34"/>
      <c r="G20" s="35"/>
      <c r="H20" s="31"/>
      <c r="I20" s="27"/>
      <c r="J20" s="27"/>
      <c r="K20" s="27"/>
    </row>
    <row r="21" spans="1:11" x14ac:dyDescent="0.3">
      <c r="A21" s="16">
        <f t="shared" si="0"/>
        <v>6</v>
      </c>
      <c r="B21" s="25"/>
      <c r="C21" s="25"/>
      <c r="D21" s="25"/>
      <c r="E21" s="31"/>
      <c r="F21" s="34"/>
      <c r="G21" s="34"/>
      <c r="H21" s="31"/>
      <c r="I21" s="26"/>
      <c r="J21" s="22"/>
      <c r="K21" s="22"/>
    </row>
    <row r="22" spans="1:11" x14ac:dyDescent="0.3">
      <c r="A22" s="16">
        <f t="shared" si="0"/>
        <v>7</v>
      </c>
      <c r="B22" s="19"/>
      <c r="C22" s="19"/>
      <c r="D22" s="19"/>
      <c r="E22" s="30"/>
      <c r="F22" s="34"/>
      <c r="G22" s="34"/>
      <c r="H22" s="30"/>
      <c r="I22" s="22"/>
      <c r="J22" s="22"/>
      <c r="K22" s="22"/>
    </row>
    <row r="23" spans="1:11" x14ac:dyDescent="0.3">
      <c r="A23" s="16">
        <f t="shared" si="0"/>
        <v>8</v>
      </c>
      <c r="E23" s="32"/>
      <c r="F23" s="36"/>
      <c r="G23" s="36"/>
      <c r="H23" s="32"/>
    </row>
    <row r="24" spans="1:11" x14ac:dyDescent="0.3">
      <c r="A24" s="16">
        <f t="shared" si="0"/>
        <v>9</v>
      </c>
      <c r="B24" s="19"/>
      <c r="C24" s="19"/>
      <c r="D24" s="19"/>
      <c r="E24" s="31"/>
      <c r="F24" s="34"/>
      <c r="G24" s="34"/>
      <c r="H24" s="31"/>
      <c r="I24" s="26"/>
      <c r="J24" s="22"/>
      <c r="K24" s="22"/>
    </row>
    <row r="25" spans="1:11" x14ac:dyDescent="0.3">
      <c r="A25" s="16">
        <f t="shared" si="0"/>
        <v>10</v>
      </c>
      <c r="B25" s="5"/>
      <c r="C25" s="5"/>
      <c r="D25" s="5"/>
      <c r="E25" s="32"/>
      <c r="F25" s="36"/>
      <c r="G25" s="36"/>
      <c r="H25" s="32"/>
      <c r="I25" s="26"/>
      <c r="J25" s="22"/>
      <c r="K25" s="22"/>
    </row>
    <row r="26" spans="1:11" x14ac:dyDescent="0.3">
      <c r="A26" s="16">
        <f t="shared" si="0"/>
        <v>11</v>
      </c>
      <c r="B26" s="25"/>
      <c r="C26" s="25"/>
      <c r="D26" s="25"/>
      <c r="E26" s="30"/>
      <c r="F26" s="37"/>
      <c r="G26" s="37"/>
      <c r="H26" s="30"/>
      <c r="I26" s="29"/>
      <c r="J26" s="29"/>
      <c r="K26" s="29"/>
    </row>
    <row r="27" spans="1:11" x14ac:dyDescent="0.3">
      <c r="A27" s="16">
        <f t="shared" si="0"/>
        <v>12</v>
      </c>
      <c r="B27" s="25"/>
      <c r="C27" s="25"/>
      <c r="D27" s="25"/>
      <c r="E27" s="31"/>
      <c r="F27" s="34"/>
      <c r="G27" s="34"/>
      <c r="H27" s="31"/>
      <c r="I27" s="26"/>
      <c r="J27" s="22"/>
      <c r="K27" s="22"/>
    </row>
    <row r="28" spans="1:11" x14ac:dyDescent="0.3">
      <c r="A28" s="16">
        <f t="shared" si="0"/>
        <v>13</v>
      </c>
      <c r="E28" s="32"/>
      <c r="F28" s="36"/>
      <c r="G28" s="36"/>
      <c r="H28" s="32"/>
      <c r="I28" s="28"/>
      <c r="J28" s="28"/>
      <c r="K28" s="28"/>
    </row>
    <row r="29" spans="1:11" x14ac:dyDescent="0.3">
      <c r="A29" s="16">
        <f t="shared" si="0"/>
        <v>14</v>
      </c>
      <c r="B29" s="18"/>
      <c r="C29" s="18"/>
      <c r="D29" s="18"/>
      <c r="E29" s="33"/>
      <c r="F29" s="35"/>
      <c r="G29" s="35"/>
      <c r="H29" s="33"/>
      <c r="I29" s="27"/>
      <c r="J29" s="27"/>
      <c r="K29" s="27"/>
    </row>
    <row r="30" spans="1:11" x14ac:dyDescent="0.3">
      <c r="A30" s="16">
        <f t="shared" si="0"/>
        <v>15</v>
      </c>
      <c r="B30" s="18"/>
      <c r="C30" s="18"/>
      <c r="D30" s="18"/>
      <c r="E30" s="32"/>
      <c r="F30" s="34"/>
      <c r="G30" s="34"/>
      <c r="H30" s="32"/>
      <c r="I30" s="22"/>
      <c r="J30" s="22"/>
      <c r="K30" s="22"/>
    </row>
    <row r="31" spans="1:11" ht="14.4" thickBot="1" x14ac:dyDescent="0.35">
      <c r="A31" s="16">
        <f t="shared" si="0"/>
        <v>16</v>
      </c>
      <c r="B31" s="18"/>
      <c r="C31" s="18"/>
      <c r="D31" s="18"/>
      <c r="E31" s="32"/>
      <c r="F31" s="38">
        <f t="shared" ref="F31:G31" si="1">SUM(F16:F30)</f>
        <v>9756.14102130438</v>
      </c>
      <c r="G31" s="38">
        <f t="shared" si="1"/>
        <v>304879.40691243031</v>
      </c>
      <c r="H31" s="43">
        <f>SUM(H16:H30)</f>
        <v>3.2000000000349679E-2</v>
      </c>
      <c r="I31" s="28"/>
      <c r="J31" s="58"/>
      <c r="K31" s="28"/>
    </row>
    <row r="32" spans="1:11" ht="14.4" thickTop="1" x14ac:dyDescent="0.3">
      <c r="A32" s="16">
        <f t="shared" si="0"/>
        <v>17</v>
      </c>
      <c r="B32" s="18"/>
      <c r="C32" s="18"/>
      <c r="D32" s="18"/>
      <c r="E32" s="19"/>
      <c r="F32" s="23"/>
      <c r="G32" s="23"/>
      <c r="H32" s="20"/>
      <c r="I32" s="20"/>
      <c r="J32" s="17"/>
      <c r="K32" s="17"/>
    </row>
    <row r="33" spans="1:12" x14ac:dyDescent="0.3">
      <c r="A33" s="16">
        <f t="shared" si="0"/>
        <v>18</v>
      </c>
      <c r="B33" s="39" t="s">
        <v>784</v>
      </c>
      <c r="C33" s="39"/>
      <c r="D33" s="39"/>
      <c r="E33" s="21"/>
      <c r="F33" s="22"/>
      <c r="G33" s="22"/>
      <c r="H33" s="17"/>
      <c r="I33" s="17"/>
      <c r="J33" s="17"/>
      <c r="K33" s="17"/>
    </row>
    <row r="34" spans="1:12" x14ac:dyDescent="0.3">
      <c r="A34" s="16">
        <f t="shared" si="0"/>
        <v>19</v>
      </c>
      <c r="B34" s="16"/>
      <c r="C34" s="16"/>
      <c r="D34" s="16"/>
      <c r="E34" s="21"/>
      <c r="F34" s="22"/>
      <c r="G34" s="22"/>
      <c r="H34" s="17"/>
      <c r="I34" s="17"/>
      <c r="J34" s="17"/>
      <c r="K34" s="17"/>
    </row>
    <row r="35" spans="1:12" x14ac:dyDescent="0.3">
      <c r="A35" s="16">
        <f t="shared" si="0"/>
        <v>20</v>
      </c>
      <c r="B35" s="24"/>
      <c r="C35" s="24"/>
      <c r="D35" s="24"/>
      <c r="E35" s="21"/>
      <c r="F35" s="22"/>
      <c r="G35" s="22"/>
      <c r="H35" s="17"/>
      <c r="I35" s="17"/>
      <c r="J35" s="17"/>
      <c r="K35" s="17"/>
    </row>
    <row r="36" spans="1:12" x14ac:dyDescent="0.3">
      <c r="A36" s="16">
        <f t="shared" si="0"/>
        <v>21</v>
      </c>
      <c r="B36" s="41" t="s">
        <v>33</v>
      </c>
      <c r="C36" s="41"/>
      <c r="D36" s="41"/>
      <c r="E36" s="41"/>
      <c r="F36" s="22"/>
      <c r="G36" s="22"/>
      <c r="H36" s="17"/>
      <c r="I36" s="17"/>
      <c r="J36" s="17"/>
      <c r="K36" s="17"/>
    </row>
    <row r="37" spans="1:12" ht="12.9" customHeight="1" x14ac:dyDescent="0.3">
      <c r="A37" s="16">
        <f t="shared" si="0"/>
        <v>22</v>
      </c>
      <c r="B37" s="146" t="s">
        <v>34</v>
      </c>
      <c r="C37" s="146"/>
      <c r="D37" s="146"/>
      <c r="E37" s="146"/>
      <c r="F37" s="146"/>
      <c r="G37" s="146"/>
      <c r="H37" s="146"/>
      <c r="I37" s="146"/>
      <c r="J37" s="146"/>
      <c r="K37" s="146"/>
      <c r="L37" s="146"/>
    </row>
    <row r="38" spans="1:12" x14ac:dyDescent="0.3">
      <c r="A38" s="16">
        <f t="shared" si="0"/>
        <v>23</v>
      </c>
      <c r="B38" s="146"/>
      <c r="C38" s="146"/>
      <c r="D38" s="146"/>
      <c r="E38" s="146"/>
      <c r="F38" s="146"/>
      <c r="G38" s="146"/>
      <c r="H38" s="146"/>
      <c r="I38" s="146"/>
      <c r="J38" s="146"/>
      <c r="K38" s="146"/>
      <c r="L38" s="146"/>
    </row>
    <row r="39" spans="1:12" x14ac:dyDescent="0.3">
      <c r="A39" s="16">
        <f t="shared" si="0"/>
        <v>24</v>
      </c>
      <c r="B39" s="146"/>
      <c r="C39" s="146"/>
      <c r="D39" s="146"/>
      <c r="E39" s="146"/>
      <c r="F39" s="146"/>
      <c r="G39" s="146"/>
      <c r="H39" s="146"/>
      <c r="I39" s="146"/>
      <c r="J39" s="146"/>
      <c r="K39" s="146"/>
      <c r="L39" s="146"/>
    </row>
    <row r="40" spans="1:12" x14ac:dyDescent="0.3">
      <c r="A40" s="16">
        <f t="shared" si="0"/>
        <v>25</v>
      </c>
      <c r="B40" s="146"/>
      <c r="C40" s="146"/>
      <c r="D40" s="146"/>
      <c r="E40" s="146"/>
      <c r="F40" s="146"/>
      <c r="G40" s="146"/>
      <c r="H40" s="146"/>
      <c r="I40" s="146"/>
      <c r="J40" s="146"/>
      <c r="K40" s="146"/>
      <c r="L40" s="146"/>
    </row>
    <row r="41" spans="1:12" x14ac:dyDescent="0.3">
      <c r="A41" s="16">
        <f t="shared" si="0"/>
        <v>26</v>
      </c>
      <c r="B41" s="146"/>
      <c r="C41" s="146"/>
      <c r="D41" s="146"/>
      <c r="E41" s="146"/>
      <c r="F41" s="146"/>
      <c r="G41" s="146"/>
      <c r="H41" s="146"/>
      <c r="I41" s="146"/>
      <c r="J41" s="146"/>
      <c r="K41" s="146"/>
      <c r="L41" s="146"/>
    </row>
    <row r="42" spans="1:12" x14ac:dyDescent="0.3">
      <c r="A42" s="16">
        <f t="shared" si="0"/>
        <v>27</v>
      </c>
      <c r="B42" s="16"/>
      <c r="C42" s="16"/>
      <c r="D42" s="16"/>
      <c r="E42" s="21"/>
      <c r="F42" s="22"/>
      <c r="G42" s="22"/>
      <c r="H42" s="17"/>
      <c r="I42" s="17"/>
      <c r="J42" s="17"/>
      <c r="K42" s="17"/>
    </row>
    <row r="43" spans="1:12" x14ac:dyDescent="0.3">
      <c r="A43" s="16">
        <f t="shared" si="0"/>
        <v>28</v>
      </c>
      <c r="B43" s="16"/>
      <c r="C43" s="16"/>
      <c r="D43" s="16"/>
      <c r="E43" s="21"/>
      <c r="F43" s="22"/>
      <c r="G43" s="22"/>
      <c r="H43" s="17"/>
      <c r="I43" s="17"/>
      <c r="J43" s="17"/>
      <c r="K43" s="17"/>
    </row>
    <row r="44" spans="1:12" x14ac:dyDescent="0.3">
      <c r="A44" s="16">
        <f t="shared" si="0"/>
        <v>29</v>
      </c>
      <c r="B44" s="16"/>
      <c r="C44" s="16"/>
      <c r="D44" s="16"/>
      <c r="E44" s="21"/>
      <c r="F44" s="22"/>
      <c r="G44" s="22"/>
      <c r="H44" s="17"/>
      <c r="I44" s="17"/>
      <c r="J44" s="17"/>
      <c r="K44" s="17"/>
    </row>
    <row r="45" spans="1:12" x14ac:dyDescent="0.3">
      <c r="A45" s="16">
        <f t="shared" si="0"/>
        <v>30</v>
      </c>
      <c r="B45" s="16"/>
      <c r="C45" s="16"/>
      <c r="D45" s="16"/>
      <c r="E45" s="21"/>
      <c r="F45" s="22"/>
      <c r="G45" s="22"/>
      <c r="H45" s="17"/>
      <c r="I45" s="17"/>
      <c r="J45" s="17"/>
      <c r="K45" s="17"/>
    </row>
    <row r="46" spans="1:12" x14ac:dyDescent="0.3">
      <c r="A46" s="53">
        <f t="shared" si="0"/>
        <v>31</v>
      </c>
      <c r="B46" s="53"/>
      <c r="C46" s="53"/>
      <c r="D46" s="53"/>
      <c r="E46" s="54"/>
      <c r="F46" s="55"/>
      <c r="G46" s="55"/>
      <c r="H46" s="56"/>
      <c r="I46" s="56"/>
      <c r="J46" s="56"/>
      <c r="K46" s="56"/>
      <c r="L46" s="56"/>
    </row>
    <row r="47" spans="1:12" ht="87.75" customHeight="1" x14ac:dyDescent="0.3">
      <c r="A47" s="134"/>
      <c r="B47" s="135"/>
      <c r="C47" s="135"/>
      <c r="D47" s="135"/>
      <c r="E47" s="135"/>
      <c r="F47" s="136"/>
      <c r="G47" s="136"/>
      <c r="H47" s="137"/>
      <c r="I47" s="137"/>
      <c r="J47" s="137"/>
      <c r="K47" s="137"/>
      <c r="L47" s="139"/>
    </row>
    <row r="48" spans="1:12" x14ac:dyDescent="0.3">
      <c r="A48" s="2" t="s">
        <v>505</v>
      </c>
      <c r="L48" s="57" t="s">
        <v>506</v>
      </c>
    </row>
  </sheetData>
  <mergeCells count="6">
    <mergeCell ref="E1:H1"/>
    <mergeCell ref="K1:L1"/>
    <mergeCell ref="F3:H4"/>
    <mergeCell ref="F5:H9"/>
    <mergeCell ref="B37:L41"/>
    <mergeCell ref="F11:G11"/>
  </mergeCells>
  <printOptions horizontalCentered="1"/>
  <pageMargins left="0.5" right="0.5" top="0.75" bottom="0.5" header="0.5" footer="0.5"/>
  <pageSetup scale="70" pageOrder="overThenDown" orientation="landscape" cellComments="asDisplayed" r:id="rId1"/>
  <headerFooter>
    <oddHeader xml:space="preserve">&amp;RDEF’s Response to OPC POD 1 (1-26)
Q7
Page &amp;P of &amp;N
</oddHeader>
    <oddFooter xml:space="preserve">&amp;R
20240025-OPCPOD1-00004276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FFF92-80FC-4EB2-91AA-FE04E31B58FA}">
  <sheetPr>
    <tabColor theme="9" tint="0.79998168889431442"/>
  </sheetPr>
  <dimension ref="A1:N48"/>
  <sheetViews>
    <sheetView tabSelected="1" view="pageBreakPreview" topLeftCell="A22" zoomScale="90" zoomScaleNormal="90" zoomScaleSheetLayoutView="90" workbookViewId="0">
      <selection activeCell="F56" sqref="F56"/>
    </sheetView>
  </sheetViews>
  <sheetFormatPr defaultColWidth="9.109375" defaultRowHeight="13.8" outlineLevelCol="1" x14ac:dyDescent="0.3"/>
  <cols>
    <col min="1" max="1" width="4.77734375" style="2" customWidth="1"/>
    <col min="2" max="2" width="37.6640625" style="2" customWidth="1"/>
    <col min="3" max="4" width="41.77734375" style="2" hidden="1" customWidth="1" outlineLevel="1"/>
    <col min="5" max="5" width="11.33203125" style="2" customWidth="1" collapsed="1"/>
    <col min="6" max="6" width="23.33203125" style="2" customWidth="1"/>
    <col min="7" max="7" width="25.33203125" style="2" customWidth="1"/>
    <col min="8" max="8" width="18.109375" style="2" customWidth="1"/>
    <col min="9" max="9" width="6.44140625" style="2" customWidth="1"/>
    <col min="10" max="10" width="14.109375" style="2" customWidth="1"/>
    <col min="11" max="11" width="16.109375" style="2" customWidth="1"/>
    <col min="12" max="12" width="12.33203125" style="2" customWidth="1"/>
    <col min="13" max="13" width="13.109375" style="2" customWidth="1"/>
    <col min="14" max="14" width="12" style="2" customWidth="1"/>
    <col min="15" max="16384" width="9.109375" style="2"/>
  </cols>
  <sheetData>
    <row r="1" spans="1:14" ht="12.75" customHeight="1" x14ac:dyDescent="0.3">
      <c r="A1" s="1" t="s">
        <v>0</v>
      </c>
      <c r="B1" s="50"/>
      <c r="C1" s="50"/>
      <c r="D1" s="50"/>
      <c r="E1" s="143" t="s">
        <v>1</v>
      </c>
      <c r="F1" s="143"/>
      <c r="G1" s="143"/>
      <c r="H1" s="143"/>
      <c r="I1" s="1"/>
      <c r="J1" s="1"/>
      <c r="K1" s="143" t="s">
        <v>546</v>
      </c>
      <c r="L1" s="143"/>
      <c r="N1" s="1" t="s">
        <v>38</v>
      </c>
    </row>
    <row r="2" spans="1:14" x14ac:dyDescent="0.3">
      <c r="A2" s="3"/>
      <c r="B2" s="3"/>
      <c r="C2" s="3"/>
      <c r="D2" s="3"/>
      <c r="E2" s="3"/>
      <c r="F2" s="3"/>
      <c r="G2" s="3"/>
      <c r="H2" s="48"/>
      <c r="I2" s="48"/>
      <c r="J2" s="48"/>
      <c r="K2" s="48"/>
      <c r="L2" s="48"/>
    </row>
    <row r="3" spans="1:14" ht="12.75" customHeight="1" x14ac:dyDescent="0.3">
      <c r="A3" s="2" t="s">
        <v>3</v>
      </c>
      <c r="B3" s="6"/>
      <c r="C3" s="6"/>
      <c r="D3" s="6"/>
      <c r="E3" s="4" t="s">
        <v>4</v>
      </c>
      <c r="F3" s="144" t="s">
        <v>5</v>
      </c>
      <c r="G3" s="144"/>
      <c r="H3" s="144"/>
      <c r="I3" s="5"/>
      <c r="J3" s="5" t="s">
        <v>6</v>
      </c>
      <c r="K3" s="6"/>
      <c r="L3" s="6"/>
    </row>
    <row r="4" spans="1:14" x14ac:dyDescent="0.3">
      <c r="B4" s="6"/>
      <c r="C4" s="6"/>
      <c r="D4" s="6"/>
      <c r="E4" s="6"/>
      <c r="F4" s="145"/>
      <c r="G4" s="145"/>
      <c r="H4" s="145"/>
      <c r="I4" s="7" t="s">
        <v>509</v>
      </c>
      <c r="J4" s="8" t="s">
        <v>7</v>
      </c>
      <c r="K4" s="52"/>
      <c r="L4" s="46">
        <v>46752</v>
      </c>
      <c r="M4" s="9"/>
    </row>
    <row r="5" spans="1:14" x14ac:dyDescent="0.3">
      <c r="A5" s="2" t="s">
        <v>8</v>
      </c>
      <c r="B5" s="51"/>
      <c r="C5" s="51"/>
      <c r="D5" s="51"/>
      <c r="E5" s="51"/>
      <c r="F5" s="145" t="s">
        <v>9</v>
      </c>
      <c r="G5" s="145"/>
      <c r="H5" s="145"/>
      <c r="I5" s="7" t="s">
        <v>508</v>
      </c>
      <c r="J5" s="8" t="s">
        <v>10</v>
      </c>
      <c r="K5" s="19"/>
      <c r="L5" s="46">
        <v>46387</v>
      </c>
      <c r="M5" s="9"/>
    </row>
    <row r="6" spans="1:14" ht="12.9" customHeight="1" x14ac:dyDescent="0.3">
      <c r="A6" s="10"/>
      <c r="F6" s="145"/>
      <c r="G6" s="145"/>
      <c r="H6" s="145"/>
      <c r="I6" s="7" t="s">
        <v>509</v>
      </c>
      <c r="J6" s="8" t="s">
        <v>11</v>
      </c>
      <c r="K6" s="19"/>
      <c r="L6" s="46">
        <v>46022</v>
      </c>
      <c r="M6" s="9"/>
    </row>
    <row r="7" spans="1:14" x14ac:dyDescent="0.3">
      <c r="A7" s="2" t="s">
        <v>550</v>
      </c>
      <c r="F7" s="145"/>
      <c r="G7" s="145"/>
      <c r="H7" s="145"/>
      <c r="I7" s="7" t="s">
        <v>509</v>
      </c>
      <c r="J7" s="8" t="s">
        <v>12</v>
      </c>
      <c r="K7" s="19"/>
      <c r="L7" s="46">
        <v>45657</v>
      </c>
      <c r="M7" s="9"/>
    </row>
    <row r="8" spans="1:14" x14ac:dyDescent="0.3">
      <c r="F8" s="145"/>
      <c r="G8" s="145"/>
      <c r="H8" s="145"/>
      <c r="I8" s="7" t="s">
        <v>509</v>
      </c>
      <c r="J8" s="8" t="s">
        <v>13</v>
      </c>
      <c r="K8" s="19"/>
      <c r="L8" s="46">
        <v>45291</v>
      </c>
      <c r="M8" s="9"/>
    </row>
    <row r="9" spans="1:14" x14ac:dyDescent="0.3">
      <c r="F9" s="145"/>
      <c r="G9" s="145"/>
      <c r="H9" s="145"/>
      <c r="I9" s="7"/>
      <c r="J9" s="8"/>
      <c r="K9" s="19"/>
      <c r="L9" s="46"/>
      <c r="M9" s="9"/>
    </row>
    <row r="10" spans="1:14" x14ac:dyDescent="0.3">
      <c r="F10" s="45"/>
      <c r="G10" s="45"/>
      <c r="H10" s="45"/>
      <c r="I10" s="7"/>
      <c r="J10" s="8"/>
      <c r="K10" s="9"/>
      <c r="L10" s="9"/>
      <c r="M10" s="9"/>
    </row>
    <row r="11" spans="1:14" x14ac:dyDescent="0.3">
      <c r="F11" s="147" t="s">
        <v>14</v>
      </c>
      <c r="G11" s="147"/>
      <c r="H11" s="7"/>
      <c r="I11" s="7"/>
      <c r="J11" s="8" t="s">
        <v>15</v>
      </c>
      <c r="K11" s="9"/>
      <c r="L11" s="9"/>
      <c r="M11" s="9"/>
    </row>
    <row r="12" spans="1:14" x14ac:dyDescent="0.3">
      <c r="A12" s="11"/>
      <c r="B12" s="59">
        <v>-1</v>
      </c>
      <c r="C12" s="59">
        <v>-1</v>
      </c>
      <c r="D12" s="59">
        <v>-1</v>
      </c>
      <c r="E12" s="59">
        <v>-2</v>
      </c>
      <c r="F12" s="59">
        <v>-3</v>
      </c>
      <c r="G12" s="59">
        <v>-4</v>
      </c>
      <c r="H12" s="59">
        <v>-5</v>
      </c>
      <c r="I12" s="49"/>
      <c r="J12" s="49"/>
      <c r="K12" s="49"/>
      <c r="L12" s="49"/>
    </row>
    <row r="13" spans="1:14" x14ac:dyDescent="0.3">
      <c r="A13" s="14"/>
      <c r="B13" s="12"/>
      <c r="C13" s="12"/>
      <c r="D13" s="12"/>
      <c r="E13" s="12"/>
      <c r="F13" s="12"/>
      <c r="G13" s="13" t="s">
        <v>16</v>
      </c>
      <c r="H13" s="12" t="s">
        <v>17</v>
      </c>
      <c r="I13" s="13"/>
      <c r="J13" s="13"/>
      <c r="K13" s="12"/>
      <c r="L13" s="12"/>
    </row>
    <row r="14" spans="1:14" x14ac:dyDescent="0.3">
      <c r="A14" s="13" t="s">
        <v>18</v>
      </c>
      <c r="B14" s="13" t="s">
        <v>19</v>
      </c>
      <c r="C14" s="13"/>
      <c r="D14" s="13"/>
      <c r="E14" s="13" t="s">
        <v>20</v>
      </c>
      <c r="F14" s="13" t="s">
        <v>20</v>
      </c>
      <c r="G14" s="13" t="s">
        <v>21</v>
      </c>
      <c r="H14" s="13" t="s">
        <v>22</v>
      </c>
      <c r="I14" s="13"/>
      <c r="J14" s="13"/>
      <c r="K14" s="13"/>
      <c r="L14" s="13"/>
    </row>
    <row r="15" spans="1:14" x14ac:dyDescent="0.3">
      <c r="A15" s="15" t="s">
        <v>23</v>
      </c>
      <c r="B15" s="15" t="s">
        <v>24</v>
      </c>
      <c r="C15" s="15"/>
      <c r="D15" s="15"/>
      <c r="E15" s="15" t="s">
        <v>25</v>
      </c>
      <c r="F15" s="15" t="s">
        <v>26</v>
      </c>
      <c r="G15" s="15" t="s">
        <v>27</v>
      </c>
      <c r="H15" s="15" t="s">
        <v>28</v>
      </c>
      <c r="I15" s="15"/>
      <c r="J15" s="15"/>
      <c r="K15" s="15"/>
      <c r="L15" s="15"/>
    </row>
    <row r="16" spans="1:14" x14ac:dyDescent="0.3">
      <c r="A16" s="16">
        <v>1</v>
      </c>
      <c r="B16" s="39"/>
      <c r="C16" s="39"/>
      <c r="D16" s="39"/>
      <c r="E16" s="30"/>
      <c r="F16" s="34"/>
      <c r="G16" s="34"/>
      <c r="H16" s="30"/>
      <c r="I16" s="22"/>
      <c r="J16" s="22"/>
      <c r="K16" s="22"/>
      <c r="L16" s="22"/>
    </row>
    <row r="17" spans="1:11" x14ac:dyDescent="0.3">
      <c r="A17" s="16">
        <f t="shared" ref="A17:A46" si="0">A16+1</f>
        <v>2</v>
      </c>
      <c r="B17" s="40" t="s">
        <v>29</v>
      </c>
      <c r="C17" s="25" t="s">
        <v>30</v>
      </c>
      <c r="D17" s="25" t="s">
        <v>504</v>
      </c>
      <c r="E17" s="31"/>
      <c r="F17" s="34"/>
      <c r="G17" s="34">
        <f>VLOOKUP($C17,'Cap Str Per (13MoAvg) 24-27'!$A:$CM,MATCH($N$1, 'Cap Str Per (13MoAvg) 24-27'!$2:$2,0),FALSE)/1000</f>
        <v>10530.128870631301</v>
      </c>
      <c r="H17" s="42"/>
      <c r="I17" s="26"/>
      <c r="J17" s="22"/>
      <c r="K17" s="22"/>
    </row>
    <row r="18" spans="1:11" x14ac:dyDescent="0.3">
      <c r="A18" s="16">
        <f t="shared" si="0"/>
        <v>3</v>
      </c>
      <c r="B18" s="40" t="s">
        <v>510</v>
      </c>
      <c r="C18" s="25"/>
      <c r="D18" s="25"/>
      <c r="E18" s="31"/>
      <c r="F18" s="34"/>
      <c r="G18" s="34">
        <f>+VLOOKUP($D17,'Cap Str Per (13MoAvg) 24-27'!$A:$CM,MATCH($N$1, 'Cap Str Per (13MoAvg) 24-27'!$2:$2,0),FALSE)/1000</f>
        <v>-12154.467307692301</v>
      </c>
      <c r="H18" s="42"/>
      <c r="I18" s="26"/>
      <c r="J18" s="22"/>
      <c r="K18" s="22"/>
    </row>
    <row r="19" spans="1:11" x14ac:dyDescent="0.3">
      <c r="A19" s="16">
        <f t="shared" si="0"/>
        <v>4</v>
      </c>
      <c r="B19" s="40" t="s">
        <v>511</v>
      </c>
      <c r="C19" s="25" t="s">
        <v>31</v>
      </c>
      <c r="D19" s="25"/>
      <c r="E19" s="44">
        <f>H19</f>
        <v>3.2000000478821393E-2</v>
      </c>
      <c r="F19" s="34">
        <f>VLOOKUP($C19,'Cap Str Per (13MoAvg) 24-27'!$A:$CM,MATCH($N$1, 'Cap Str Per (13MoAvg) 24-27'!$2:$2,0),FALSE)/1000+VLOOKUP($C20,'Cap Str Per (13MoAvg) 24-27'!$A:$CM,MATCH($N$1, 'Cap Str Per (13MoAvg) 24-27'!$2:$2,0),FALSE)/1000</f>
        <v>-51.978830763719998</v>
      </c>
      <c r="G19" s="34"/>
      <c r="H19" s="31">
        <f>F19/$G$31</f>
        <v>3.2000000478821393E-2</v>
      </c>
      <c r="I19" s="22"/>
      <c r="J19" s="22"/>
      <c r="K19" s="22"/>
    </row>
    <row r="20" spans="1:11" x14ac:dyDescent="0.3">
      <c r="A20" s="16">
        <f t="shared" si="0"/>
        <v>5</v>
      </c>
      <c r="B20" s="40"/>
      <c r="C20" s="25" t="s">
        <v>32</v>
      </c>
      <c r="D20" s="25"/>
      <c r="E20" s="44"/>
      <c r="F20" s="34"/>
      <c r="G20" s="35"/>
      <c r="H20" s="31"/>
      <c r="I20" s="27"/>
      <c r="J20" s="27"/>
      <c r="K20" s="27"/>
    </row>
    <row r="21" spans="1:11" x14ac:dyDescent="0.3">
      <c r="A21" s="16">
        <f t="shared" si="0"/>
        <v>6</v>
      </c>
      <c r="B21" s="25"/>
      <c r="C21" s="25"/>
      <c r="D21" s="25"/>
      <c r="E21" s="31"/>
      <c r="F21" s="34"/>
      <c r="G21" s="34"/>
      <c r="H21" s="31"/>
      <c r="I21" s="26"/>
      <c r="J21" s="22"/>
      <c r="K21" s="22"/>
    </row>
    <row r="22" spans="1:11" x14ac:dyDescent="0.3">
      <c r="A22" s="16">
        <f t="shared" si="0"/>
        <v>7</v>
      </c>
      <c r="B22" s="19"/>
      <c r="C22" s="19"/>
      <c r="D22" s="19"/>
      <c r="E22" s="30"/>
      <c r="F22" s="34"/>
      <c r="G22" s="34"/>
      <c r="H22" s="30"/>
      <c r="I22" s="22"/>
      <c r="J22" s="22"/>
      <c r="K22" s="22"/>
    </row>
    <row r="23" spans="1:11" x14ac:dyDescent="0.3">
      <c r="A23" s="16">
        <f t="shared" si="0"/>
        <v>8</v>
      </c>
      <c r="E23" s="32"/>
      <c r="F23" s="36"/>
      <c r="G23" s="36"/>
      <c r="H23" s="32"/>
    </row>
    <row r="24" spans="1:11" x14ac:dyDescent="0.3">
      <c r="A24" s="16">
        <f t="shared" si="0"/>
        <v>9</v>
      </c>
      <c r="B24" s="19"/>
      <c r="C24" s="19"/>
      <c r="D24" s="19"/>
      <c r="E24" s="31"/>
      <c r="F24" s="34"/>
      <c r="G24" s="34"/>
      <c r="H24" s="31"/>
      <c r="I24" s="26"/>
      <c r="J24" s="22"/>
      <c r="K24" s="22"/>
    </row>
    <row r="25" spans="1:11" x14ac:dyDescent="0.3">
      <c r="A25" s="16">
        <f t="shared" si="0"/>
        <v>10</v>
      </c>
      <c r="B25" s="5"/>
      <c r="C25" s="5"/>
      <c r="D25" s="5"/>
      <c r="E25" s="32"/>
      <c r="F25" s="36"/>
      <c r="G25" s="36"/>
      <c r="H25" s="32"/>
      <c r="I25" s="26"/>
      <c r="J25" s="22"/>
      <c r="K25" s="22"/>
    </row>
    <row r="26" spans="1:11" x14ac:dyDescent="0.3">
      <c r="A26" s="16">
        <f t="shared" si="0"/>
        <v>11</v>
      </c>
      <c r="B26" s="25"/>
      <c r="C26" s="25"/>
      <c r="D26" s="25"/>
      <c r="E26" s="30"/>
      <c r="F26" s="37"/>
      <c r="G26" s="37"/>
      <c r="H26" s="30"/>
      <c r="I26" s="29"/>
      <c r="J26" s="29"/>
      <c r="K26" s="29"/>
    </row>
    <row r="27" spans="1:11" x14ac:dyDescent="0.3">
      <c r="A27" s="16">
        <f t="shared" si="0"/>
        <v>12</v>
      </c>
      <c r="B27" s="25"/>
      <c r="C27" s="25"/>
      <c r="D27" s="25"/>
      <c r="E27" s="31"/>
      <c r="F27" s="34"/>
      <c r="G27" s="34"/>
      <c r="H27" s="31"/>
      <c r="I27" s="26"/>
      <c r="J27" s="22"/>
      <c r="K27" s="22"/>
    </row>
    <row r="28" spans="1:11" x14ac:dyDescent="0.3">
      <c r="A28" s="16">
        <f t="shared" si="0"/>
        <v>13</v>
      </c>
      <c r="E28" s="32"/>
      <c r="F28" s="36"/>
      <c r="G28" s="36"/>
      <c r="H28" s="32"/>
      <c r="I28" s="28"/>
      <c r="J28" s="28"/>
      <c r="K28" s="28"/>
    </row>
    <row r="29" spans="1:11" x14ac:dyDescent="0.3">
      <c r="A29" s="16">
        <f t="shared" si="0"/>
        <v>14</v>
      </c>
      <c r="B29" s="18"/>
      <c r="C29" s="18"/>
      <c r="D29" s="18"/>
      <c r="E29" s="33"/>
      <c r="F29" s="35"/>
      <c r="G29" s="35"/>
      <c r="H29" s="33"/>
      <c r="I29" s="27"/>
      <c r="J29" s="27"/>
      <c r="K29" s="27"/>
    </row>
    <row r="30" spans="1:11" x14ac:dyDescent="0.3">
      <c r="A30" s="16">
        <f t="shared" si="0"/>
        <v>15</v>
      </c>
      <c r="B30" s="18"/>
      <c r="C30" s="18"/>
      <c r="D30" s="18"/>
      <c r="E30" s="32"/>
      <c r="F30" s="34"/>
      <c r="G30" s="34"/>
      <c r="H30" s="32"/>
      <c r="I30" s="22"/>
      <c r="J30" s="22"/>
      <c r="K30" s="22"/>
    </row>
    <row r="31" spans="1:11" ht="14.4" thickBot="1" x14ac:dyDescent="0.35">
      <c r="A31" s="16">
        <f t="shared" si="0"/>
        <v>16</v>
      </c>
      <c r="B31" s="18"/>
      <c r="C31" s="18"/>
      <c r="D31" s="18"/>
      <c r="E31" s="32"/>
      <c r="F31" s="38">
        <f t="shared" ref="F31:G31" si="1">SUM(F16:F30)</f>
        <v>-51.978830763719998</v>
      </c>
      <c r="G31" s="38">
        <f t="shared" si="1"/>
        <v>-1624.3384370610001</v>
      </c>
      <c r="H31" s="43">
        <f>SUM(H16:H30)</f>
        <v>3.2000000478821393E-2</v>
      </c>
      <c r="I31" s="28"/>
      <c r="J31" s="47"/>
      <c r="K31" s="28"/>
    </row>
    <row r="32" spans="1:11" ht="14.4" thickTop="1" x14ac:dyDescent="0.3">
      <c r="A32" s="16">
        <f t="shared" si="0"/>
        <v>17</v>
      </c>
      <c r="B32" s="18"/>
      <c r="C32" s="18"/>
      <c r="D32" s="18"/>
      <c r="E32" s="19"/>
      <c r="F32" s="23"/>
      <c r="G32" s="23"/>
      <c r="H32" s="20"/>
      <c r="I32" s="20"/>
      <c r="J32" s="17"/>
      <c r="K32" s="17"/>
    </row>
    <row r="33" spans="1:12" x14ac:dyDescent="0.3">
      <c r="A33" s="16">
        <f t="shared" si="0"/>
        <v>18</v>
      </c>
      <c r="B33" s="39" t="s">
        <v>784</v>
      </c>
      <c r="C33" s="39"/>
      <c r="D33" s="39"/>
      <c r="E33" s="21"/>
      <c r="F33" s="22"/>
      <c r="G33" s="22"/>
      <c r="H33" s="17"/>
      <c r="I33" s="17"/>
      <c r="J33" s="17"/>
      <c r="K33" s="17"/>
    </row>
    <row r="34" spans="1:12" x14ac:dyDescent="0.3">
      <c r="A34" s="16">
        <f t="shared" si="0"/>
        <v>19</v>
      </c>
      <c r="B34" s="16"/>
      <c r="C34" s="16"/>
      <c r="D34" s="16"/>
      <c r="E34" s="21"/>
      <c r="F34" s="22"/>
      <c r="G34" s="22"/>
      <c r="H34" s="17"/>
      <c r="I34" s="17"/>
      <c r="J34" s="17"/>
      <c r="K34" s="17"/>
    </row>
    <row r="35" spans="1:12" x14ac:dyDescent="0.3">
      <c r="A35" s="16">
        <f t="shared" si="0"/>
        <v>20</v>
      </c>
      <c r="B35" s="24"/>
      <c r="C35" s="24"/>
      <c r="D35" s="24"/>
      <c r="E35" s="21"/>
      <c r="F35" s="22"/>
      <c r="G35" s="22"/>
      <c r="H35" s="17"/>
      <c r="I35" s="17"/>
      <c r="J35" s="17"/>
      <c r="K35" s="17"/>
    </row>
    <row r="36" spans="1:12" x14ac:dyDescent="0.3">
      <c r="A36" s="16">
        <f t="shared" si="0"/>
        <v>21</v>
      </c>
      <c r="B36" s="41" t="s">
        <v>33</v>
      </c>
      <c r="C36" s="41"/>
      <c r="D36" s="41"/>
      <c r="E36" s="41"/>
      <c r="F36" s="22"/>
      <c r="G36" s="22"/>
      <c r="H36" s="17"/>
      <c r="I36" s="17"/>
      <c r="J36" s="17"/>
      <c r="K36" s="17"/>
    </row>
    <row r="37" spans="1:12" ht="12.9" customHeight="1" x14ac:dyDescent="0.3">
      <c r="A37" s="16">
        <f t="shared" si="0"/>
        <v>22</v>
      </c>
      <c r="B37" s="146" t="s">
        <v>34</v>
      </c>
      <c r="C37" s="146"/>
      <c r="D37" s="146"/>
      <c r="E37" s="146"/>
      <c r="F37" s="146"/>
      <c r="G37" s="146"/>
      <c r="H37" s="146"/>
      <c r="I37" s="146"/>
      <c r="J37" s="146"/>
      <c r="K37" s="146"/>
      <c r="L37" s="146"/>
    </row>
    <row r="38" spans="1:12" x14ac:dyDescent="0.3">
      <c r="A38" s="16">
        <f t="shared" si="0"/>
        <v>23</v>
      </c>
      <c r="B38" s="146"/>
      <c r="C38" s="146"/>
      <c r="D38" s="146"/>
      <c r="E38" s="146"/>
      <c r="F38" s="146"/>
      <c r="G38" s="146"/>
      <c r="H38" s="146"/>
      <c r="I38" s="146"/>
      <c r="J38" s="146"/>
      <c r="K38" s="146"/>
      <c r="L38" s="146"/>
    </row>
    <row r="39" spans="1:12" x14ac:dyDescent="0.3">
      <c r="A39" s="16">
        <f t="shared" si="0"/>
        <v>24</v>
      </c>
      <c r="B39" s="146"/>
      <c r="C39" s="146"/>
      <c r="D39" s="146"/>
      <c r="E39" s="146"/>
      <c r="F39" s="146"/>
      <c r="G39" s="146"/>
      <c r="H39" s="146"/>
      <c r="I39" s="146"/>
      <c r="J39" s="146"/>
      <c r="K39" s="146"/>
      <c r="L39" s="146"/>
    </row>
    <row r="40" spans="1:12" x14ac:dyDescent="0.3">
      <c r="A40" s="16">
        <f t="shared" si="0"/>
        <v>25</v>
      </c>
      <c r="B40" s="146"/>
      <c r="C40" s="146"/>
      <c r="D40" s="146"/>
      <c r="E40" s="146"/>
      <c r="F40" s="146"/>
      <c r="G40" s="146"/>
      <c r="H40" s="146"/>
      <c r="I40" s="146"/>
      <c r="J40" s="146"/>
      <c r="K40" s="146"/>
      <c r="L40" s="146"/>
    </row>
    <row r="41" spans="1:12" x14ac:dyDescent="0.3">
      <c r="A41" s="16">
        <f t="shared" si="0"/>
        <v>26</v>
      </c>
      <c r="B41" s="146"/>
      <c r="C41" s="146"/>
      <c r="D41" s="146"/>
      <c r="E41" s="146"/>
      <c r="F41" s="146"/>
      <c r="G41" s="146"/>
      <c r="H41" s="146"/>
      <c r="I41" s="146"/>
      <c r="J41" s="146"/>
      <c r="K41" s="146"/>
      <c r="L41" s="146"/>
    </row>
    <row r="42" spans="1:12" x14ac:dyDescent="0.3">
      <c r="A42" s="16">
        <f t="shared" si="0"/>
        <v>27</v>
      </c>
      <c r="B42" s="16"/>
      <c r="C42" s="16"/>
      <c r="D42" s="16"/>
      <c r="E42" s="21"/>
      <c r="F42" s="22"/>
      <c r="G42" s="22"/>
      <c r="H42" s="17"/>
      <c r="I42" s="17"/>
      <c r="J42" s="17"/>
      <c r="K42" s="17"/>
    </row>
    <row r="43" spans="1:12" x14ac:dyDescent="0.3">
      <c r="A43" s="16">
        <f t="shared" si="0"/>
        <v>28</v>
      </c>
      <c r="B43" s="16"/>
      <c r="C43" s="16"/>
      <c r="D43" s="16"/>
      <c r="E43" s="21"/>
      <c r="F43" s="22"/>
      <c r="G43" s="22"/>
      <c r="H43" s="17"/>
      <c r="I43" s="17"/>
      <c r="J43" s="17"/>
      <c r="K43" s="17"/>
    </row>
    <row r="44" spans="1:12" x14ac:dyDescent="0.3">
      <c r="A44" s="16">
        <f t="shared" si="0"/>
        <v>29</v>
      </c>
      <c r="B44" s="16"/>
      <c r="C44" s="16"/>
      <c r="D44" s="16"/>
      <c r="E44" s="21"/>
      <c r="F44" s="22"/>
      <c r="G44" s="22"/>
      <c r="H44" s="17"/>
      <c r="I44" s="17"/>
      <c r="J44" s="17"/>
      <c r="K44" s="17"/>
    </row>
    <row r="45" spans="1:12" x14ac:dyDescent="0.3">
      <c r="A45" s="16">
        <f t="shared" si="0"/>
        <v>30</v>
      </c>
      <c r="B45" s="16"/>
      <c r="C45" s="16"/>
      <c r="D45" s="16"/>
      <c r="E45" s="21"/>
      <c r="F45" s="22"/>
      <c r="G45" s="22"/>
      <c r="H45" s="17"/>
      <c r="I45" s="17"/>
      <c r="J45" s="17"/>
      <c r="K45" s="17"/>
    </row>
    <row r="46" spans="1:12" x14ac:dyDescent="0.3">
      <c r="A46" s="53">
        <f t="shared" si="0"/>
        <v>31</v>
      </c>
      <c r="B46" s="53"/>
      <c r="C46" s="53"/>
      <c r="D46" s="53"/>
      <c r="E46" s="54"/>
      <c r="F46" s="55"/>
      <c r="G46" s="55"/>
      <c r="H46" s="56"/>
      <c r="I46" s="56"/>
      <c r="J46" s="56"/>
      <c r="K46" s="56"/>
      <c r="L46" s="56"/>
    </row>
    <row r="47" spans="1:12" ht="87.75" customHeight="1" x14ac:dyDescent="0.3">
      <c r="A47" s="134"/>
      <c r="B47" s="135"/>
      <c r="C47" s="135"/>
      <c r="D47" s="135"/>
      <c r="E47" s="135"/>
      <c r="F47" s="136"/>
      <c r="G47" s="136"/>
      <c r="H47" s="137"/>
      <c r="I47" s="137"/>
      <c r="J47" s="137"/>
      <c r="K47" s="137"/>
      <c r="L47" s="139"/>
    </row>
    <row r="48" spans="1:12" x14ac:dyDescent="0.3">
      <c r="A48" s="2" t="s">
        <v>505</v>
      </c>
      <c r="L48" s="57" t="s">
        <v>506</v>
      </c>
    </row>
  </sheetData>
  <mergeCells count="6">
    <mergeCell ref="E1:H1"/>
    <mergeCell ref="K1:L1"/>
    <mergeCell ref="F3:H4"/>
    <mergeCell ref="F5:H9"/>
    <mergeCell ref="B37:L41"/>
    <mergeCell ref="F11:G11"/>
  </mergeCells>
  <printOptions horizontalCentered="1"/>
  <pageMargins left="0.5" right="0.5" top="0.75" bottom="0.5" header="0.5" footer="0.5"/>
  <pageSetup scale="70" pageOrder="overThenDown" orientation="landscape" cellComments="asDisplayed" r:id="rId1"/>
  <headerFooter>
    <oddHeader xml:space="preserve">&amp;RDEF’s Response to OPC POD 1 (1-26)
Q7
Page &amp;P of &amp;N
</oddHeader>
    <oddFooter xml:space="preserve">&amp;R
20240025-OPCPOD1-00004276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F9547-91DC-4663-BF70-63965AA9DEDD}">
  <sheetPr>
    <tabColor theme="9" tint="0.79998168889431442"/>
  </sheetPr>
  <dimension ref="A1:N48"/>
  <sheetViews>
    <sheetView tabSelected="1" view="pageBreakPreview" topLeftCell="A10" zoomScale="90" zoomScaleNormal="90" zoomScaleSheetLayoutView="90" workbookViewId="0">
      <selection activeCell="F56" sqref="F56"/>
    </sheetView>
  </sheetViews>
  <sheetFormatPr defaultColWidth="9.109375" defaultRowHeight="13.8" outlineLevelCol="1" x14ac:dyDescent="0.3"/>
  <cols>
    <col min="1" max="1" width="4.77734375" style="2" customWidth="1"/>
    <col min="2" max="2" width="37.6640625" style="2" customWidth="1"/>
    <col min="3" max="4" width="41.77734375" style="2" hidden="1" customWidth="1" outlineLevel="1"/>
    <col min="5" max="5" width="11.33203125" style="2" customWidth="1" collapsed="1"/>
    <col min="6" max="6" width="23.33203125" style="2" customWidth="1"/>
    <col min="7" max="7" width="25.33203125" style="2" customWidth="1"/>
    <col min="8" max="8" width="18.109375" style="2" customWidth="1"/>
    <col min="9" max="9" width="6.44140625" style="2" customWidth="1"/>
    <col min="10" max="10" width="14.109375" style="2" customWidth="1"/>
    <col min="11" max="11" width="16.109375" style="2" customWidth="1"/>
    <col min="12" max="12" width="12.33203125" style="2" customWidth="1"/>
    <col min="13" max="13" width="13.109375" style="2" customWidth="1"/>
    <col min="14" max="14" width="12" style="2" customWidth="1"/>
    <col min="15" max="16384" width="9.109375" style="2"/>
  </cols>
  <sheetData>
    <row r="1" spans="1:14" ht="12.75" customHeight="1" x14ac:dyDescent="0.3">
      <c r="A1" s="1" t="s">
        <v>0</v>
      </c>
      <c r="B1" s="50"/>
      <c r="C1" s="50"/>
      <c r="D1" s="50"/>
      <c r="E1" s="143" t="s">
        <v>1</v>
      </c>
      <c r="F1" s="143"/>
      <c r="G1" s="143"/>
      <c r="H1" s="143"/>
      <c r="I1" s="1"/>
      <c r="J1" s="1"/>
      <c r="K1" s="143" t="s">
        <v>547</v>
      </c>
      <c r="L1" s="143"/>
      <c r="N1" s="1" t="s">
        <v>37</v>
      </c>
    </row>
    <row r="2" spans="1:14" x14ac:dyDescent="0.3">
      <c r="A2" s="3"/>
      <c r="B2" s="3"/>
      <c r="C2" s="3"/>
      <c r="D2" s="3"/>
      <c r="E2" s="3"/>
      <c r="F2" s="3"/>
      <c r="G2" s="3"/>
      <c r="H2" s="48"/>
      <c r="I2" s="48"/>
      <c r="J2" s="48"/>
      <c r="K2" s="48"/>
      <c r="L2" s="48"/>
    </row>
    <row r="3" spans="1:14" ht="12.75" customHeight="1" x14ac:dyDescent="0.3">
      <c r="A3" s="2" t="s">
        <v>3</v>
      </c>
      <c r="B3" s="6"/>
      <c r="C3" s="6"/>
      <c r="D3" s="6"/>
      <c r="E3" s="4" t="s">
        <v>4</v>
      </c>
      <c r="F3" s="144" t="s">
        <v>5</v>
      </c>
      <c r="G3" s="144"/>
      <c r="H3" s="144"/>
      <c r="I3" s="5"/>
      <c r="J3" s="5" t="s">
        <v>6</v>
      </c>
      <c r="K3" s="6"/>
      <c r="L3" s="6"/>
    </row>
    <row r="4" spans="1:14" x14ac:dyDescent="0.3">
      <c r="B4" s="6"/>
      <c r="C4" s="6"/>
      <c r="D4" s="6"/>
      <c r="E4" s="6"/>
      <c r="F4" s="145"/>
      <c r="G4" s="145"/>
      <c r="H4" s="145"/>
      <c r="I4" s="7" t="s">
        <v>509</v>
      </c>
      <c r="J4" s="8" t="s">
        <v>7</v>
      </c>
      <c r="K4" s="52"/>
      <c r="L4" s="46">
        <v>46752</v>
      </c>
      <c r="M4" s="9"/>
    </row>
    <row r="5" spans="1:14" x14ac:dyDescent="0.3">
      <c r="A5" s="2" t="s">
        <v>8</v>
      </c>
      <c r="B5" s="51"/>
      <c r="C5" s="51"/>
      <c r="D5" s="51"/>
      <c r="E5" s="51"/>
      <c r="F5" s="145" t="s">
        <v>9</v>
      </c>
      <c r="G5" s="145"/>
      <c r="H5" s="145"/>
      <c r="I5" s="7" t="s">
        <v>509</v>
      </c>
      <c r="J5" s="8" t="s">
        <v>10</v>
      </c>
      <c r="K5" s="19"/>
      <c r="L5" s="46">
        <v>46387</v>
      </c>
      <c r="M5" s="9"/>
    </row>
    <row r="6" spans="1:14" ht="12.9" customHeight="1" x14ac:dyDescent="0.3">
      <c r="A6" s="10"/>
      <c r="F6" s="145"/>
      <c r="G6" s="145"/>
      <c r="H6" s="145"/>
      <c r="I6" s="7" t="s">
        <v>508</v>
      </c>
      <c r="J6" s="8" t="s">
        <v>11</v>
      </c>
      <c r="K6" s="19"/>
      <c r="L6" s="46">
        <v>46022</v>
      </c>
      <c r="M6" s="9"/>
    </row>
    <row r="7" spans="1:14" x14ac:dyDescent="0.3">
      <c r="A7" s="2" t="s">
        <v>550</v>
      </c>
      <c r="F7" s="145"/>
      <c r="G7" s="145"/>
      <c r="H7" s="145"/>
      <c r="I7" s="7" t="s">
        <v>509</v>
      </c>
      <c r="J7" s="8" t="s">
        <v>12</v>
      </c>
      <c r="K7" s="19"/>
      <c r="L7" s="46">
        <v>45657</v>
      </c>
      <c r="M7" s="9"/>
    </row>
    <row r="8" spans="1:14" x14ac:dyDescent="0.3">
      <c r="F8" s="145"/>
      <c r="G8" s="145"/>
      <c r="H8" s="145"/>
      <c r="I8" s="7" t="s">
        <v>509</v>
      </c>
      <c r="J8" s="8" t="s">
        <v>13</v>
      </c>
      <c r="K8" s="19"/>
      <c r="L8" s="46">
        <v>45291</v>
      </c>
      <c r="M8" s="9"/>
    </row>
    <row r="9" spans="1:14" x14ac:dyDescent="0.3">
      <c r="F9" s="145"/>
      <c r="G9" s="145"/>
      <c r="H9" s="145"/>
      <c r="I9" s="7"/>
      <c r="J9" s="8"/>
      <c r="K9" s="19"/>
      <c r="L9" s="46"/>
      <c r="M9" s="9"/>
    </row>
    <row r="10" spans="1:14" x14ac:dyDescent="0.3">
      <c r="F10" s="45"/>
      <c r="G10" s="45"/>
      <c r="H10" s="45"/>
      <c r="I10" s="7"/>
      <c r="J10" s="8"/>
      <c r="K10" s="9"/>
      <c r="L10" s="9"/>
      <c r="M10" s="9"/>
    </row>
    <row r="11" spans="1:14" x14ac:dyDescent="0.3">
      <c r="F11" s="147" t="s">
        <v>14</v>
      </c>
      <c r="G11" s="147"/>
      <c r="H11" s="7"/>
      <c r="I11" s="7"/>
      <c r="J11" s="8" t="s">
        <v>15</v>
      </c>
      <c r="K11" s="9"/>
      <c r="L11" s="9"/>
      <c r="M11" s="9"/>
    </row>
    <row r="12" spans="1:14" x14ac:dyDescent="0.3">
      <c r="A12" s="11"/>
      <c r="B12" s="59">
        <v>-1</v>
      </c>
      <c r="C12" s="59">
        <v>-1</v>
      </c>
      <c r="D12" s="59">
        <v>-1</v>
      </c>
      <c r="E12" s="59">
        <v>-2</v>
      </c>
      <c r="F12" s="59">
        <v>-3</v>
      </c>
      <c r="G12" s="59">
        <v>-4</v>
      </c>
      <c r="H12" s="59">
        <v>-5</v>
      </c>
      <c r="I12" s="49"/>
      <c r="J12" s="49"/>
      <c r="K12" s="49"/>
      <c r="L12" s="49"/>
    </row>
    <row r="13" spans="1:14" x14ac:dyDescent="0.3">
      <c r="A13" s="14"/>
      <c r="B13" s="12"/>
      <c r="C13" s="12"/>
      <c r="D13" s="12"/>
      <c r="E13" s="12"/>
      <c r="F13" s="12"/>
      <c r="G13" s="13" t="s">
        <v>16</v>
      </c>
      <c r="H13" s="12" t="s">
        <v>17</v>
      </c>
      <c r="I13" s="13"/>
      <c r="J13" s="13"/>
      <c r="K13" s="12"/>
      <c r="L13" s="12"/>
    </row>
    <row r="14" spans="1:14" x14ac:dyDescent="0.3">
      <c r="A14" s="13" t="s">
        <v>18</v>
      </c>
      <c r="B14" s="13" t="s">
        <v>19</v>
      </c>
      <c r="C14" s="13"/>
      <c r="D14" s="13"/>
      <c r="E14" s="13" t="s">
        <v>20</v>
      </c>
      <c r="F14" s="13" t="s">
        <v>20</v>
      </c>
      <c r="G14" s="13" t="s">
        <v>21</v>
      </c>
      <c r="H14" s="13" t="s">
        <v>22</v>
      </c>
      <c r="I14" s="13"/>
      <c r="J14" s="13"/>
      <c r="K14" s="13"/>
      <c r="L14" s="13"/>
    </row>
    <row r="15" spans="1:14" x14ac:dyDescent="0.3">
      <c r="A15" s="15" t="s">
        <v>23</v>
      </c>
      <c r="B15" s="15" t="s">
        <v>24</v>
      </c>
      <c r="C15" s="15"/>
      <c r="D15" s="15"/>
      <c r="E15" s="15" t="s">
        <v>25</v>
      </c>
      <c r="F15" s="15" t="s">
        <v>26</v>
      </c>
      <c r="G15" s="15" t="s">
        <v>27</v>
      </c>
      <c r="H15" s="15" t="s">
        <v>28</v>
      </c>
      <c r="I15" s="15"/>
      <c r="J15" s="15"/>
      <c r="K15" s="15"/>
      <c r="L15" s="15"/>
    </row>
    <row r="16" spans="1:14" x14ac:dyDescent="0.3">
      <c r="A16" s="16">
        <v>1</v>
      </c>
      <c r="B16" s="39"/>
      <c r="C16" s="39"/>
      <c r="D16" s="39"/>
      <c r="E16" s="30"/>
      <c r="F16" s="34"/>
      <c r="G16" s="34"/>
      <c r="H16" s="30"/>
      <c r="I16" s="22"/>
      <c r="J16" s="22"/>
      <c r="K16" s="22"/>
      <c r="L16" s="22"/>
    </row>
    <row r="17" spans="1:11" x14ac:dyDescent="0.3">
      <c r="A17" s="16">
        <f t="shared" ref="A17:A46" si="0">A16+1</f>
        <v>2</v>
      </c>
      <c r="B17" s="40" t="s">
        <v>29</v>
      </c>
      <c r="C17" s="25" t="s">
        <v>30</v>
      </c>
      <c r="D17" s="25" t="s">
        <v>504</v>
      </c>
      <c r="E17" s="31"/>
      <c r="F17" s="34"/>
      <c r="G17" s="34">
        <f>VLOOKUP($C17,'Cap Str Per (13MoAvg) 24-27'!$A:$CM,MATCH($N$1, 'Cap Str Per (13MoAvg) 24-27'!$2:$2,0),FALSE)/1000</f>
        <v>-38676.638218228101</v>
      </c>
      <c r="H17" s="42"/>
      <c r="I17" s="26"/>
      <c r="J17" s="22"/>
      <c r="K17" s="22"/>
    </row>
    <row r="18" spans="1:11" x14ac:dyDescent="0.3">
      <c r="A18" s="16">
        <f t="shared" si="0"/>
        <v>3</v>
      </c>
      <c r="B18" s="40" t="s">
        <v>510</v>
      </c>
      <c r="C18" s="25"/>
      <c r="D18" s="25"/>
      <c r="E18" s="31"/>
      <c r="F18" s="34"/>
      <c r="G18" s="34">
        <f>+VLOOKUP($D17,'Cap Str Per (13MoAvg) 24-27'!$A:$CM,MATCH($N$1, 'Cap Str Per (13MoAvg) 24-27'!$2:$2,0),FALSE)/1000</f>
        <v>-8964.3443076923013</v>
      </c>
      <c r="H18" s="42"/>
      <c r="I18" s="26"/>
      <c r="J18" s="22"/>
      <c r="K18" s="22"/>
    </row>
    <row r="19" spans="1:11" x14ac:dyDescent="0.3">
      <c r="A19" s="16">
        <f t="shared" si="0"/>
        <v>4</v>
      </c>
      <c r="B19" s="40" t="s">
        <v>511</v>
      </c>
      <c r="C19" s="25" t="s">
        <v>31</v>
      </c>
      <c r="D19" s="25"/>
      <c r="E19" s="44">
        <f>H19</f>
        <v>3.2500000022033911E-2</v>
      </c>
      <c r="F19" s="34">
        <f>VLOOKUP($C19,'Cap Str Per (13MoAvg) 24-27'!$A:$CM,MATCH($N$1, 'Cap Str Per (13MoAvg) 24-27'!$2:$2,0),FALSE)/1000+VLOOKUP($C20,'Cap Str Per (13MoAvg) 24-27'!$A:$CM,MATCH($N$1, 'Cap Str Per (13MoAvg) 24-27'!$2:$2,0),FALSE)/1000</f>
        <v>-1548.3319331421303</v>
      </c>
      <c r="G19" s="34"/>
      <c r="H19" s="31">
        <f>F19/$G$31</f>
        <v>3.2500000022033911E-2</v>
      </c>
      <c r="I19" s="22"/>
      <c r="J19" s="22"/>
      <c r="K19" s="22"/>
    </row>
    <row r="20" spans="1:11" x14ac:dyDescent="0.3">
      <c r="A20" s="16">
        <f t="shared" si="0"/>
        <v>5</v>
      </c>
      <c r="B20" s="40"/>
      <c r="C20" s="25" t="s">
        <v>32</v>
      </c>
      <c r="D20" s="25"/>
      <c r="E20" s="44"/>
      <c r="F20" s="34"/>
      <c r="G20" s="35"/>
      <c r="H20" s="31"/>
      <c r="I20" s="27"/>
      <c r="J20" s="27"/>
      <c r="K20" s="27"/>
    </row>
    <row r="21" spans="1:11" x14ac:dyDescent="0.3">
      <c r="A21" s="16">
        <f t="shared" si="0"/>
        <v>6</v>
      </c>
      <c r="B21" s="25"/>
      <c r="C21" s="25"/>
      <c r="D21" s="25"/>
      <c r="E21" s="31"/>
      <c r="F21" s="34"/>
      <c r="G21" s="34"/>
      <c r="H21" s="31"/>
      <c r="I21" s="26"/>
      <c r="J21" s="22"/>
      <c r="K21" s="22"/>
    </row>
    <row r="22" spans="1:11" x14ac:dyDescent="0.3">
      <c r="A22" s="16">
        <f t="shared" si="0"/>
        <v>7</v>
      </c>
      <c r="B22" s="19"/>
      <c r="C22" s="19"/>
      <c r="D22" s="19"/>
      <c r="E22" s="30"/>
      <c r="F22" s="34"/>
      <c r="G22" s="34"/>
      <c r="H22" s="30"/>
      <c r="I22" s="22"/>
      <c r="J22" s="22"/>
      <c r="K22" s="22"/>
    </row>
    <row r="23" spans="1:11" x14ac:dyDescent="0.3">
      <c r="A23" s="16">
        <f t="shared" si="0"/>
        <v>8</v>
      </c>
      <c r="E23" s="32"/>
      <c r="F23" s="36"/>
      <c r="G23" s="36"/>
      <c r="H23" s="32"/>
    </row>
    <row r="24" spans="1:11" x14ac:dyDescent="0.3">
      <c r="A24" s="16">
        <f t="shared" si="0"/>
        <v>9</v>
      </c>
      <c r="B24" s="19"/>
      <c r="C24" s="19"/>
      <c r="D24" s="19"/>
      <c r="E24" s="31"/>
      <c r="F24" s="34"/>
      <c r="G24" s="34"/>
      <c r="H24" s="31"/>
      <c r="I24" s="26"/>
      <c r="J24" s="22"/>
      <c r="K24" s="22"/>
    </row>
    <row r="25" spans="1:11" x14ac:dyDescent="0.3">
      <c r="A25" s="16">
        <f t="shared" si="0"/>
        <v>10</v>
      </c>
      <c r="B25" s="5"/>
      <c r="C25" s="5"/>
      <c r="D25" s="5"/>
      <c r="E25" s="32"/>
      <c r="F25" s="36"/>
      <c r="G25" s="36"/>
      <c r="H25" s="32"/>
      <c r="I25" s="26"/>
      <c r="J25" s="22"/>
      <c r="K25" s="22"/>
    </row>
    <row r="26" spans="1:11" x14ac:dyDescent="0.3">
      <c r="A26" s="16">
        <f t="shared" si="0"/>
        <v>11</v>
      </c>
      <c r="B26" s="25"/>
      <c r="C26" s="25"/>
      <c r="D26" s="25"/>
      <c r="E26" s="30"/>
      <c r="F26" s="37"/>
      <c r="G26" s="37"/>
      <c r="H26" s="30"/>
      <c r="I26" s="29"/>
      <c r="J26" s="29"/>
      <c r="K26" s="29"/>
    </row>
    <row r="27" spans="1:11" x14ac:dyDescent="0.3">
      <c r="A27" s="16">
        <f t="shared" si="0"/>
        <v>12</v>
      </c>
      <c r="B27" s="25"/>
      <c r="C27" s="25"/>
      <c r="D27" s="25"/>
      <c r="E27" s="31"/>
      <c r="F27" s="34"/>
      <c r="G27" s="34"/>
      <c r="H27" s="31"/>
      <c r="I27" s="26"/>
      <c r="J27" s="22"/>
      <c r="K27" s="22"/>
    </row>
    <row r="28" spans="1:11" x14ac:dyDescent="0.3">
      <c r="A28" s="16">
        <f t="shared" si="0"/>
        <v>13</v>
      </c>
      <c r="E28" s="32"/>
      <c r="F28" s="36"/>
      <c r="G28" s="36"/>
      <c r="H28" s="32"/>
      <c r="I28" s="28"/>
      <c r="J28" s="28"/>
      <c r="K28" s="28"/>
    </row>
    <row r="29" spans="1:11" x14ac:dyDescent="0.3">
      <c r="A29" s="16">
        <f t="shared" si="0"/>
        <v>14</v>
      </c>
      <c r="B29" s="18"/>
      <c r="C29" s="18"/>
      <c r="D29" s="18"/>
      <c r="E29" s="33"/>
      <c r="F29" s="35"/>
      <c r="G29" s="35"/>
      <c r="H29" s="33"/>
      <c r="I29" s="27"/>
      <c r="J29" s="27"/>
      <c r="K29" s="27"/>
    </row>
    <row r="30" spans="1:11" x14ac:dyDescent="0.3">
      <c r="A30" s="16">
        <f t="shared" si="0"/>
        <v>15</v>
      </c>
      <c r="B30" s="18"/>
      <c r="C30" s="18"/>
      <c r="D30" s="18"/>
      <c r="E30" s="32"/>
      <c r="F30" s="34"/>
      <c r="G30" s="34"/>
      <c r="H30" s="32"/>
      <c r="I30" s="22"/>
      <c r="J30" s="22"/>
      <c r="K30" s="22"/>
    </row>
    <row r="31" spans="1:11" ht="14.4" thickBot="1" x14ac:dyDescent="0.35">
      <c r="A31" s="16">
        <f t="shared" si="0"/>
        <v>16</v>
      </c>
      <c r="B31" s="18"/>
      <c r="C31" s="18"/>
      <c r="D31" s="18"/>
      <c r="E31" s="32"/>
      <c r="F31" s="38">
        <f t="shared" ref="F31:G31" si="1">SUM(F16:F30)</f>
        <v>-1548.3319331421303</v>
      </c>
      <c r="G31" s="38">
        <f t="shared" si="1"/>
        <v>-47640.982525920401</v>
      </c>
      <c r="H31" s="43">
        <f>SUM(H16:H30)</f>
        <v>3.2500000022033911E-2</v>
      </c>
      <c r="I31" s="28"/>
      <c r="J31" s="28"/>
      <c r="K31" s="47"/>
    </row>
    <row r="32" spans="1:11" ht="14.4" thickTop="1" x14ac:dyDescent="0.3">
      <c r="A32" s="16">
        <f t="shared" si="0"/>
        <v>17</v>
      </c>
      <c r="B32" s="18"/>
      <c r="C32" s="18"/>
      <c r="D32" s="18"/>
      <c r="E32" s="19"/>
      <c r="F32" s="23"/>
      <c r="G32" s="23"/>
      <c r="H32" s="20"/>
      <c r="I32" s="20"/>
      <c r="J32" s="17"/>
      <c r="K32" s="17"/>
    </row>
    <row r="33" spans="1:12" x14ac:dyDescent="0.3">
      <c r="A33" s="16">
        <f t="shared" si="0"/>
        <v>18</v>
      </c>
      <c r="B33" s="39" t="s">
        <v>784</v>
      </c>
      <c r="C33" s="39"/>
      <c r="D33" s="39"/>
      <c r="E33" s="21"/>
      <c r="F33" s="22"/>
      <c r="G33" s="22"/>
      <c r="H33" s="17"/>
      <c r="I33" s="17"/>
      <c r="J33" s="17"/>
      <c r="K33" s="17"/>
    </row>
    <row r="34" spans="1:12" x14ac:dyDescent="0.3">
      <c r="A34" s="16">
        <f t="shared" si="0"/>
        <v>19</v>
      </c>
      <c r="B34" s="16"/>
      <c r="C34" s="16"/>
      <c r="D34" s="16"/>
      <c r="E34" s="21"/>
      <c r="F34" s="22"/>
      <c r="G34" s="22"/>
      <c r="H34" s="17"/>
      <c r="I34" s="17"/>
      <c r="J34" s="17"/>
      <c r="K34" s="17"/>
    </row>
    <row r="35" spans="1:12" x14ac:dyDescent="0.3">
      <c r="A35" s="16">
        <f t="shared" si="0"/>
        <v>20</v>
      </c>
      <c r="B35" s="24"/>
      <c r="C35" s="24"/>
      <c r="D35" s="24"/>
      <c r="E35" s="21"/>
      <c r="F35" s="22"/>
      <c r="G35" s="22"/>
      <c r="H35" s="17"/>
      <c r="I35" s="17"/>
      <c r="J35" s="17"/>
      <c r="K35" s="17"/>
    </row>
    <row r="36" spans="1:12" x14ac:dyDescent="0.3">
      <c r="A36" s="16">
        <f t="shared" si="0"/>
        <v>21</v>
      </c>
      <c r="B36" s="41" t="s">
        <v>33</v>
      </c>
      <c r="C36" s="41"/>
      <c r="D36" s="41"/>
      <c r="E36" s="41"/>
      <c r="F36" s="22"/>
      <c r="G36" s="22"/>
      <c r="H36" s="17"/>
      <c r="I36" s="17"/>
      <c r="J36" s="17"/>
      <c r="K36" s="17"/>
    </row>
    <row r="37" spans="1:12" ht="12.9" customHeight="1" x14ac:dyDescent="0.3">
      <c r="A37" s="16">
        <f t="shared" si="0"/>
        <v>22</v>
      </c>
      <c r="B37" s="146" t="s">
        <v>34</v>
      </c>
      <c r="C37" s="146"/>
      <c r="D37" s="146"/>
      <c r="E37" s="146"/>
      <c r="F37" s="146"/>
      <c r="G37" s="146"/>
      <c r="H37" s="146"/>
      <c r="I37" s="146"/>
      <c r="J37" s="146"/>
      <c r="K37" s="146"/>
      <c r="L37" s="146"/>
    </row>
    <row r="38" spans="1:12" x14ac:dyDescent="0.3">
      <c r="A38" s="16">
        <f t="shared" si="0"/>
        <v>23</v>
      </c>
      <c r="B38" s="146"/>
      <c r="C38" s="146"/>
      <c r="D38" s="146"/>
      <c r="E38" s="146"/>
      <c r="F38" s="146"/>
      <c r="G38" s="146"/>
      <c r="H38" s="146"/>
      <c r="I38" s="146"/>
      <c r="J38" s="146"/>
      <c r="K38" s="146"/>
      <c r="L38" s="146"/>
    </row>
    <row r="39" spans="1:12" x14ac:dyDescent="0.3">
      <c r="A39" s="16">
        <f t="shared" si="0"/>
        <v>24</v>
      </c>
      <c r="B39" s="146"/>
      <c r="C39" s="146"/>
      <c r="D39" s="146"/>
      <c r="E39" s="146"/>
      <c r="F39" s="146"/>
      <c r="G39" s="146"/>
      <c r="H39" s="146"/>
      <c r="I39" s="146"/>
      <c r="J39" s="146"/>
      <c r="K39" s="146"/>
      <c r="L39" s="146"/>
    </row>
    <row r="40" spans="1:12" x14ac:dyDescent="0.3">
      <c r="A40" s="16">
        <f t="shared" si="0"/>
        <v>25</v>
      </c>
      <c r="B40" s="146"/>
      <c r="C40" s="146"/>
      <c r="D40" s="146"/>
      <c r="E40" s="146"/>
      <c r="F40" s="146"/>
      <c r="G40" s="146"/>
      <c r="H40" s="146"/>
      <c r="I40" s="146"/>
      <c r="J40" s="146"/>
      <c r="K40" s="146"/>
      <c r="L40" s="146"/>
    </row>
    <row r="41" spans="1:12" x14ac:dyDescent="0.3">
      <c r="A41" s="16">
        <f t="shared" si="0"/>
        <v>26</v>
      </c>
      <c r="B41" s="146"/>
      <c r="C41" s="146"/>
      <c r="D41" s="146"/>
      <c r="E41" s="146"/>
      <c r="F41" s="146"/>
      <c r="G41" s="146"/>
      <c r="H41" s="146"/>
      <c r="I41" s="146"/>
      <c r="J41" s="146"/>
      <c r="K41" s="146"/>
      <c r="L41" s="146"/>
    </row>
    <row r="42" spans="1:12" x14ac:dyDescent="0.3">
      <c r="A42" s="16">
        <f t="shared" si="0"/>
        <v>27</v>
      </c>
      <c r="B42" s="16"/>
      <c r="C42" s="16"/>
      <c r="D42" s="16"/>
      <c r="E42" s="21"/>
      <c r="F42" s="22"/>
      <c r="G42" s="22"/>
      <c r="H42" s="17"/>
      <c r="I42" s="17"/>
      <c r="J42" s="17"/>
      <c r="K42" s="17"/>
    </row>
    <row r="43" spans="1:12" x14ac:dyDescent="0.3">
      <c r="A43" s="16">
        <f t="shared" si="0"/>
        <v>28</v>
      </c>
      <c r="B43" s="16"/>
      <c r="C43" s="16"/>
      <c r="D43" s="16"/>
      <c r="E43" s="21"/>
      <c r="F43" s="22"/>
      <c r="G43" s="22"/>
      <c r="H43" s="17"/>
      <c r="I43" s="17"/>
      <c r="J43" s="17"/>
      <c r="K43" s="17"/>
    </row>
    <row r="44" spans="1:12" x14ac:dyDescent="0.3">
      <c r="A44" s="16">
        <f t="shared" si="0"/>
        <v>29</v>
      </c>
      <c r="B44" s="16"/>
      <c r="C44" s="16"/>
      <c r="D44" s="16"/>
      <c r="E44" s="21"/>
      <c r="F44" s="22"/>
      <c r="G44" s="22"/>
      <c r="H44" s="17"/>
      <c r="I44" s="17"/>
      <c r="J44" s="17"/>
      <c r="K44" s="17"/>
    </row>
    <row r="45" spans="1:12" x14ac:dyDescent="0.3">
      <c r="A45" s="16">
        <f t="shared" si="0"/>
        <v>30</v>
      </c>
      <c r="B45" s="16"/>
      <c r="C45" s="16"/>
      <c r="D45" s="16"/>
      <c r="E45" s="21"/>
      <c r="F45" s="22"/>
      <c r="G45" s="22"/>
      <c r="H45" s="17"/>
      <c r="I45" s="17"/>
      <c r="J45" s="17"/>
      <c r="K45" s="17"/>
    </row>
    <row r="46" spans="1:12" x14ac:dyDescent="0.3">
      <c r="A46" s="16">
        <f t="shared" si="0"/>
        <v>31</v>
      </c>
      <c r="B46" s="53"/>
      <c r="C46" s="53"/>
      <c r="D46" s="53"/>
      <c r="E46" s="54"/>
      <c r="F46" s="55"/>
      <c r="G46" s="55"/>
      <c r="H46" s="56"/>
      <c r="I46" s="56"/>
      <c r="J46" s="56"/>
      <c r="K46" s="56"/>
      <c r="L46" s="56"/>
    </row>
    <row r="47" spans="1:12" ht="87.75" customHeight="1" x14ac:dyDescent="0.3">
      <c r="A47" s="134"/>
      <c r="B47" s="135"/>
      <c r="C47" s="135"/>
      <c r="D47" s="135"/>
      <c r="E47" s="135"/>
      <c r="F47" s="136"/>
      <c r="G47" s="136"/>
      <c r="H47" s="137"/>
      <c r="I47" s="137"/>
      <c r="J47" s="137"/>
      <c r="K47" s="137"/>
      <c r="L47" s="139"/>
    </row>
    <row r="48" spans="1:12" x14ac:dyDescent="0.3">
      <c r="A48" s="2" t="s">
        <v>505</v>
      </c>
      <c r="L48" s="57" t="s">
        <v>506</v>
      </c>
    </row>
  </sheetData>
  <mergeCells count="6">
    <mergeCell ref="E1:H1"/>
    <mergeCell ref="K1:L1"/>
    <mergeCell ref="F3:H4"/>
    <mergeCell ref="F5:H9"/>
    <mergeCell ref="B37:L41"/>
    <mergeCell ref="F11:G11"/>
  </mergeCells>
  <printOptions horizontalCentered="1"/>
  <pageMargins left="0.5" right="0.5" top="0.75" bottom="0.5" header="0.5" footer="0.5"/>
  <pageSetup scale="70" pageOrder="overThenDown" orientation="landscape" cellComments="asDisplayed" r:id="rId1"/>
  <headerFooter>
    <oddHeader xml:space="preserve">&amp;RDEF’s Response to OPC POD 1 (1-26)
Q7
Page &amp;P of &amp;N
</oddHeader>
    <oddFooter xml:space="preserve">&amp;R
20240025-OPCPOD1-00004276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E9EF9-469D-40E2-A1D5-E11736E28F0F}">
  <sheetPr>
    <tabColor theme="9" tint="0.79998168889431442"/>
  </sheetPr>
  <dimension ref="A1:N48"/>
  <sheetViews>
    <sheetView tabSelected="1" view="pageBreakPreview" topLeftCell="A16" zoomScale="90" zoomScaleNormal="100" zoomScaleSheetLayoutView="90" workbookViewId="0">
      <selection activeCell="F56" sqref="F56"/>
    </sheetView>
  </sheetViews>
  <sheetFormatPr defaultColWidth="9.109375" defaultRowHeight="13.8" outlineLevelCol="1" x14ac:dyDescent="0.3"/>
  <cols>
    <col min="1" max="1" width="4.77734375" style="2" customWidth="1"/>
    <col min="2" max="2" width="37.6640625" style="2" customWidth="1"/>
    <col min="3" max="4" width="41.77734375" style="2" hidden="1" customWidth="1" outlineLevel="1"/>
    <col min="5" max="5" width="11.33203125" style="2" customWidth="1" collapsed="1"/>
    <col min="6" max="6" width="23.33203125" style="2" customWidth="1"/>
    <col min="7" max="7" width="25.33203125" style="2" customWidth="1"/>
    <col min="8" max="8" width="18.109375" style="2" customWidth="1"/>
    <col min="9" max="9" width="6.44140625" style="2" customWidth="1"/>
    <col min="10" max="10" width="14.109375" style="2" customWidth="1"/>
    <col min="11" max="11" width="16.109375" style="2" customWidth="1"/>
    <col min="12" max="12" width="12.33203125" style="2" customWidth="1"/>
    <col min="13" max="13" width="13.109375" style="2" customWidth="1"/>
    <col min="14" max="14" width="12" style="2" customWidth="1"/>
    <col min="15" max="16384" width="9.109375" style="2"/>
  </cols>
  <sheetData>
    <row r="1" spans="1:14" ht="12.75" customHeight="1" x14ac:dyDescent="0.3">
      <c r="A1" s="1" t="s">
        <v>0</v>
      </c>
      <c r="B1" s="50"/>
      <c r="C1" s="50"/>
      <c r="D1" s="50"/>
      <c r="E1" s="143" t="s">
        <v>1</v>
      </c>
      <c r="F1" s="143"/>
      <c r="G1" s="143"/>
      <c r="H1" s="143"/>
      <c r="I1" s="1"/>
      <c r="J1" s="1"/>
      <c r="K1" s="143" t="s">
        <v>548</v>
      </c>
      <c r="L1" s="143"/>
      <c r="N1" s="1" t="s">
        <v>36</v>
      </c>
    </row>
    <row r="2" spans="1:14" x14ac:dyDescent="0.3">
      <c r="A2" s="3"/>
      <c r="B2" s="3"/>
      <c r="C2" s="3"/>
      <c r="D2" s="3"/>
      <c r="E2" s="3"/>
      <c r="F2" s="3"/>
      <c r="G2" s="3"/>
      <c r="H2" s="48"/>
      <c r="I2" s="48"/>
      <c r="J2" s="48"/>
      <c r="K2" s="48"/>
      <c r="L2" s="48"/>
    </row>
    <row r="3" spans="1:14" ht="12.75" customHeight="1" x14ac:dyDescent="0.3">
      <c r="A3" s="2" t="s">
        <v>3</v>
      </c>
      <c r="B3" s="6"/>
      <c r="C3" s="6"/>
      <c r="D3" s="6"/>
      <c r="E3" s="4" t="s">
        <v>4</v>
      </c>
      <c r="F3" s="144" t="s">
        <v>5</v>
      </c>
      <c r="G3" s="144"/>
      <c r="H3" s="144"/>
      <c r="I3" s="5"/>
      <c r="J3" s="5" t="s">
        <v>6</v>
      </c>
      <c r="K3" s="6"/>
      <c r="L3" s="6"/>
    </row>
    <row r="4" spans="1:14" x14ac:dyDescent="0.3">
      <c r="B4" s="6"/>
      <c r="C4" s="6"/>
      <c r="D4" s="6"/>
      <c r="E4" s="6"/>
      <c r="F4" s="145"/>
      <c r="G4" s="145"/>
      <c r="H4" s="145"/>
      <c r="I4" s="7" t="s">
        <v>509</v>
      </c>
      <c r="J4" s="8" t="s">
        <v>7</v>
      </c>
      <c r="K4" s="52"/>
      <c r="L4" s="46">
        <v>46752</v>
      </c>
      <c r="M4" s="9"/>
    </row>
    <row r="5" spans="1:14" x14ac:dyDescent="0.3">
      <c r="A5" s="2" t="s">
        <v>8</v>
      </c>
      <c r="B5" s="51"/>
      <c r="C5" s="51"/>
      <c r="D5" s="51"/>
      <c r="E5" s="51"/>
      <c r="F5" s="145" t="s">
        <v>9</v>
      </c>
      <c r="G5" s="145"/>
      <c r="H5" s="145"/>
      <c r="I5" s="7" t="s">
        <v>509</v>
      </c>
      <c r="J5" s="8" t="s">
        <v>10</v>
      </c>
      <c r="K5" s="19"/>
      <c r="L5" s="46">
        <v>46387</v>
      </c>
      <c r="M5" s="9"/>
    </row>
    <row r="6" spans="1:14" ht="12.9" customHeight="1" x14ac:dyDescent="0.3">
      <c r="A6" s="10"/>
      <c r="F6" s="145"/>
      <c r="G6" s="145"/>
      <c r="H6" s="145"/>
      <c r="I6" s="7" t="s">
        <v>509</v>
      </c>
      <c r="J6" s="8" t="s">
        <v>11</v>
      </c>
      <c r="K6" s="19"/>
      <c r="L6" s="46">
        <v>46022</v>
      </c>
      <c r="M6" s="9"/>
    </row>
    <row r="7" spans="1:14" x14ac:dyDescent="0.3">
      <c r="A7" s="2" t="s">
        <v>550</v>
      </c>
      <c r="F7" s="145"/>
      <c r="G7" s="145"/>
      <c r="H7" s="145"/>
      <c r="I7" s="7" t="s">
        <v>508</v>
      </c>
      <c r="J7" s="8" t="s">
        <v>12</v>
      </c>
      <c r="K7" s="19"/>
      <c r="L7" s="46">
        <v>45657</v>
      </c>
      <c r="M7" s="9"/>
    </row>
    <row r="8" spans="1:14" x14ac:dyDescent="0.3">
      <c r="F8" s="145"/>
      <c r="G8" s="145"/>
      <c r="H8" s="145"/>
      <c r="I8" s="7" t="s">
        <v>509</v>
      </c>
      <c r="J8" s="8" t="s">
        <v>13</v>
      </c>
      <c r="K8" s="19"/>
      <c r="L8" s="46">
        <v>45291</v>
      </c>
      <c r="M8" s="9"/>
    </row>
    <row r="9" spans="1:14" x14ac:dyDescent="0.3">
      <c r="F9" s="145"/>
      <c r="G9" s="145"/>
      <c r="H9" s="145"/>
      <c r="I9" s="7"/>
      <c r="J9" s="8"/>
      <c r="K9" s="19"/>
      <c r="L9" s="46"/>
      <c r="M9" s="9"/>
    </row>
    <row r="10" spans="1:14" x14ac:dyDescent="0.3">
      <c r="F10" s="45"/>
      <c r="G10" s="45"/>
      <c r="H10" s="45"/>
      <c r="I10" s="7"/>
      <c r="J10" s="8"/>
      <c r="K10" s="9"/>
      <c r="L10" s="9"/>
      <c r="M10" s="9"/>
    </row>
    <row r="11" spans="1:14" x14ac:dyDescent="0.3">
      <c r="F11" s="147" t="s">
        <v>14</v>
      </c>
      <c r="G11" s="147"/>
      <c r="H11" s="7"/>
      <c r="I11" s="7"/>
      <c r="J11" s="8" t="s">
        <v>15</v>
      </c>
      <c r="K11" s="9"/>
      <c r="L11" s="9"/>
      <c r="M11" s="9"/>
    </row>
    <row r="12" spans="1:14" x14ac:dyDescent="0.3">
      <c r="A12" s="11"/>
      <c r="B12" s="59">
        <v>-1</v>
      </c>
      <c r="C12" s="59">
        <v>-1</v>
      </c>
      <c r="D12" s="59">
        <v>-1</v>
      </c>
      <c r="E12" s="59">
        <v>-2</v>
      </c>
      <c r="F12" s="59">
        <v>-3</v>
      </c>
      <c r="G12" s="59">
        <v>-4</v>
      </c>
      <c r="H12" s="59">
        <v>-5</v>
      </c>
      <c r="I12" s="49"/>
      <c r="J12" s="49"/>
      <c r="K12" s="49"/>
      <c r="L12" s="49"/>
    </row>
    <row r="13" spans="1:14" x14ac:dyDescent="0.3">
      <c r="A13" s="14"/>
      <c r="B13" s="12"/>
      <c r="C13" s="12"/>
      <c r="D13" s="12"/>
      <c r="E13" s="12"/>
      <c r="F13" s="12"/>
      <c r="G13" s="13" t="s">
        <v>16</v>
      </c>
      <c r="H13" s="12" t="s">
        <v>17</v>
      </c>
      <c r="I13" s="13"/>
      <c r="J13" s="13"/>
      <c r="K13" s="12"/>
      <c r="L13" s="12"/>
    </row>
    <row r="14" spans="1:14" x14ac:dyDescent="0.3">
      <c r="A14" s="13" t="s">
        <v>18</v>
      </c>
      <c r="B14" s="13" t="s">
        <v>19</v>
      </c>
      <c r="C14" s="13"/>
      <c r="D14" s="13"/>
      <c r="E14" s="13" t="s">
        <v>20</v>
      </c>
      <c r="F14" s="13" t="s">
        <v>20</v>
      </c>
      <c r="G14" s="13" t="s">
        <v>21</v>
      </c>
      <c r="H14" s="13" t="s">
        <v>22</v>
      </c>
      <c r="I14" s="13"/>
      <c r="J14" s="13"/>
      <c r="K14" s="13"/>
      <c r="L14" s="13"/>
    </row>
    <row r="15" spans="1:14" x14ac:dyDescent="0.3">
      <c r="A15" s="15" t="s">
        <v>23</v>
      </c>
      <c r="B15" s="15" t="s">
        <v>24</v>
      </c>
      <c r="C15" s="15"/>
      <c r="D15" s="15"/>
      <c r="E15" s="15" t="s">
        <v>25</v>
      </c>
      <c r="F15" s="15" t="s">
        <v>26</v>
      </c>
      <c r="G15" s="15" t="s">
        <v>27</v>
      </c>
      <c r="H15" s="15" t="s">
        <v>28</v>
      </c>
      <c r="I15" s="15"/>
      <c r="J15" s="15"/>
      <c r="K15" s="15"/>
      <c r="L15" s="15"/>
    </row>
    <row r="16" spans="1:14" x14ac:dyDescent="0.3">
      <c r="A16" s="16">
        <v>1</v>
      </c>
      <c r="B16" s="39"/>
      <c r="C16" s="39"/>
      <c r="D16" s="39"/>
      <c r="E16" s="30"/>
      <c r="F16" s="34"/>
      <c r="G16" s="34"/>
      <c r="H16" s="30"/>
      <c r="I16" s="22"/>
      <c r="J16" s="22"/>
      <c r="K16" s="22"/>
      <c r="L16" s="22"/>
    </row>
    <row r="17" spans="1:11" x14ac:dyDescent="0.3">
      <c r="A17" s="16">
        <f t="shared" ref="A17:A46" si="0">A16+1</f>
        <v>2</v>
      </c>
      <c r="B17" s="40" t="s">
        <v>29</v>
      </c>
      <c r="C17" s="25" t="s">
        <v>30</v>
      </c>
      <c r="D17" s="25" t="s">
        <v>504</v>
      </c>
      <c r="E17" s="31"/>
      <c r="F17" s="34"/>
      <c r="G17" s="34">
        <f>VLOOKUP($C17,'Cap Str Per (13MoAvg) 24-27'!$A:$CM,MATCH($N$1, 'Cap Str Per (13MoAvg) 24-27'!$2:$2,0),FALSE)/1000</f>
        <v>274908.40771139599</v>
      </c>
      <c r="H17" s="42"/>
      <c r="I17" s="26"/>
      <c r="J17" s="22"/>
      <c r="K17" s="22"/>
    </row>
    <row r="18" spans="1:11" x14ac:dyDescent="0.3">
      <c r="A18" s="16">
        <f t="shared" si="0"/>
        <v>3</v>
      </c>
      <c r="B18" s="40" t="s">
        <v>510</v>
      </c>
      <c r="C18" s="25"/>
      <c r="D18" s="25"/>
      <c r="E18" s="31"/>
      <c r="F18" s="34"/>
      <c r="G18" s="34">
        <f>+VLOOKUP($D17,'Cap Str Per (13MoAvg) 24-27'!$A:$CM,MATCH($N$1, 'Cap Str Per (13MoAvg) 24-27'!$2:$2,0),FALSE)/1000</f>
        <v>15970.543923076899</v>
      </c>
      <c r="H18" s="42"/>
      <c r="I18" s="26"/>
      <c r="J18" s="22"/>
      <c r="K18" s="22"/>
    </row>
    <row r="19" spans="1:11" x14ac:dyDescent="0.3">
      <c r="A19" s="16">
        <f t="shared" si="0"/>
        <v>4</v>
      </c>
      <c r="B19" s="40" t="s">
        <v>511</v>
      </c>
      <c r="C19" s="25" t="s">
        <v>31</v>
      </c>
      <c r="D19" s="25"/>
      <c r="E19" s="44">
        <f>H19</f>
        <v>4.0499999999123203E-2</v>
      </c>
      <c r="F19" s="34">
        <f>VLOOKUP($C19,'Cap Str Per (13MoAvg) 24-27'!$A:$CM,MATCH($N$1, 'Cap Str Per (13MoAvg) 24-27'!$2:$2,0),FALSE)/1000+VLOOKUP($C20,'Cap Str Per (13MoAvg) 24-27'!$A:$CM,MATCH($N$1, 'Cap Str Per (13MoAvg) 24-27'!$2:$2,0),FALSE)/1000</f>
        <v>11780.597540941109</v>
      </c>
      <c r="G19" s="34"/>
      <c r="H19" s="31">
        <f>F19/$G$31</f>
        <v>4.0499999999123203E-2</v>
      </c>
      <c r="I19" s="22"/>
      <c r="J19" s="22"/>
      <c r="K19" s="22"/>
    </row>
    <row r="20" spans="1:11" x14ac:dyDescent="0.3">
      <c r="A20" s="16">
        <f t="shared" si="0"/>
        <v>5</v>
      </c>
      <c r="B20" s="40"/>
      <c r="C20" s="25" t="s">
        <v>32</v>
      </c>
      <c r="D20" s="25"/>
      <c r="E20" s="44"/>
      <c r="F20" s="34"/>
      <c r="G20" s="35"/>
      <c r="H20" s="31"/>
      <c r="I20" s="27"/>
      <c r="J20" s="27"/>
      <c r="K20" s="27"/>
    </row>
    <row r="21" spans="1:11" x14ac:dyDescent="0.3">
      <c r="A21" s="16">
        <f t="shared" si="0"/>
        <v>6</v>
      </c>
      <c r="B21" s="25"/>
      <c r="C21" s="25"/>
      <c r="D21" s="25"/>
      <c r="E21" s="31"/>
      <c r="F21" s="34"/>
      <c r="G21" s="34"/>
      <c r="H21" s="31"/>
      <c r="I21" s="26"/>
      <c r="J21" s="22"/>
      <c r="K21" s="22"/>
    </row>
    <row r="22" spans="1:11" x14ac:dyDescent="0.3">
      <c r="A22" s="16">
        <f t="shared" si="0"/>
        <v>7</v>
      </c>
      <c r="B22" s="19"/>
      <c r="C22" s="19"/>
      <c r="D22" s="19"/>
      <c r="E22" s="30"/>
      <c r="F22" s="34"/>
      <c r="G22" s="34"/>
      <c r="H22" s="30"/>
      <c r="I22" s="22"/>
      <c r="J22" s="22"/>
      <c r="K22" s="22"/>
    </row>
    <row r="23" spans="1:11" x14ac:dyDescent="0.3">
      <c r="A23" s="16">
        <f t="shared" si="0"/>
        <v>8</v>
      </c>
      <c r="E23" s="32"/>
      <c r="F23" s="36"/>
      <c r="G23" s="36"/>
      <c r="H23" s="32"/>
    </row>
    <row r="24" spans="1:11" x14ac:dyDescent="0.3">
      <c r="A24" s="16">
        <f t="shared" si="0"/>
        <v>9</v>
      </c>
      <c r="B24" s="19"/>
      <c r="C24" s="19"/>
      <c r="D24" s="19"/>
      <c r="E24" s="31"/>
      <c r="F24" s="34"/>
      <c r="G24" s="34"/>
      <c r="H24" s="31"/>
      <c r="I24" s="26"/>
      <c r="J24" s="22"/>
      <c r="K24" s="22"/>
    </row>
    <row r="25" spans="1:11" x14ac:dyDescent="0.3">
      <c r="A25" s="16">
        <f t="shared" si="0"/>
        <v>10</v>
      </c>
      <c r="B25" s="5"/>
      <c r="C25" s="5"/>
      <c r="D25" s="5"/>
      <c r="E25" s="32"/>
      <c r="F25" s="36"/>
      <c r="G25" s="36"/>
      <c r="H25" s="32"/>
      <c r="I25" s="26"/>
      <c r="J25" s="22"/>
      <c r="K25" s="22"/>
    </row>
    <row r="26" spans="1:11" x14ac:dyDescent="0.3">
      <c r="A26" s="16">
        <f t="shared" si="0"/>
        <v>11</v>
      </c>
      <c r="B26" s="25"/>
      <c r="C26" s="25"/>
      <c r="D26" s="25"/>
      <c r="E26" s="30"/>
      <c r="F26" s="37"/>
      <c r="G26" s="37"/>
      <c r="H26" s="30"/>
      <c r="I26" s="29"/>
      <c r="J26" s="29"/>
      <c r="K26" s="29"/>
    </row>
    <row r="27" spans="1:11" x14ac:dyDescent="0.3">
      <c r="A27" s="16">
        <f t="shared" si="0"/>
        <v>12</v>
      </c>
      <c r="B27" s="25"/>
      <c r="C27" s="25"/>
      <c r="D27" s="25"/>
      <c r="E27" s="31"/>
      <c r="F27" s="34"/>
      <c r="G27" s="34"/>
      <c r="H27" s="31"/>
      <c r="I27" s="26"/>
      <c r="J27" s="22"/>
      <c r="K27" s="22"/>
    </row>
    <row r="28" spans="1:11" x14ac:dyDescent="0.3">
      <c r="A28" s="16">
        <f t="shared" si="0"/>
        <v>13</v>
      </c>
      <c r="E28" s="32"/>
      <c r="F28" s="36"/>
      <c r="G28" s="36"/>
      <c r="H28" s="32"/>
      <c r="I28" s="28"/>
      <c r="J28" s="28"/>
      <c r="K28" s="28"/>
    </row>
    <row r="29" spans="1:11" x14ac:dyDescent="0.3">
      <c r="A29" s="16">
        <f t="shared" si="0"/>
        <v>14</v>
      </c>
      <c r="B29" s="18"/>
      <c r="C29" s="18"/>
      <c r="D29" s="18"/>
      <c r="E29" s="33"/>
      <c r="F29" s="35"/>
      <c r="G29" s="35"/>
      <c r="H29" s="33"/>
      <c r="I29" s="27"/>
      <c r="J29" s="27"/>
      <c r="K29" s="27"/>
    </row>
    <row r="30" spans="1:11" x14ac:dyDescent="0.3">
      <c r="A30" s="16">
        <f t="shared" si="0"/>
        <v>15</v>
      </c>
      <c r="B30" s="18"/>
      <c r="C30" s="18"/>
      <c r="D30" s="18"/>
      <c r="E30" s="32"/>
      <c r="F30" s="34"/>
      <c r="G30" s="34"/>
      <c r="H30" s="32"/>
      <c r="I30" s="22"/>
      <c r="J30" s="22"/>
      <c r="K30" s="22"/>
    </row>
    <row r="31" spans="1:11" ht="14.4" thickBot="1" x14ac:dyDescent="0.35">
      <c r="A31" s="16">
        <f t="shared" si="0"/>
        <v>16</v>
      </c>
      <c r="B31" s="18"/>
      <c r="C31" s="18"/>
      <c r="D31" s="18"/>
      <c r="E31" s="32"/>
      <c r="F31" s="38">
        <f t="shared" ref="F31:G31" si="1">SUM(F16:F30)</f>
        <v>11780.597540941109</v>
      </c>
      <c r="G31" s="38">
        <f t="shared" si="1"/>
        <v>290878.95163447288</v>
      </c>
      <c r="H31" s="43">
        <f>SUM(H16:H30)</f>
        <v>4.0499999999123203E-2</v>
      </c>
      <c r="I31" s="28"/>
      <c r="J31" s="28"/>
      <c r="K31" s="47"/>
    </row>
    <row r="32" spans="1:11" ht="14.4" thickTop="1" x14ac:dyDescent="0.3">
      <c r="A32" s="16">
        <f t="shared" si="0"/>
        <v>17</v>
      </c>
      <c r="B32" s="18"/>
      <c r="C32" s="18"/>
      <c r="D32" s="18"/>
      <c r="E32" s="19"/>
      <c r="F32" s="23"/>
      <c r="G32" s="23"/>
      <c r="H32" s="20"/>
      <c r="I32" s="20"/>
      <c r="J32" s="17"/>
      <c r="K32" s="17"/>
    </row>
    <row r="33" spans="1:12" x14ac:dyDescent="0.3">
      <c r="A33" s="16">
        <f t="shared" si="0"/>
        <v>18</v>
      </c>
      <c r="B33" s="39" t="s">
        <v>784</v>
      </c>
      <c r="C33" s="39"/>
      <c r="D33" s="39"/>
      <c r="E33" s="21"/>
      <c r="F33" s="22"/>
      <c r="G33" s="22"/>
      <c r="H33" s="17"/>
      <c r="I33" s="17"/>
      <c r="J33" s="17"/>
      <c r="K33" s="17"/>
    </row>
    <row r="34" spans="1:12" x14ac:dyDescent="0.3">
      <c r="A34" s="16">
        <f t="shared" si="0"/>
        <v>19</v>
      </c>
      <c r="B34" s="16"/>
      <c r="C34" s="16"/>
      <c r="D34" s="16"/>
      <c r="E34" s="21"/>
      <c r="F34" s="22"/>
      <c r="G34" s="22"/>
      <c r="H34" s="17"/>
      <c r="I34" s="17"/>
      <c r="J34" s="17"/>
      <c r="K34" s="17"/>
    </row>
    <row r="35" spans="1:12" x14ac:dyDescent="0.3">
      <c r="A35" s="16">
        <f t="shared" si="0"/>
        <v>20</v>
      </c>
      <c r="B35" s="24"/>
      <c r="C35" s="24"/>
      <c r="D35" s="24"/>
      <c r="E35" s="21"/>
      <c r="F35" s="22"/>
      <c r="G35" s="22"/>
      <c r="H35" s="17"/>
      <c r="I35" s="17"/>
      <c r="J35" s="17"/>
      <c r="K35" s="17"/>
    </row>
    <row r="36" spans="1:12" x14ac:dyDescent="0.3">
      <c r="A36" s="16">
        <f t="shared" si="0"/>
        <v>21</v>
      </c>
      <c r="B36" s="41" t="s">
        <v>33</v>
      </c>
      <c r="C36" s="41"/>
      <c r="D36" s="41"/>
      <c r="E36" s="41"/>
      <c r="F36" s="22"/>
      <c r="G36" s="22"/>
      <c r="H36" s="17"/>
      <c r="I36" s="17"/>
      <c r="J36" s="17"/>
      <c r="K36" s="17"/>
    </row>
    <row r="37" spans="1:12" ht="12.9" customHeight="1" x14ac:dyDescent="0.3">
      <c r="A37" s="16">
        <f t="shared" si="0"/>
        <v>22</v>
      </c>
      <c r="B37" s="146" t="s">
        <v>34</v>
      </c>
      <c r="C37" s="146"/>
      <c r="D37" s="146"/>
      <c r="E37" s="146"/>
      <c r="F37" s="146"/>
      <c r="G37" s="146"/>
      <c r="H37" s="146"/>
      <c r="I37" s="146"/>
      <c r="J37" s="146"/>
      <c r="K37" s="146"/>
      <c r="L37" s="146"/>
    </row>
    <row r="38" spans="1:12" x14ac:dyDescent="0.3">
      <c r="A38" s="16">
        <f t="shared" si="0"/>
        <v>23</v>
      </c>
      <c r="B38" s="146"/>
      <c r="C38" s="146"/>
      <c r="D38" s="146"/>
      <c r="E38" s="146"/>
      <c r="F38" s="146"/>
      <c r="G38" s="146"/>
      <c r="H38" s="146"/>
      <c r="I38" s="146"/>
      <c r="J38" s="146"/>
      <c r="K38" s="146"/>
      <c r="L38" s="146"/>
    </row>
    <row r="39" spans="1:12" x14ac:dyDescent="0.3">
      <c r="A39" s="16">
        <f t="shared" si="0"/>
        <v>24</v>
      </c>
      <c r="B39" s="146"/>
      <c r="C39" s="146"/>
      <c r="D39" s="146"/>
      <c r="E39" s="146"/>
      <c r="F39" s="146"/>
      <c r="G39" s="146"/>
      <c r="H39" s="146"/>
      <c r="I39" s="146"/>
      <c r="J39" s="146"/>
      <c r="K39" s="146"/>
      <c r="L39" s="146"/>
    </row>
    <row r="40" spans="1:12" x14ac:dyDescent="0.3">
      <c r="A40" s="16">
        <f t="shared" si="0"/>
        <v>25</v>
      </c>
      <c r="B40" s="146"/>
      <c r="C40" s="146"/>
      <c r="D40" s="146"/>
      <c r="E40" s="146"/>
      <c r="F40" s="146"/>
      <c r="G40" s="146"/>
      <c r="H40" s="146"/>
      <c r="I40" s="146"/>
      <c r="J40" s="146"/>
      <c r="K40" s="146"/>
      <c r="L40" s="146"/>
    </row>
    <row r="41" spans="1:12" x14ac:dyDescent="0.3">
      <c r="A41" s="16">
        <f t="shared" si="0"/>
        <v>26</v>
      </c>
      <c r="B41" s="146"/>
      <c r="C41" s="146"/>
      <c r="D41" s="146"/>
      <c r="E41" s="146"/>
      <c r="F41" s="146"/>
      <c r="G41" s="146"/>
      <c r="H41" s="146"/>
      <c r="I41" s="146"/>
      <c r="J41" s="146"/>
      <c r="K41" s="146"/>
      <c r="L41" s="146"/>
    </row>
    <row r="42" spans="1:12" x14ac:dyDescent="0.3">
      <c r="A42" s="16">
        <f t="shared" si="0"/>
        <v>27</v>
      </c>
      <c r="B42" s="16"/>
      <c r="C42" s="16"/>
      <c r="D42" s="16"/>
      <c r="E42" s="21"/>
      <c r="F42" s="22"/>
      <c r="G42" s="22"/>
      <c r="H42" s="17"/>
      <c r="I42" s="17"/>
      <c r="J42" s="17"/>
      <c r="K42" s="17"/>
    </row>
    <row r="43" spans="1:12" x14ac:dyDescent="0.3">
      <c r="A43" s="16">
        <f t="shared" si="0"/>
        <v>28</v>
      </c>
      <c r="B43" s="16"/>
      <c r="C43" s="16"/>
      <c r="D43" s="16"/>
      <c r="E43" s="21"/>
      <c r="F43" s="22"/>
      <c r="G43" s="22"/>
      <c r="H43" s="17"/>
      <c r="I43" s="17"/>
      <c r="J43" s="17"/>
      <c r="K43" s="17"/>
    </row>
    <row r="44" spans="1:12" x14ac:dyDescent="0.3">
      <c r="A44" s="16">
        <f t="shared" si="0"/>
        <v>29</v>
      </c>
      <c r="B44" s="16"/>
      <c r="C44" s="16"/>
      <c r="D44" s="16"/>
      <c r="E44" s="21"/>
      <c r="F44" s="22"/>
      <c r="G44" s="22"/>
      <c r="H44" s="17"/>
      <c r="I44" s="17"/>
      <c r="J44" s="17"/>
      <c r="K44" s="17"/>
    </row>
    <row r="45" spans="1:12" x14ac:dyDescent="0.3">
      <c r="A45" s="16">
        <f t="shared" si="0"/>
        <v>30</v>
      </c>
      <c r="B45" s="16"/>
      <c r="C45" s="16"/>
      <c r="D45" s="16"/>
      <c r="E45" s="21"/>
      <c r="F45" s="22"/>
      <c r="G45" s="22"/>
      <c r="H45" s="17"/>
      <c r="I45" s="17"/>
      <c r="J45" s="17"/>
      <c r="K45" s="17"/>
    </row>
    <row r="46" spans="1:12" x14ac:dyDescent="0.3">
      <c r="A46" s="16">
        <f t="shared" si="0"/>
        <v>31</v>
      </c>
      <c r="B46" s="53"/>
      <c r="C46" s="53"/>
      <c r="D46" s="53"/>
      <c r="E46" s="54"/>
      <c r="F46" s="55"/>
      <c r="G46" s="55"/>
      <c r="H46" s="56"/>
      <c r="I46" s="56"/>
      <c r="J46" s="56"/>
      <c r="K46" s="56"/>
      <c r="L46" s="56"/>
    </row>
    <row r="47" spans="1:12" ht="87.75" customHeight="1" x14ac:dyDescent="0.3">
      <c r="A47" s="134"/>
      <c r="B47" s="135"/>
      <c r="C47" s="135"/>
      <c r="D47" s="135"/>
      <c r="E47" s="135"/>
      <c r="F47" s="136"/>
      <c r="G47" s="136"/>
      <c r="H47" s="137"/>
      <c r="I47" s="137"/>
      <c r="J47" s="137"/>
      <c r="K47" s="137"/>
      <c r="L47" s="139"/>
    </row>
    <row r="48" spans="1:12" x14ac:dyDescent="0.3">
      <c r="A48" s="2" t="s">
        <v>505</v>
      </c>
      <c r="L48" s="57" t="s">
        <v>506</v>
      </c>
    </row>
  </sheetData>
  <mergeCells count="6">
    <mergeCell ref="E1:H1"/>
    <mergeCell ref="K1:L1"/>
    <mergeCell ref="F3:H4"/>
    <mergeCell ref="F5:H9"/>
    <mergeCell ref="B37:L41"/>
    <mergeCell ref="F11:G11"/>
  </mergeCells>
  <printOptions horizontalCentered="1"/>
  <pageMargins left="0.5" right="0.5" top="0.75" bottom="0.5" header="0.5" footer="0.5"/>
  <pageSetup scale="70" pageOrder="overThenDown" orientation="landscape" cellComments="asDisplayed" r:id="rId1"/>
  <headerFooter>
    <oddHeader xml:space="preserve">&amp;RDEF’s Response to OPC POD 1 (1-26)
Q7
Page &amp;P of &amp;N
</oddHeader>
    <oddFooter xml:space="preserve">&amp;R
20240025-OPCPOD1-00004276
</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284B7-3B2F-45D4-8B7B-AAFE2DCE78A4}">
  <sheetPr>
    <tabColor theme="9" tint="0.79998168889431442"/>
  </sheetPr>
  <dimension ref="A1:M48"/>
  <sheetViews>
    <sheetView tabSelected="1" view="pageBreakPreview" topLeftCell="A31" zoomScale="90" zoomScaleNormal="100" zoomScaleSheetLayoutView="90" workbookViewId="0">
      <selection activeCell="F56" sqref="F56"/>
    </sheetView>
  </sheetViews>
  <sheetFormatPr defaultColWidth="9.109375" defaultRowHeight="13.8" outlineLevelCol="1" x14ac:dyDescent="0.3"/>
  <cols>
    <col min="1" max="1" width="4.77734375" style="61" customWidth="1"/>
    <col min="2" max="2" width="37.6640625" style="61" customWidth="1"/>
    <col min="3" max="3" width="41.77734375" style="61" hidden="1" customWidth="1" outlineLevel="1"/>
    <col min="4" max="4" width="11.33203125" style="61" customWidth="1" collapsed="1"/>
    <col min="5" max="5" width="23.33203125" style="61" customWidth="1"/>
    <col min="6" max="6" width="25.33203125" style="61" customWidth="1"/>
    <col min="7" max="7" width="18.109375" style="61" customWidth="1"/>
    <col min="8" max="8" width="6.44140625" style="61" customWidth="1"/>
    <col min="9" max="9" width="14.109375" style="61" customWidth="1"/>
    <col min="10" max="10" width="16.109375" style="61" customWidth="1"/>
    <col min="11" max="11" width="12.33203125" style="61" customWidth="1"/>
    <col min="12" max="12" width="13.109375" style="61" customWidth="1"/>
    <col min="13" max="13" width="12" style="61" customWidth="1"/>
    <col min="14" max="16384" width="9.109375" style="61"/>
  </cols>
  <sheetData>
    <row r="1" spans="1:13" ht="12.75" customHeight="1" x14ac:dyDescent="0.3">
      <c r="A1" s="1" t="s">
        <v>0</v>
      </c>
      <c r="B1" s="50"/>
      <c r="C1" s="50"/>
      <c r="D1" s="143" t="s">
        <v>1</v>
      </c>
      <c r="E1" s="143"/>
      <c r="F1" s="143"/>
      <c r="G1" s="143"/>
      <c r="H1" s="1"/>
      <c r="I1" s="1"/>
      <c r="J1" s="143" t="s">
        <v>549</v>
      </c>
      <c r="K1" s="143"/>
      <c r="M1" s="1" t="s">
        <v>35</v>
      </c>
    </row>
    <row r="2" spans="1:13" x14ac:dyDescent="0.3">
      <c r="A2" s="3"/>
      <c r="B2" s="3"/>
      <c r="C2" s="3"/>
      <c r="D2" s="3"/>
      <c r="E2" s="3"/>
      <c r="F2" s="3"/>
      <c r="G2" s="48"/>
      <c r="H2" s="48"/>
      <c r="I2" s="48"/>
      <c r="J2" s="48"/>
      <c r="K2" s="48"/>
    </row>
    <row r="3" spans="1:13" ht="12.75" customHeight="1" x14ac:dyDescent="0.3">
      <c r="A3" s="61" t="s">
        <v>3</v>
      </c>
      <c r="B3" s="6"/>
      <c r="C3" s="6"/>
      <c r="D3" s="4" t="s">
        <v>4</v>
      </c>
      <c r="E3" s="144" t="s">
        <v>5</v>
      </c>
      <c r="F3" s="144"/>
      <c r="G3" s="144"/>
      <c r="H3" s="62"/>
      <c r="I3" s="62" t="s">
        <v>6</v>
      </c>
      <c r="J3" s="6"/>
      <c r="K3" s="6"/>
    </row>
    <row r="4" spans="1:13" x14ac:dyDescent="0.3">
      <c r="B4" s="6"/>
      <c r="C4" s="6"/>
      <c r="D4" s="6"/>
      <c r="E4" s="145"/>
      <c r="F4" s="145"/>
      <c r="G4" s="145"/>
      <c r="H4" s="7" t="s">
        <v>509</v>
      </c>
      <c r="I4" s="8" t="s">
        <v>7</v>
      </c>
      <c r="J4" s="52"/>
      <c r="K4" s="63">
        <v>46752</v>
      </c>
      <c r="L4" s="64"/>
    </row>
    <row r="5" spans="1:13" x14ac:dyDescent="0.3">
      <c r="A5" s="61" t="s">
        <v>8</v>
      </c>
      <c r="B5" s="51"/>
      <c r="C5" s="51"/>
      <c r="D5" s="51"/>
      <c r="E5" s="145" t="s">
        <v>9</v>
      </c>
      <c r="F5" s="145"/>
      <c r="G5" s="145"/>
      <c r="H5" s="7" t="s">
        <v>509</v>
      </c>
      <c r="I5" s="8" t="s">
        <v>10</v>
      </c>
      <c r="J5" s="65"/>
      <c r="K5" s="63">
        <v>46387</v>
      </c>
      <c r="L5" s="64"/>
    </row>
    <row r="6" spans="1:13" ht="12.9" customHeight="1" x14ac:dyDescent="0.3">
      <c r="A6" s="10"/>
      <c r="E6" s="145"/>
      <c r="F6" s="145"/>
      <c r="G6" s="145"/>
      <c r="H6" s="7" t="s">
        <v>509</v>
      </c>
      <c r="I6" s="8" t="s">
        <v>11</v>
      </c>
      <c r="J6" s="65"/>
      <c r="K6" s="63">
        <v>46022</v>
      </c>
      <c r="L6" s="64"/>
    </row>
    <row r="7" spans="1:13" x14ac:dyDescent="0.3">
      <c r="A7" s="2" t="s">
        <v>550</v>
      </c>
      <c r="E7" s="145"/>
      <c r="F7" s="145"/>
      <c r="G7" s="145"/>
      <c r="H7" s="7" t="s">
        <v>509</v>
      </c>
      <c r="I7" s="8" t="s">
        <v>12</v>
      </c>
      <c r="J7" s="65"/>
      <c r="K7" s="63">
        <v>45657</v>
      </c>
      <c r="L7" s="64"/>
    </row>
    <row r="8" spans="1:13" x14ac:dyDescent="0.3">
      <c r="E8" s="145"/>
      <c r="F8" s="145"/>
      <c r="G8" s="145"/>
      <c r="H8" s="7" t="s">
        <v>508</v>
      </c>
      <c r="I8" s="8" t="s">
        <v>13</v>
      </c>
      <c r="J8" s="65"/>
      <c r="K8" s="63">
        <v>45291</v>
      </c>
      <c r="L8" s="64"/>
    </row>
    <row r="9" spans="1:13" x14ac:dyDescent="0.3">
      <c r="E9" s="145"/>
      <c r="F9" s="145"/>
      <c r="G9" s="145"/>
      <c r="H9" s="7"/>
      <c r="J9" s="65"/>
      <c r="K9" s="63"/>
      <c r="L9" s="64"/>
    </row>
    <row r="10" spans="1:13" x14ac:dyDescent="0.3">
      <c r="E10" s="60"/>
      <c r="F10" s="60"/>
      <c r="G10" s="60"/>
      <c r="H10" s="7"/>
      <c r="I10" s="8"/>
      <c r="J10" s="64"/>
      <c r="K10" s="64"/>
      <c r="L10" s="64"/>
    </row>
    <row r="11" spans="1:13" x14ac:dyDescent="0.3">
      <c r="E11" s="66"/>
      <c r="F11" s="66" t="s">
        <v>14</v>
      </c>
      <c r="G11" s="7"/>
      <c r="H11" s="7"/>
      <c r="I11" s="8" t="s">
        <v>15</v>
      </c>
      <c r="J11" s="64"/>
      <c r="K11" s="64"/>
      <c r="L11" s="64"/>
    </row>
    <row r="12" spans="1:13" x14ac:dyDescent="0.3">
      <c r="A12" s="67"/>
      <c r="B12" s="59">
        <v>-1</v>
      </c>
      <c r="C12" s="59">
        <v>-1</v>
      </c>
      <c r="D12" s="59">
        <v>-1</v>
      </c>
      <c r="E12" s="59">
        <v>-2</v>
      </c>
      <c r="F12" s="59">
        <v>-3</v>
      </c>
      <c r="G12" s="59">
        <v>-4</v>
      </c>
      <c r="H12" s="59">
        <v>-5</v>
      </c>
      <c r="I12" s="68"/>
      <c r="J12" s="68"/>
      <c r="K12" s="68"/>
    </row>
    <row r="13" spans="1:13" x14ac:dyDescent="0.3">
      <c r="A13" s="69"/>
      <c r="B13" s="70"/>
      <c r="C13" s="70"/>
      <c r="D13" s="70"/>
      <c r="E13" s="70"/>
      <c r="F13" s="71" t="s">
        <v>16</v>
      </c>
      <c r="G13" s="70" t="s">
        <v>17</v>
      </c>
      <c r="H13" s="71"/>
      <c r="I13" s="71"/>
      <c r="J13" s="70"/>
      <c r="K13" s="70"/>
    </row>
    <row r="14" spans="1:13" x14ac:dyDescent="0.3">
      <c r="A14" s="71" t="s">
        <v>18</v>
      </c>
      <c r="B14" s="71" t="s">
        <v>19</v>
      </c>
      <c r="C14" s="71"/>
      <c r="D14" s="71" t="s">
        <v>20</v>
      </c>
      <c r="E14" s="71" t="s">
        <v>20</v>
      </c>
      <c r="F14" s="71" t="s">
        <v>21</v>
      </c>
      <c r="G14" s="71" t="s">
        <v>22</v>
      </c>
      <c r="H14" s="71"/>
      <c r="I14" s="71"/>
      <c r="J14" s="71"/>
      <c r="K14" s="71"/>
    </row>
    <row r="15" spans="1:13" x14ac:dyDescent="0.3">
      <c r="A15" s="72" t="s">
        <v>23</v>
      </c>
      <c r="B15" s="72" t="s">
        <v>24</v>
      </c>
      <c r="C15" s="72"/>
      <c r="D15" s="72" t="s">
        <v>25</v>
      </c>
      <c r="E15" s="72" t="s">
        <v>26</v>
      </c>
      <c r="F15" s="72" t="s">
        <v>27</v>
      </c>
      <c r="G15" s="72" t="s">
        <v>28</v>
      </c>
      <c r="H15" s="72"/>
      <c r="I15" s="72"/>
      <c r="J15" s="72"/>
      <c r="K15" s="72"/>
    </row>
    <row r="16" spans="1:13" x14ac:dyDescent="0.3">
      <c r="A16" s="16">
        <v>1</v>
      </c>
      <c r="B16" s="39"/>
      <c r="C16" s="39"/>
      <c r="D16" s="30"/>
      <c r="E16" s="34"/>
      <c r="F16" s="34"/>
      <c r="G16" s="30"/>
      <c r="H16" s="22"/>
      <c r="I16" s="22"/>
      <c r="J16" s="22"/>
      <c r="K16" s="22"/>
    </row>
    <row r="17" spans="1:10" x14ac:dyDescent="0.3">
      <c r="A17" s="16">
        <f t="shared" ref="A17:A45" si="0">A16+1</f>
        <v>2</v>
      </c>
      <c r="B17" s="73" t="s">
        <v>29</v>
      </c>
      <c r="C17" s="74" t="s">
        <v>30</v>
      </c>
      <c r="D17" s="75"/>
      <c r="E17" s="34"/>
      <c r="F17" s="34">
        <f>Workpaper!B17/1000</f>
        <v>543671.53752769227</v>
      </c>
      <c r="G17" s="42"/>
      <c r="H17" s="76"/>
      <c r="I17" s="22"/>
      <c r="J17" s="22"/>
    </row>
    <row r="18" spans="1:10" x14ac:dyDescent="0.3">
      <c r="A18" s="16">
        <f t="shared" si="0"/>
        <v>3</v>
      </c>
      <c r="B18" s="73" t="s">
        <v>782</v>
      </c>
      <c r="C18" s="74" t="s">
        <v>513</v>
      </c>
      <c r="D18" s="77"/>
      <c r="E18" s="34"/>
      <c r="F18" s="34">
        <f>Workpaper!C17/1000</f>
        <v>-102188.716130199</v>
      </c>
      <c r="G18" s="75"/>
      <c r="H18" s="76"/>
      <c r="I18" s="22"/>
      <c r="J18" s="22"/>
    </row>
    <row r="19" spans="1:10" x14ac:dyDescent="0.3">
      <c r="A19" s="16">
        <f t="shared" si="0"/>
        <v>4</v>
      </c>
      <c r="B19" s="73" t="s">
        <v>511</v>
      </c>
      <c r="C19" s="74" t="s">
        <v>31</v>
      </c>
      <c r="D19" s="77">
        <f>G19</f>
        <v>5.1661517242739777E-2</v>
      </c>
      <c r="E19" s="34">
        <f>(VLOOKUP($C19,'Cap Str Per (13MoAvg) 23 Actual'!$A:$AA,MATCH($M$1, 'Cap Str Per (13MoAvg) 23 Actual'!$2:$2,0),FALSE)/1000)+(VLOOKUP($C20,'Cap Str Per (13MoAvg) 23 Actual'!$A:$AA,MATCH($M$1, 'Cap Str Per (13MoAvg) 23 Actual'!$2:$2,0),FALSE)/1000)</f>
        <v>22807.672390000003</v>
      </c>
      <c r="F19" s="34"/>
      <c r="G19" s="75">
        <f>E19/$F$31</f>
        <v>5.1661517242739777E-2</v>
      </c>
      <c r="H19" s="22"/>
      <c r="I19" s="22"/>
      <c r="J19" s="22"/>
    </row>
    <row r="20" spans="1:10" x14ac:dyDescent="0.3">
      <c r="A20" s="16">
        <f t="shared" si="0"/>
        <v>5</v>
      </c>
      <c r="B20" s="73"/>
      <c r="C20" s="74" t="s">
        <v>32</v>
      </c>
      <c r="D20" s="77"/>
      <c r="E20" s="34"/>
      <c r="F20" s="35"/>
      <c r="G20" s="75"/>
      <c r="H20" s="27"/>
      <c r="I20" s="27"/>
      <c r="J20" s="27"/>
    </row>
    <row r="21" spans="1:10" x14ac:dyDescent="0.3">
      <c r="A21" s="16">
        <f t="shared" si="0"/>
        <v>6</v>
      </c>
      <c r="B21" s="74"/>
      <c r="C21" s="74"/>
      <c r="D21" s="75"/>
      <c r="E21" s="34"/>
      <c r="F21" s="34"/>
      <c r="G21" s="75"/>
      <c r="H21" s="76"/>
      <c r="I21" s="22"/>
      <c r="J21" s="22"/>
    </row>
    <row r="22" spans="1:10" x14ac:dyDescent="0.3">
      <c r="A22" s="16">
        <f t="shared" si="0"/>
        <v>7</v>
      </c>
      <c r="B22" s="65"/>
      <c r="C22" s="65"/>
      <c r="D22" s="30"/>
      <c r="E22" s="34"/>
      <c r="F22" s="34"/>
      <c r="G22" s="30"/>
      <c r="H22" s="22"/>
      <c r="I22" s="22"/>
      <c r="J22" s="22"/>
    </row>
    <row r="23" spans="1:10" x14ac:dyDescent="0.3">
      <c r="A23" s="16">
        <f t="shared" si="0"/>
        <v>8</v>
      </c>
      <c r="D23" s="78"/>
      <c r="E23" s="79"/>
      <c r="F23" s="79"/>
      <c r="G23" s="78"/>
    </row>
    <row r="24" spans="1:10" x14ac:dyDescent="0.3">
      <c r="A24" s="16">
        <f t="shared" si="0"/>
        <v>9</v>
      </c>
      <c r="B24" s="65"/>
      <c r="C24" s="65"/>
      <c r="D24" s="75"/>
      <c r="E24" s="34"/>
      <c r="F24" s="34"/>
      <c r="G24" s="75"/>
      <c r="H24" s="76"/>
      <c r="I24" s="22"/>
      <c r="J24" s="22"/>
    </row>
    <row r="25" spans="1:10" x14ac:dyDescent="0.3">
      <c r="A25" s="16">
        <f t="shared" si="0"/>
        <v>10</v>
      </c>
      <c r="B25" s="62"/>
      <c r="C25" s="62"/>
      <c r="D25" s="78"/>
      <c r="E25" s="79"/>
      <c r="F25" s="79"/>
      <c r="G25" s="78"/>
      <c r="H25" s="76"/>
      <c r="I25" s="22"/>
      <c r="J25" s="22"/>
    </row>
    <row r="26" spans="1:10" x14ac:dyDescent="0.3">
      <c r="A26" s="16">
        <f t="shared" si="0"/>
        <v>11</v>
      </c>
      <c r="B26" s="74"/>
      <c r="C26" s="74"/>
      <c r="D26" s="30"/>
      <c r="E26" s="80"/>
      <c r="F26" s="80"/>
      <c r="G26" s="30"/>
      <c r="H26" s="81"/>
      <c r="I26" s="81"/>
      <c r="J26" s="81"/>
    </row>
    <row r="27" spans="1:10" x14ac:dyDescent="0.3">
      <c r="A27" s="16">
        <f t="shared" si="0"/>
        <v>12</v>
      </c>
      <c r="B27" s="74"/>
      <c r="C27" s="74"/>
      <c r="D27" s="75"/>
      <c r="E27" s="34"/>
      <c r="F27" s="34"/>
      <c r="G27" s="75"/>
      <c r="H27" s="76"/>
      <c r="I27" s="22"/>
      <c r="J27" s="22"/>
    </row>
    <row r="28" spans="1:10" x14ac:dyDescent="0.3">
      <c r="A28" s="16">
        <f t="shared" si="0"/>
        <v>13</v>
      </c>
      <c r="D28" s="78"/>
      <c r="E28" s="79"/>
      <c r="F28" s="79"/>
      <c r="G28" s="78"/>
      <c r="H28" s="82"/>
      <c r="I28" s="82"/>
      <c r="J28" s="82"/>
    </row>
    <row r="29" spans="1:10" x14ac:dyDescent="0.3">
      <c r="A29" s="16">
        <f t="shared" si="0"/>
        <v>14</v>
      </c>
      <c r="B29" s="83"/>
      <c r="C29" s="83"/>
      <c r="D29" s="33"/>
      <c r="E29" s="35"/>
      <c r="F29" s="35"/>
      <c r="G29" s="33"/>
      <c r="H29" s="27"/>
      <c r="I29" s="27"/>
      <c r="J29" s="27"/>
    </row>
    <row r="30" spans="1:10" x14ac:dyDescent="0.3">
      <c r="A30" s="16">
        <f t="shared" si="0"/>
        <v>15</v>
      </c>
      <c r="B30" s="83"/>
      <c r="C30" s="83"/>
      <c r="D30" s="78"/>
      <c r="E30" s="34"/>
      <c r="F30" s="34"/>
      <c r="G30" s="78"/>
      <c r="H30" s="22"/>
      <c r="I30" s="22"/>
      <c r="J30" s="22"/>
    </row>
    <row r="31" spans="1:10" ht="14.4" thickBot="1" x14ac:dyDescent="0.35">
      <c r="A31" s="16">
        <f t="shared" si="0"/>
        <v>16</v>
      </c>
      <c r="B31" s="83"/>
      <c r="C31" s="83"/>
      <c r="D31" s="78"/>
      <c r="E31" s="38">
        <f t="shared" ref="E31:F31" si="1">SUM(E16:E30)</f>
        <v>22807.672390000003</v>
      </c>
      <c r="F31" s="38">
        <f t="shared" si="1"/>
        <v>441482.82139749324</v>
      </c>
      <c r="G31" s="43">
        <f>SUM(G16:G30)</f>
        <v>5.1661517242739777E-2</v>
      </c>
      <c r="H31" s="82"/>
      <c r="I31" s="82"/>
      <c r="J31" s="47"/>
    </row>
    <row r="32" spans="1:10" ht="14.4" thickTop="1" x14ac:dyDescent="0.3">
      <c r="A32" s="16">
        <f t="shared" si="0"/>
        <v>17</v>
      </c>
      <c r="B32" s="83"/>
      <c r="C32" s="83"/>
      <c r="D32" s="65"/>
      <c r="E32" s="23"/>
      <c r="F32" s="23"/>
      <c r="G32" s="84"/>
      <c r="H32" s="84"/>
      <c r="I32" s="17"/>
      <c r="J32" s="17"/>
    </row>
    <row r="33" spans="1:12" x14ac:dyDescent="0.3">
      <c r="A33" s="16">
        <f t="shared" si="0"/>
        <v>18</v>
      </c>
      <c r="B33" s="39" t="s">
        <v>783</v>
      </c>
      <c r="C33" s="39"/>
      <c r="D33" s="21"/>
      <c r="E33" s="22"/>
      <c r="F33" s="22"/>
      <c r="G33" s="17"/>
      <c r="H33" s="17"/>
      <c r="I33" s="17"/>
      <c r="J33" s="17"/>
    </row>
    <row r="34" spans="1:12" x14ac:dyDescent="0.3">
      <c r="A34" s="16">
        <f t="shared" si="0"/>
        <v>19</v>
      </c>
      <c r="B34" s="16"/>
      <c r="C34" s="16"/>
      <c r="D34" s="21"/>
      <c r="E34" s="22"/>
      <c r="F34" s="22"/>
      <c r="G34" s="17"/>
      <c r="H34" s="17"/>
      <c r="I34" s="17"/>
      <c r="J34" s="17"/>
    </row>
    <row r="35" spans="1:12" x14ac:dyDescent="0.3">
      <c r="A35" s="16">
        <f t="shared" si="0"/>
        <v>20</v>
      </c>
      <c r="B35" s="24"/>
      <c r="C35" s="24"/>
      <c r="D35" s="21"/>
      <c r="E35" s="22"/>
      <c r="F35" s="22"/>
      <c r="G35" s="17"/>
      <c r="H35" s="17"/>
      <c r="I35" s="17"/>
      <c r="J35" s="17"/>
    </row>
    <row r="36" spans="1:12" x14ac:dyDescent="0.3">
      <c r="A36" s="16">
        <f t="shared" si="0"/>
        <v>21</v>
      </c>
      <c r="B36" s="41" t="s">
        <v>33</v>
      </c>
      <c r="C36" s="41"/>
      <c r="D36" s="41"/>
      <c r="E36" s="22"/>
      <c r="F36" s="22"/>
      <c r="G36" s="17"/>
      <c r="H36" s="17"/>
      <c r="I36" s="17"/>
      <c r="J36" s="17"/>
    </row>
    <row r="37" spans="1:12" ht="12.9" customHeight="1" x14ac:dyDescent="0.3">
      <c r="A37" s="16">
        <f t="shared" si="0"/>
        <v>22</v>
      </c>
      <c r="B37" s="146" t="s">
        <v>34</v>
      </c>
      <c r="C37" s="146"/>
      <c r="D37" s="146"/>
      <c r="E37" s="146"/>
      <c r="F37" s="146"/>
      <c r="G37" s="146"/>
      <c r="H37" s="146"/>
      <c r="I37" s="146"/>
      <c r="J37" s="146"/>
      <c r="K37" s="146"/>
    </row>
    <row r="38" spans="1:12" x14ac:dyDescent="0.3">
      <c r="A38" s="16">
        <f t="shared" si="0"/>
        <v>23</v>
      </c>
      <c r="B38" s="146"/>
      <c r="C38" s="146"/>
      <c r="D38" s="146"/>
      <c r="E38" s="146"/>
      <c r="F38" s="146"/>
      <c r="G38" s="146"/>
      <c r="H38" s="146"/>
      <c r="I38" s="146"/>
      <c r="J38" s="146"/>
      <c r="K38" s="146"/>
    </row>
    <row r="39" spans="1:12" x14ac:dyDescent="0.3">
      <c r="A39" s="16">
        <f t="shared" si="0"/>
        <v>24</v>
      </c>
      <c r="B39" s="146"/>
      <c r="C39" s="146"/>
      <c r="D39" s="146"/>
      <c r="E39" s="146"/>
      <c r="F39" s="146"/>
      <c r="G39" s="146"/>
      <c r="H39" s="146"/>
      <c r="I39" s="146"/>
      <c r="J39" s="146"/>
      <c r="K39" s="146"/>
    </row>
    <row r="40" spans="1:12" x14ac:dyDescent="0.3">
      <c r="A40" s="16">
        <f t="shared" si="0"/>
        <v>25</v>
      </c>
      <c r="B40" s="146"/>
      <c r="C40" s="146"/>
      <c r="D40" s="146"/>
      <c r="E40" s="146"/>
      <c r="F40" s="146"/>
      <c r="G40" s="146"/>
      <c r="H40" s="146"/>
      <c r="I40" s="146"/>
      <c r="J40" s="146"/>
      <c r="K40" s="146"/>
    </row>
    <row r="41" spans="1:12" x14ac:dyDescent="0.3">
      <c r="A41" s="16">
        <f t="shared" si="0"/>
        <v>26</v>
      </c>
      <c r="B41" s="146"/>
      <c r="C41" s="146"/>
      <c r="D41" s="146"/>
      <c r="E41" s="146"/>
      <c r="F41" s="146"/>
      <c r="G41" s="146"/>
      <c r="H41" s="146"/>
      <c r="I41" s="146"/>
      <c r="J41" s="146"/>
      <c r="K41" s="146"/>
    </row>
    <row r="42" spans="1:12" x14ac:dyDescent="0.3">
      <c r="A42" s="16">
        <f t="shared" si="0"/>
        <v>27</v>
      </c>
      <c r="B42" s="16"/>
      <c r="C42" s="16"/>
      <c r="D42" s="21"/>
      <c r="E42" s="22"/>
      <c r="F42" s="22"/>
      <c r="G42" s="17"/>
      <c r="H42" s="17"/>
      <c r="I42" s="17"/>
      <c r="J42" s="17"/>
    </row>
    <row r="43" spans="1:12" x14ac:dyDescent="0.3">
      <c r="A43" s="16">
        <f t="shared" si="0"/>
        <v>28</v>
      </c>
      <c r="B43" s="16"/>
      <c r="C43" s="16"/>
      <c r="D43" s="21"/>
      <c r="E43" s="22"/>
      <c r="F43" s="22"/>
      <c r="G43" s="17"/>
      <c r="H43" s="17"/>
      <c r="I43" s="17"/>
      <c r="J43" s="17"/>
    </row>
    <row r="44" spans="1:12" x14ac:dyDescent="0.3">
      <c r="A44" s="16">
        <f t="shared" si="0"/>
        <v>29</v>
      </c>
      <c r="B44" s="16"/>
      <c r="C44" s="16"/>
      <c r="D44" s="21"/>
      <c r="E44" s="22"/>
      <c r="F44" s="22"/>
      <c r="G44" s="17"/>
      <c r="H44" s="17"/>
      <c r="I44" s="17"/>
      <c r="J44" s="17"/>
    </row>
    <row r="45" spans="1:12" x14ac:dyDescent="0.3">
      <c r="A45" s="16">
        <f t="shared" si="0"/>
        <v>30</v>
      </c>
      <c r="B45" s="16"/>
      <c r="C45" s="16"/>
      <c r="D45" s="21"/>
      <c r="E45" s="22"/>
      <c r="F45" s="22"/>
      <c r="G45" s="17"/>
      <c r="H45" s="17"/>
      <c r="I45" s="17"/>
      <c r="J45" s="17"/>
    </row>
    <row r="46" spans="1:12" ht="74.25" customHeight="1" x14ac:dyDescent="0.3">
      <c r="A46" s="134"/>
      <c r="B46" s="134"/>
      <c r="C46" s="134"/>
      <c r="D46" s="135"/>
      <c r="E46" s="136"/>
      <c r="F46" s="136"/>
      <c r="G46" s="137"/>
      <c r="H46" s="137"/>
      <c r="I46" s="137"/>
      <c r="J46" s="137"/>
      <c r="K46" s="138"/>
    </row>
    <row r="47" spans="1:12" x14ac:dyDescent="0.3">
      <c r="A47" s="141" t="s">
        <v>505</v>
      </c>
      <c r="B47" s="141"/>
      <c r="C47" s="141"/>
      <c r="D47" s="141"/>
      <c r="E47" s="141"/>
      <c r="F47" s="141"/>
      <c r="G47" s="141"/>
      <c r="H47" s="141"/>
      <c r="I47" s="141"/>
      <c r="J47" s="141"/>
      <c r="K47" s="142" t="s">
        <v>506</v>
      </c>
      <c r="L47" s="140"/>
    </row>
    <row r="48" spans="1:12" ht="87.75" customHeight="1" x14ac:dyDescent="0.3">
      <c r="A48" s="16"/>
      <c r="B48" s="21"/>
      <c r="C48" s="21"/>
      <c r="D48" s="21"/>
      <c r="E48" s="22"/>
      <c r="F48" s="22"/>
      <c r="G48" s="17"/>
      <c r="H48" s="17"/>
      <c r="I48" s="17"/>
      <c r="J48" s="17"/>
    </row>
  </sheetData>
  <mergeCells count="5">
    <mergeCell ref="D1:G1"/>
    <mergeCell ref="J1:K1"/>
    <mergeCell ref="E3:G4"/>
    <mergeCell ref="E5:G9"/>
    <mergeCell ref="B37:K41"/>
  </mergeCells>
  <printOptions horizontalCentered="1"/>
  <pageMargins left="0.5" right="0.5" top="0.75" bottom="0.5" header="0.5" footer="0.5"/>
  <pageSetup scale="70" fitToWidth="4" fitToHeight="4" pageOrder="overThenDown" orientation="landscape" cellComments="asDisplayed" r:id="rId1"/>
  <headerFooter>
    <oddHeader xml:space="preserve">&amp;RDEF’s Response to OPC POD 1 (1-26)
Q7
Page &amp;P of &amp;N
</oddHeader>
    <oddFooter xml:space="preserve">&amp;R
20240025-OPCPOD1-00004276
</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B8F8D-E562-4EAA-9717-5FA6CC2E90DC}">
  <dimension ref="A1:BA411"/>
  <sheetViews>
    <sheetView tabSelected="1" workbookViewId="0">
      <pane xSplit="1" ySplit="2" topLeftCell="B318" activePane="bottomRight" state="frozen"/>
      <selection activeCell="F56" sqref="F56"/>
      <selection pane="topRight" activeCell="F56" sqref="F56"/>
      <selection pane="bottomLeft" activeCell="F56" sqref="F56"/>
      <selection pane="bottomRight" activeCell="F56" sqref="F56"/>
    </sheetView>
  </sheetViews>
  <sheetFormatPr defaultColWidth="9.33203125" defaultRowHeight="10.199999999999999" x14ac:dyDescent="0.2"/>
  <cols>
    <col min="1" max="1" width="69.109375" style="89" bestFit="1" customWidth="1"/>
    <col min="2" max="53" width="14.33203125" style="88" bestFit="1" customWidth="1"/>
    <col min="54" max="16384" width="9.33203125" style="88"/>
  </cols>
  <sheetData>
    <row r="1" spans="1:53" s="86" customFormat="1" x14ac:dyDescent="0.2">
      <c r="A1" s="85"/>
    </row>
    <row r="2" spans="1:53" s="86" customFormat="1" x14ac:dyDescent="0.2">
      <c r="A2" s="85" t="s">
        <v>551</v>
      </c>
      <c r="B2" s="86" t="s">
        <v>52</v>
      </c>
      <c r="C2" s="86" t="s">
        <v>53</v>
      </c>
      <c r="D2" s="86" t="s">
        <v>54</v>
      </c>
      <c r="E2" s="86" t="s">
        <v>55</v>
      </c>
      <c r="F2" s="86" t="s">
        <v>56</v>
      </c>
      <c r="G2" s="86" t="s">
        <v>57</v>
      </c>
      <c r="H2" s="86" t="s">
        <v>58</v>
      </c>
      <c r="I2" s="86" t="s">
        <v>59</v>
      </c>
      <c r="J2" s="86" t="s">
        <v>60</v>
      </c>
      <c r="K2" s="86" t="s">
        <v>61</v>
      </c>
      <c r="L2" s="86" t="s">
        <v>62</v>
      </c>
      <c r="M2" s="86" t="s">
        <v>63</v>
      </c>
      <c r="N2" s="86" t="s">
        <v>36</v>
      </c>
      <c r="O2" s="86" t="s">
        <v>64</v>
      </c>
      <c r="P2" s="86" t="s">
        <v>65</v>
      </c>
      <c r="Q2" s="86" t="s">
        <v>66</v>
      </c>
      <c r="R2" s="86" t="s">
        <v>67</v>
      </c>
      <c r="S2" s="86" t="s">
        <v>68</v>
      </c>
      <c r="T2" s="86" t="s">
        <v>69</v>
      </c>
      <c r="U2" s="86" t="s">
        <v>70</v>
      </c>
      <c r="V2" s="86" t="s">
        <v>71</v>
      </c>
      <c r="W2" s="86" t="s">
        <v>72</v>
      </c>
      <c r="X2" s="86" t="s">
        <v>73</v>
      </c>
      <c r="Y2" s="86" t="s">
        <v>74</v>
      </c>
      <c r="Z2" s="86" t="s">
        <v>75</v>
      </c>
      <c r="AA2" s="86" t="s">
        <v>37</v>
      </c>
      <c r="AB2" s="86" t="s">
        <v>76</v>
      </c>
      <c r="AC2" s="86" t="s">
        <v>77</v>
      </c>
      <c r="AD2" s="86" t="s">
        <v>78</v>
      </c>
      <c r="AE2" s="86" t="s">
        <v>79</v>
      </c>
      <c r="AF2" s="86" t="s">
        <v>80</v>
      </c>
      <c r="AG2" s="86" t="s">
        <v>81</v>
      </c>
      <c r="AH2" s="86" t="s">
        <v>82</v>
      </c>
      <c r="AI2" s="86" t="s">
        <v>83</v>
      </c>
      <c r="AJ2" s="86" t="s">
        <v>84</v>
      </c>
      <c r="AK2" s="86" t="s">
        <v>85</v>
      </c>
      <c r="AL2" s="86" t="s">
        <v>86</v>
      </c>
      <c r="AM2" s="86" t="s">
        <v>87</v>
      </c>
      <c r="AN2" s="86" t="s">
        <v>38</v>
      </c>
      <c r="AO2" s="86" t="s">
        <v>88</v>
      </c>
      <c r="AP2" s="86" t="s">
        <v>89</v>
      </c>
      <c r="AQ2" s="86" t="s">
        <v>90</v>
      </c>
      <c r="AR2" s="86" t="s">
        <v>91</v>
      </c>
      <c r="AS2" s="86" t="s">
        <v>92</v>
      </c>
      <c r="AT2" s="86" t="s">
        <v>93</v>
      </c>
      <c r="AU2" s="86" t="s">
        <v>94</v>
      </c>
      <c r="AV2" s="86" t="s">
        <v>95</v>
      </c>
      <c r="AW2" s="86" t="s">
        <v>96</v>
      </c>
      <c r="AX2" s="86" t="s">
        <v>97</v>
      </c>
      <c r="AY2" s="86" t="s">
        <v>98</v>
      </c>
      <c r="AZ2" s="86" t="s">
        <v>99</v>
      </c>
      <c r="BA2" s="86" t="s">
        <v>39</v>
      </c>
    </row>
    <row r="3" spans="1:53" s="86" customFormat="1" x14ac:dyDescent="0.2">
      <c r="A3" s="85"/>
    </row>
    <row r="4" spans="1:53" x14ac:dyDescent="0.2">
      <c r="A4" s="87" t="s">
        <v>100</v>
      </c>
    </row>
    <row r="5" spans="1:53" x14ac:dyDescent="0.2">
      <c r="A5" s="89" t="s">
        <v>101</v>
      </c>
    </row>
    <row r="6" spans="1:53" x14ac:dyDescent="0.2">
      <c r="A6" s="89" t="s">
        <v>102</v>
      </c>
    </row>
    <row r="7" spans="1:53" x14ac:dyDescent="0.2">
      <c r="A7" s="130" t="s">
        <v>103</v>
      </c>
    </row>
    <row r="8" spans="1:53" x14ac:dyDescent="0.2">
      <c r="A8" s="89" t="s">
        <v>104</v>
      </c>
    </row>
    <row r="9" spans="1:53" x14ac:dyDescent="0.2">
      <c r="A9" s="89" t="s">
        <v>105</v>
      </c>
      <c r="B9" s="88">
        <v>1493412000</v>
      </c>
      <c r="C9" s="88">
        <v>1493412000</v>
      </c>
      <c r="D9" s="88">
        <v>1493412000</v>
      </c>
      <c r="E9" s="88">
        <v>1493412000</v>
      </c>
      <c r="F9" s="88">
        <v>1493412000</v>
      </c>
      <c r="G9" s="88">
        <v>1493412000</v>
      </c>
      <c r="H9" s="88">
        <v>1493412000</v>
      </c>
      <c r="I9" s="88">
        <v>1493412000</v>
      </c>
      <c r="J9" s="88">
        <v>1493412000</v>
      </c>
      <c r="K9" s="88">
        <v>1493412000</v>
      </c>
      <c r="L9" s="88">
        <v>1493412000</v>
      </c>
      <c r="M9" s="88">
        <v>1493412000</v>
      </c>
      <c r="N9" s="88">
        <v>1493412000</v>
      </c>
      <c r="O9" s="88">
        <v>1493412000</v>
      </c>
      <c r="P9" s="88">
        <v>1493412000</v>
      </c>
      <c r="Q9" s="88">
        <v>1493412000</v>
      </c>
      <c r="R9" s="88">
        <v>1493412000</v>
      </c>
      <c r="S9" s="88">
        <v>1493412000</v>
      </c>
      <c r="T9" s="88">
        <v>1493412000</v>
      </c>
      <c r="U9" s="88">
        <v>1493412000</v>
      </c>
      <c r="V9" s="88">
        <v>1493412000</v>
      </c>
      <c r="W9" s="88">
        <v>1493412000</v>
      </c>
      <c r="X9" s="88">
        <v>1493412000</v>
      </c>
      <c r="Y9" s="88">
        <v>1493412000</v>
      </c>
      <c r="Z9" s="88">
        <v>1493412000</v>
      </c>
      <c r="AA9" s="88">
        <v>1493412000</v>
      </c>
      <c r="AB9" s="88">
        <v>1493412000</v>
      </c>
      <c r="AC9" s="88">
        <v>1493412000</v>
      </c>
      <c r="AD9" s="88">
        <v>1493412000</v>
      </c>
      <c r="AE9" s="88">
        <v>1493412000</v>
      </c>
      <c r="AF9" s="88">
        <v>1493412000</v>
      </c>
      <c r="AG9" s="88">
        <v>1493412000</v>
      </c>
      <c r="AH9" s="88">
        <v>1493412000</v>
      </c>
      <c r="AI9" s="88">
        <v>1493412000</v>
      </c>
      <c r="AJ9" s="88">
        <v>1493412000</v>
      </c>
      <c r="AK9" s="88">
        <v>1493412000</v>
      </c>
      <c r="AL9" s="88">
        <v>1493412000</v>
      </c>
      <c r="AM9" s="88">
        <v>1493412000</v>
      </c>
      <c r="AN9" s="88">
        <v>1493412000</v>
      </c>
      <c r="AO9" s="88">
        <v>1493412000</v>
      </c>
      <c r="AP9" s="88">
        <v>1493412000</v>
      </c>
      <c r="AQ9" s="88">
        <v>1493412000</v>
      </c>
      <c r="AR9" s="88">
        <v>1493412000</v>
      </c>
      <c r="AS9" s="88">
        <v>1493412000</v>
      </c>
      <c r="AT9" s="88">
        <v>1493412000</v>
      </c>
      <c r="AU9" s="88">
        <v>1493412000</v>
      </c>
      <c r="AV9" s="88">
        <v>1493412000</v>
      </c>
      <c r="AW9" s="88">
        <v>1493412000</v>
      </c>
      <c r="AX9" s="88">
        <v>1493412000</v>
      </c>
      <c r="AY9" s="88">
        <v>1493412000</v>
      </c>
      <c r="AZ9" s="88">
        <v>1493412000</v>
      </c>
      <c r="BA9" s="88">
        <v>1493412000</v>
      </c>
    </row>
    <row r="10" spans="1:53" x14ac:dyDescent="0.2">
      <c r="A10" s="89" t="s">
        <v>106</v>
      </c>
      <c r="B10" s="88">
        <v>1493412000</v>
      </c>
      <c r="C10" s="88">
        <v>1493412000</v>
      </c>
      <c r="D10" s="88">
        <v>1493412000</v>
      </c>
      <c r="E10" s="88">
        <v>1493412000</v>
      </c>
      <c r="F10" s="88">
        <v>1493412000</v>
      </c>
      <c r="G10" s="88">
        <v>1493412000</v>
      </c>
      <c r="H10" s="88">
        <v>1493412000</v>
      </c>
      <c r="I10" s="88">
        <v>1493412000</v>
      </c>
      <c r="J10" s="88">
        <v>1493412000</v>
      </c>
      <c r="K10" s="88">
        <v>1493412000</v>
      </c>
      <c r="L10" s="88">
        <v>1493412000</v>
      </c>
      <c r="M10" s="88">
        <v>1493412000</v>
      </c>
      <c r="N10" s="88">
        <v>1493412000</v>
      </c>
      <c r="O10" s="88">
        <v>1493412000</v>
      </c>
      <c r="P10" s="88">
        <v>1493412000</v>
      </c>
      <c r="Q10" s="88">
        <v>1493412000</v>
      </c>
      <c r="R10" s="88">
        <v>1493412000</v>
      </c>
      <c r="S10" s="88">
        <v>1493412000</v>
      </c>
      <c r="T10" s="88">
        <v>1493412000</v>
      </c>
      <c r="U10" s="88">
        <v>1493412000</v>
      </c>
      <c r="V10" s="88">
        <v>1493412000</v>
      </c>
      <c r="W10" s="88">
        <v>1493412000</v>
      </c>
      <c r="X10" s="88">
        <v>1493412000</v>
      </c>
      <c r="Y10" s="88">
        <v>1493412000</v>
      </c>
      <c r="Z10" s="88">
        <v>1493412000</v>
      </c>
      <c r="AA10" s="88">
        <v>1493412000</v>
      </c>
      <c r="AB10" s="88">
        <v>1493412000</v>
      </c>
      <c r="AC10" s="88">
        <v>1493412000</v>
      </c>
      <c r="AD10" s="88">
        <v>1493412000</v>
      </c>
      <c r="AE10" s="88">
        <v>1493412000</v>
      </c>
      <c r="AF10" s="88">
        <v>1493412000</v>
      </c>
      <c r="AG10" s="88">
        <v>1493412000</v>
      </c>
      <c r="AH10" s="88">
        <v>1493412000</v>
      </c>
      <c r="AI10" s="88">
        <v>1493412000</v>
      </c>
      <c r="AJ10" s="88">
        <v>1493412000</v>
      </c>
      <c r="AK10" s="88">
        <v>1493412000</v>
      </c>
      <c r="AL10" s="88">
        <v>1493412000</v>
      </c>
      <c r="AM10" s="88">
        <v>1493412000</v>
      </c>
      <c r="AN10" s="88">
        <v>1493412000</v>
      </c>
      <c r="AO10" s="88">
        <v>1493412000</v>
      </c>
      <c r="AP10" s="88">
        <v>1493412000</v>
      </c>
      <c r="AQ10" s="88">
        <v>1493412000</v>
      </c>
      <c r="AR10" s="88">
        <v>1493412000</v>
      </c>
      <c r="AS10" s="88">
        <v>1493412000</v>
      </c>
      <c r="AT10" s="88">
        <v>1493412000</v>
      </c>
      <c r="AU10" s="88">
        <v>1493412000</v>
      </c>
      <c r="AV10" s="88">
        <v>1493412000</v>
      </c>
      <c r="AW10" s="88">
        <v>1493412000</v>
      </c>
      <c r="AX10" s="88">
        <v>1493412000</v>
      </c>
      <c r="AY10" s="88">
        <v>1493412000</v>
      </c>
      <c r="AZ10" s="88">
        <v>1493412000</v>
      </c>
      <c r="BA10" s="88">
        <v>1493412000</v>
      </c>
    </row>
    <row r="11" spans="1:53" x14ac:dyDescent="0.2">
      <c r="A11" s="89" t="s">
        <v>107</v>
      </c>
      <c r="B11" s="88">
        <v>1000</v>
      </c>
      <c r="C11" s="88">
        <v>1000</v>
      </c>
      <c r="D11" s="88">
        <v>1000</v>
      </c>
      <c r="E11" s="88">
        <v>1000</v>
      </c>
      <c r="F11" s="88">
        <v>1000</v>
      </c>
      <c r="G11" s="88">
        <v>1000</v>
      </c>
      <c r="H11" s="88">
        <v>1000</v>
      </c>
      <c r="I11" s="88">
        <v>1000</v>
      </c>
      <c r="J11" s="88">
        <v>1000</v>
      </c>
      <c r="K11" s="88">
        <v>1000</v>
      </c>
      <c r="L11" s="88">
        <v>1000</v>
      </c>
      <c r="M11" s="88">
        <v>1000</v>
      </c>
      <c r="N11" s="88">
        <v>1000</v>
      </c>
      <c r="O11" s="88">
        <v>1000</v>
      </c>
      <c r="P11" s="88">
        <v>1000</v>
      </c>
      <c r="Q11" s="88">
        <v>1000</v>
      </c>
      <c r="R11" s="88">
        <v>1000</v>
      </c>
      <c r="S11" s="88">
        <v>1000</v>
      </c>
      <c r="T11" s="88">
        <v>1000</v>
      </c>
      <c r="U11" s="88">
        <v>1000</v>
      </c>
      <c r="V11" s="88">
        <v>1000</v>
      </c>
      <c r="W11" s="88">
        <v>1000</v>
      </c>
      <c r="X11" s="88">
        <v>1000</v>
      </c>
      <c r="Y11" s="88">
        <v>1000</v>
      </c>
      <c r="Z11" s="88">
        <v>1000</v>
      </c>
      <c r="AA11" s="88">
        <v>1000</v>
      </c>
      <c r="AB11" s="88">
        <v>1000</v>
      </c>
      <c r="AC11" s="88">
        <v>1000</v>
      </c>
      <c r="AD11" s="88">
        <v>1000</v>
      </c>
      <c r="AE11" s="88">
        <v>1000</v>
      </c>
      <c r="AF11" s="88">
        <v>1000</v>
      </c>
      <c r="AG11" s="88">
        <v>1000</v>
      </c>
      <c r="AH11" s="88">
        <v>1000</v>
      </c>
      <c r="AI11" s="88">
        <v>1000</v>
      </c>
      <c r="AJ11" s="88">
        <v>1000</v>
      </c>
      <c r="AK11" s="88">
        <v>1000</v>
      </c>
      <c r="AL11" s="88">
        <v>1000</v>
      </c>
      <c r="AM11" s="88">
        <v>1000</v>
      </c>
      <c r="AN11" s="88">
        <v>1000</v>
      </c>
      <c r="AO11" s="88">
        <v>1000</v>
      </c>
      <c r="AP11" s="88">
        <v>1000</v>
      </c>
      <c r="AQ11" s="88">
        <v>1000</v>
      </c>
      <c r="AR11" s="88">
        <v>1000</v>
      </c>
      <c r="AS11" s="88">
        <v>1000</v>
      </c>
      <c r="AT11" s="88">
        <v>1000</v>
      </c>
      <c r="AU11" s="88">
        <v>1000</v>
      </c>
      <c r="AV11" s="88">
        <v>1000</v>
      </c>
      <c r="AW11" s="88">
        <v>1000</v>
      </c>
      <c r="AX11" s="88">
        <v>1000</v>
      </c>
      <c r="AY11" s="88">
        <v>1000</v>
      </c>
      <c r="AZ11" s="88">
        <v>1000</v>
      </c>
      <c r="BA11" s="88">
        <v>1000</v>
      </c>
    </row>
    <row r="12" spans="1:53" x14ac:dyDescent="0.2">
      <c r="A12" s="89" t="s">
        <v>108</v>
      </c>
    </row>
    <row r="13" spans="1:53" x14ac:dyDescent="0.2">
      <c r="A13" s="89" t="s">
        <v>109</v>
      </c>
      <c r="B13" s="88">
        <v>0</v>
      </c>
      <c r="C13" s="88">
        <v>0</v>
      </c>
      <c r="D13" s="88">
        <v>0</v>
      </c>
      <c r="E13" s="88">
        <v>0</v>
      </c>
      <c r="F13" s="88">
        <v>0</v>
      </c>
      <c r="G13" s="88">
        <v>0</v>
      </c>
      <c r="H13" s="88">
        <v>0</v>
      </c>
      <c r="I13" s="88">
        <v>0</v>
      </c>
      <c r="J13" s="88">
        <v>0</v>
      </c>
      <c r="K13" s="88">
        <v>0</v>
      </c>
      <c r="L13" s="88">
        <v>0</v>
      </c>
      <c r="M13" s="88">
        <v>0</v>
      </c>
      <c r="N13" s="88">
        <v>0</v>
      </c>
      <c r="O13" s="88">
        <v>0</v>
      </c>
      <c r="P13" s="88">
        <v>0</v>
      </c>
      <c r="Q13" s="88">
        <v>0</v>
      </c>
      <c r="R13" s="88">
        <v>0</v>
      </c>
      <c r="S13" s="88">
        <v>0</v>
      </c>
      <c r="T13" s="88">
        <v>0</v>
      </c>
      <c r="U13" s="88">
        <v>0</v>
      </c>
      <c r="V13" s="88">
        <v>0</v>
      </c>
      <c r="W13" s="88">
        <v>0</v>
      </c>
      <c r="X13" s="88">
        <v>0</v>
      </c>
      <c r="Y13" s="88">
        <v>0</v>
      </c>
      <c r="Z13" s="88">
        <v>0</v>
      </c>
      <c r="AA13" s="88">
        <v>0</v>
      </c>
      <c r="AB13" s="88">
        <v>0</v>
      </c>
      <c r="AC13" s="88">
        <v>0</v>
      </c>
      <c r="AD13" s="88">
        <v>0</v>
      </c>
      <c r="AE13" s="88">
        <v>0</v>
      </c>
      <c r="AF13" s="88">
        <v>0</v>
      </c>
      <c r="AG13" s="88">
        <v>0</v>
      </c>
      <c r="AH13" s="88">
        <v>0</v>
      </c>
      <c r="AI13" s="88">
        <v>0</v>
      </c>
      <c r="AJ13" s="88">
        <v>0</v>
      </c>
      <c r="AK13" s="88">
        <v>0</v>
      </c>
      <c r="AL13" s="88">
        <v>0</v>
      </c>
      <c r="AM13" s="88">
        <v>0</v>
      </c>
      <c r="AN13" s="88">
        <v>0</v>
      </c>
      <c r="AO13" s="88">
        <v>0</v>
      </c>
      <c r="AP13" s="88">
        <v>0</v>
      </c>
      <c r="AQ13" s="88">
        <v>0</v>
      </c>
      <c r="AR13" s="88">
        <v>0</v>
      </c>
      <c r="AS13" s="88">
        <v>0</v>
      </c>
      <c r="AT13" s="88">
        <v>0</v>
      </c>
      <c r="AU13" s="88">
        <v>0</v>
      </c>
      <c r="AV13" s="88">
        <v>0</v>
      </c>
      <c r="AW13" s="88">
        <v>0</v>
      </c>
      <c r="AX13" s="88">
        <v>0</v>
      </c>
      <c r="AY13" s="88">
        <v>0</v>
      </c>
      <c r="AZ13" s="88">
        <v>0</v>
      </c>
      <c r="BA13" s="88">
        <v>0</v>
      </c>
    </row>
    <row r="14" spans="1:53" x14ac:dyDescent="0.2">
      <c r="A14" s="89" t="s">
        <v>110</v>
      </c>
      <c r="B14" s="88">
        <v>0</v>
      </c>
      <c r="C14" s="88">
        <v>0</v>
      </c>
      <c r="D14" s="88">
        <v>0</v>
      </c>
      <c r="E14" s="88">
        <v>0</v>
      </c>
      <c r="F14" s="88">
        <v>0</v>
      </c>
      <c r="G14" s="88">
        <v>0</v>
      </c>
      <c r="H14" s="88">
        <v>0</v>
      </c>
      <c r="I14" s="88">
        <v>0</v>
      </c>
      <c r="J14" s="88">
        <v>0</v>
      </c>
      <c r="K14" s="88">
        <v>0</v>
      </c>
      <c r="L14" s="88">
        <v>0</v>
      </c>
      <c r="M14" s="88">
        <v>0</v>
      </c>
      <c r="N14" s="88">
        <v>0</v>
      </c>
      <c r="O14" s="88">
        <v>0</v>
      </c>
      <c r="P14" s="88">
        <v>0</v>
      </c>
      <c r="Q14" s="88">
        <v>0</v>
      </c>
      <c r="R14" s="88">
        <v>0</v>
      </c>
      <c r="S14" s="88">
        <v>0</v>
      </c>
      <c r="T14" s="88">
        <v>0</v>
      </c>
      <c r="U14" s="88">
        <v>0</v>
      </c>
      <c r="V14" s="88">
        <v>0</v>
      </c>
      <c r="W14" s="88">
        <v>0</v>
      </c>
      <c r="X14" s="88">
        <v>0</v>
      </c>
      <c r="Y14" s="88">
        <v>0</v>
      </c>
      <c r="Z14" s="88">
        <v>0</v>
      </c>
      <c r="AA14" s="88">
        <v>0</v>
      </c>
      <c r="AB14" s="88">
        <v>0</v>
      </c>
      <c r="AC14" s="88">
        <v>0</v>
      </c>
      <c r="AD14" s="88">
        <v>0</v>
      </c>
      <c r="AE14" s="88">
        <v>0</v>
      </c>
      <c r="AF14" s="88">
        <v>0</v>
      </c>
      <c r="AG14" s="88">
        <v>0</v>
      </c>
      <c r="AH14" s="88">
        <v>0</v>
      </c>
      <c r="AI14" s="88">
        <v>0</v>
      </c>
      <c r="AJ14" s="88">
        <v>0</v>
      </c>
      <c r="AK14" s="88">
        <v>0</v>
      </c>
      <c r="AL14" s="88">
        <v>0</v>
      </c>
      <c r="AM14" s="88">
        <v>0</v>
      </c>
      <c r="AN14" s="88">
        <v>0</v>
      </c>
      <c r="AO14" s="88">
        <v>0</v>
      </c>
      <c r="AP14" s="88">
        <v>0</v>
      </c>
      <c r="AQ14" s="88">
        <v>0</v>
      </c>
      <c r="AR14" s="88">
        <v>0</v>
      </c>
      <c r="AS14" s="88">
        <v>0</v>
      </c>
      <c r="AT14" s="88">
        <v>0</v>
      </c>
      <c r="AU14" s="88">
        <v>0</v>
      </c>
      <c r="AV14" s="88">
        <v>0</v>
      </c>
      <c r="AW14" s="88">
        <v>0</v>
      </c>
      <c r="AX14" s="88">
        <v>0</v>
      </c>
      <c r="AY14" s="88">
        <v>0</v>
      </c>
      <c r="AZ14" s="88">
        <v>0</v>
      </c>
      <c r="BA14" s="88">
        <v>0</v>
      </c>
    </row>
    <row r="15" spans="1:53" x14ac:dyDescent="0.2">
      <c r="A15" s="89" t="s">
        <v>111</v>
      </c>
    </row>
    <row r="16" spans="1:53" x14ac:dyDescent="0.2">
      <c r="A16" s="89" t="s">
        <v>112</v>
      </c>
    </row>
    <row r="17" spans="1:53" x14ac:dyDescent="0.2">
      <c r="A17" s="89" t="s">
        <v>113</v>
      </c>
      <c r="B17" s="88">
        <v>0</v>
      </c>
      <c r="C17" s="88">
        <v>0</v>
      </c>
      <c r="D17" s="88">
        <v>0</v>
      </c>
      <c r="E17" s="88">
        <v>0</v>
      </c>
      <c r="F17" s="88">
        <v>0</v>
      </c>
      <c r="G17" s="88">
        <v>0</v>
      </c>
      <c r="H17" s="88">
        <v>0</v>
      </c>
      <c r="I17" s="88">
        <v>0</v>
      </c>
      <c r="J17" s="88">
        <v>0</v>
      </c>
      <c r="K17" s="88">
        <v>0</v>
      </c>
      <c r="L17" s="88">
        <v>0</v>
      </c>
      <c r="M17" s="88">
        <v>0</v>
      </c>
      <c r="N17" s="88">
        <v>0</v>
      </c>
      <c r="O17" s="88">
        <v>0</v>
      </c>
      <c r="P17" s="88">
        <v>0</v>
      </c>
      <c r="Q17" s="88">
        <v>0</v>
      </c>
      <c r="R17" s="88">
        <v>0</v>
      </c>
      <c r="S17" s="88">
        <v>0</v>
      </c>
      <c r="T17" s="88">
        <v>0</v>
      </c>
      <c r="U17" s="88">
        <v>0</v>
      </c>
      <c r="V17" s="88">
        <v>0</v>
      </c>
      <c r="W17" s="88">
        <v>0</v>
      </c>
      <c r="X17" s="88">
        <v>0</v>
      </c>
      <c r="Y17" s="88">
        <v>0</v>
      </c>
      <c r="Z17" s="88">
        <v>0</v>
      </c>
      <c r="AA17" s="88">
        <v>0</v>
      </c>
      <c r="AB17" s="88">
        <v>0</v>
      </c>
      <c r="AC17" s="88">
        <v>0</v>
      </c>
      <c r="AD17" s="88">
        <v>0</v>
      </c>
      <c r="AE17" s="88">
        <v>0</v>
      </c>
      <c r="AF17" s="88">
        <v>0</v>
      </c>
      <c r="AG17" s="88">
        <v>0</v>
      </c>
      <c r="AH17" s="88">
        <v>0</v>
      </c>
      <c r="AI17" s="88">
        <v>0</v>
      </c>
      <c r="AJ17" s="88">
        <v>0</v>
      </c>
      <c r="AK17" s="88">
        <v>0</v>
      </c>
      <c r="AL17" s="88">
        <v>0</v>
      </c>
      <c r="AM17" s="88">
        <v>0</v>
      </c>
      <c r="AN17" s="88">
        <v>0</v>
      </c>
      <c r="AO17" s="88">
        <v>0</v>
      </c>
      <c r="AP17" s="88">
        <v>0</v>
      </c>
      <c r="AQ17" s="88">
        <v>0</v>
      </c>
      <c r="AR17" s="88">
        <v>0</v>
      </c>
      <c r="AS17" s="88">
        <v>0</v>
      </c>
      <c r="AT17" s="88">
        <v>0</v>
      </c>
      <c r="AU17" s="88">
        <v>0</v>
      </c>
      <c r="AV17" s="88">
        <v>0</v>
      </c>
      <c r="AW17" s="88">
        <v>0</v>
      </c>
      <c r="AX17" s="88">
        <v>0</v>
      </c>
      <c r="AY17" s="88">
        <v>0</v>
      </c>
      <c r="AZ17" s="88">
        <v>0</v>
      </c>
      <c r="BA17" s="88">
        <v>0</v>
      </c>
    </row>
    <row r="18" spans="1:53" x14ac:dyDescent="0.2">
      <c r="A18" s="90" t="s">
        <v>114</v>
      </c>
    </row>
    <row r="19" spans="1:53" x14ac:dyDescent="0.2">
      <c r="A19" s="87" t="s">
        <v>115</v>
      </c>
    </row>
    <row r="20" spans="1:53" s="92" customFormat="1" x14ac:dyDescent="0.2">
      <c r="A20" s="91" t="s">
        <v>116</v>
      </c>
      <c r="B20" s="92">
        <v>-9.9999999999999898E-3</v>
      </c>
      <c r="C20" s="92">
        <v>-9.9999999999999898E-3</v>
      </c>
      <c r="D20" s="92">
        <v>-9.9999999999999898E-3</v>
      </c>
      <c r="E20" s="92">
        <v>-9.9999999999999898E-3</v>
      </c>
      <c r="F20" s="92">
        <v>-9.9999999999999898E-3</v>
      </c>
      <c r="G20" s="92">
        <v>-9.9999999999999898E-3</v>
      </c>
      <c r="H20" s="92">
        <v>-9.9999999999999898E-3</v>
      </c>
      <c r="I20" s="92">
        <v>-9.9999999999999898E-3</v>
      </c>
      <c r="J20" s="92">
        <v>-9.9999999999999898E-3</v>
      </c>
      <c r="K20" s="92">
        <v>-9.9999999999999898E-3</v>
      </c>
      <c r="L20" s="92">
        <v>-9.9999999999999898E-3</v>
      </c>
      <c r="M20" s="92">
        <v>-9.9999999999999898E-3</v>
      </c>
      <c r="N20" s="92">
        <v>-9.9999999999999898E-3</v>
      </c>
      <c r="O20" s="92">
        <v>-9.9999999999999898E-3</v>
      </c>
      <c r="P20" s="92">
        <v>-9.9999999999999898E-3</v>
      </c>
      <c r="Q20" s="92">
        <v>-9.9999999999999898E-3</v>
      </c>
      <c r="R20" s="92">
        <v>-9.9999999999999898E-3</v>
      </c>
      <c r="S20" s="92">
        <v>-9.9999999999999898E-3</v>
      </c>
      <c r="T20" s="92">
        <v>-9.9999999999999898E-3</v>
      </c>
      <c r="U20" s="92">
        <v>-9.9999999999999898E-3</v>
      </c>
      <c r="V20" s="92">
        <v>-9.9999999999999898E-3</v>
      </c>
      <c r="W20" s="92">
        <v>-9.9999999999999898E-3</v>
      </c>
      <c r="X20" s="92">
        <v>-9.9999999999999898E-3</v>
      </c>
      <c r="Y20" s="92">
        <v>-9.9999999999999898E-3</v>
      </c>
      <c r="Z20" s="92">
        <v>-9.9999999999999898E-3</v>
      </c>
      <c r="AA20" s="92">
        <v>-9.9999999999999898E-3</v>
      </c>
      <c r="AB20" s="92">
        <v>-9.9999999999999898E-3</v>
      </c>
      <c r="AC20" s="92">
        <v>-9.9999999999999898E-3</v>
      </c>
      <c r="AD20" s="92">
        <v>-9.9999999999999898E-3</v>
      </c>
      <c r="AE20" s="92">
        <v>-9.9999999999999898E-3</v>
      </c>
      <c r="AF20" s="92">
        <v>-9.9999999999999898E-3</v>
      </c>
      <c r="AG20" s="92">
        <v>-9.9999999999999898E-3</v>
      </c>
      <c r="AH20" s="92">
        <v>-9.9999999999999898E-3</v>
      </c>
      <c r="AI20" s="92">
        <v>-9.9999999999999898E-3</v>
      </c>
      <c r="AJ20" s="92">
        <v>-9.9999999999999898E-3</v>
      </c>
      <c r="AK20" s="92">
        <v>-9.9999999999999898E-3</v>
      </c>
      <c r="AL20" s="92">
        <v>-9.9999999999999898E-3</v>
      </c>
      <c r="AM20" s="92">
        <v>-9.9999999999999898E-3</v>
      </c>
      <c r="AN20" s="92">
        <v>-9.9999999999999898E-3</v>
      </c>
      <c r="AO20" s="92">
        <v>-9.9999999999999898E-3</v>
      </c>
      <c r="AP20" s="92">
        <v>-9.9999999999999898E-3</v>
      </c>
      <c r="AQ20" s="92">
        <v>-9.9999999999999898E-3</v>
      </c>
      <c r="AR20" s="92">
        <v>-9.9999999999999898E-3</v>
      </c>
      <c r="AS20" s="92">
        <v>-9.9999999999999898E-3</v>
      </c>
      <c r="AT20" s="92">
        <v>-9.9999999999999898E-3</v>
      </c>
      <c r="AU20" s="92">
        <v>-9.9999999999999898E-3</v>
      </c>
      <c r="AV20" s="92">
        <v>-9.9999999999999898E-3</v>
      </c>
      <c r="AW20" s="92">
        <v>-9.9999999999999898E-3</v>
      </c>
      <c r="AX20" s="92">
        <v>-9.9999999999999898E-3</v>
      </c>
      <c r="AY20" s="92">
        <v>-9.9999999999999898E-3</v>
      </c>
      <c r="AZ20" s="92">
        <v>-9.9999999999999898E-3</v>
      </c>
      <c r="BA20" s="92">
        <v>-9.9999999999999898E-3</v>
      </c>
    </row>
    <row r="21" spans="1:53" s="92" customFormat="1" x14ac:dyDescent="0.2">
      <c r="A21" s="91" t="s">
        <v>117</v>
      </c>
      <c r="B21" s="92">
        <v>9.9999999999999898E-3</v>
      </c>
      <c r="C21" s="92">
        <v>9.9999999999999898E-3</v>
      </c>
      <c r="D21" s="92">
        <v>9.9999999999999898E-3</v>
      </c>
      <c r="E21" s="92">
        <v>9.9999999999999898E-3</v>
      </c>
      <c r="F21" s="92">
        <v>9.9999999999999898E-3</v>
      </c>
      <c r="G21" s="92">
        <v>9.9999999999999898E-3</v>
      </c>
      <c r="H21" s="92">
        <v>9.9999999999999898E-3</v>
      </c>
      <c r="I21" s="92">
        <v>9.9999999999999898E-3</v>
      </c>
      <c r="J21" s="92">
        <v>9.9999999999999898E-3</v>
      </c>
      <c r="K21" s="92">
        <v>9.9999999999999898E-3</v>
      </c>
      <c r="L21" s="92">
        <v>9.9999999999999898E-3</v>
      </c>
      <c r="M21" s="92">
        <v>9.9999999999999898E-3</v>
      </c>
      <c r="N21" s="92">
        <v>9.9999999999999898E-3</v>
      </c>
      <c r="O21" s="92">
        <v>9.9999999999999898E-3</v>
      </c>
      <c r="P21" s="92">
        <v>9.9999999999999898E-3</v>
      </c>
      <c r="Q21" s="92">
        <v>9.9999999999999898E-3</v>
      </c>
      <c r="R21" s="92">
        <v>9.9999999999999898E-3</v>
      </c>
      <c r="S21" s="92">
        <v>9.9999999999999898E-3</v>
      </c>
      <c r="T21" s="92">
        <v>9.9999999999999898E-3</v>
      </c>
      <c r="U21" s="92">
        <v>9.9999999999999898E-3</v>
      </c>
      <c r="V21" s="92">
        <v>9.9999999999999898E-3</v>
      </c>
      <c r="W21" s="92">
        <v>9.9999999999999898E-3</v>
      </c>
      <c r="X21" s="92">
        <v>9.9999999999999898E-3</v>
      </c>
      <c r="Y21" s="92">
        <v>9.9999999999999898E-3</v>
      </c>
      <c r="Z21" s="92">
        <v>9.9999999999999898E-3</v>
      </c>
      <c r="AA21" s="92">
        <v>9.9999999999999898E-3</v>
      </c>
      <c r="AB21" s="92">
        <v>9.9999999999999898E-3</v>
      </c>
      <c r="AC21" s="92">
        <v>9.9999999999999898E-3</v>
      </c>
      <c r="AD21" s="92">
        <v>9.9999999999999898E-3</v>
      </c>
      <c r="AE21" s="92">
        <v>9.9999999999999898E-3</v>
      </c>
      <c r="AF21" s="92">
        <v>9.9999999999999898E-3</v>
      </c>
      <c r="AG21" s="92">
        <v>9.9999999999999898E-3</v>
      </c>
      <c r="AH21" s="92">
        <v>9.9999999999999898E-3</v>
      </c>
      <c r="AI21" s="92">
        <v>9.9999999999999898E-3</v>
      </c>
      <c r="AJ21" s="92">
        <v>9.9999999999999898E-3</v>
      </c>
      <c r="AK21" s="92">
        <v>9.9999999999999898E-3</v>
      </c>
      <c r="AL21" s="92">
        <v>9.9999999999999898E-3</v>
      </c>
      <c r="AM21" s="92">
        <v>9.9999999999999898E-3</v>
      </c>
      <c r="AN21" s="92">
        <v>9.9999999999999898E-3</v>
      </c>
      <c r="AO21" s="92">
        <v>9.9999999999999898E-3</v>
      </c>
      <c r="AP21" s="92">
        <v>9.9999999999999898E-3</v>
      </c>
      <c r="AQ21" s="92">
        <v>9.9999999999999898E-3</v>
      </c>
      <c r="AR21" s="92">
        <v>9.9999999999999898E-3</v>
      </c>
      <c r="AS21" s="92">
        <v>9.9999999999999898E-3</v>
      </c>
      <c r="AT21" s="92">
        <v>9.9999999999999898E-3</v>
      </c>
      <c r="AU21" s="92">
        <v>9.9999999999999898E-3</v>
      </c>
      <c r="AV21" s="92">
        <v>9.9999999999999898E-3</v>
      </c>
      <c r="AW21" s="92">
        <v>9.9999999999999898E-3</v>
      </c>
      <c r="AX21" s="92">
        <v>9.9999999999999898E-3</v>
      </c>
      <c r="AY21" s="92">
        <v>9.9999999999999898E-3</v>
      </c>
      <c r="AZ21" s="92">
        <v>9.9999999999999898E-3</v>
      </c>
      <c r="BA21" s="92">
        <v>9.9999999999999898E-3</v>
      </c>
    </row>
    <row r="22" spans="1:53" s="92" customFormat="1" x14ac:dyDescent="0.2">
      <c r="A22" s="91" t="s">
        <v>118</v>
      </c>
      <c r="B22" s="92">
        <v>0.10099999999999899</v>
      </c>
      <c r="C22" s="92">
        <v>0.10099999999999899</v>
      </c>
      <c r="D22" s="92">
        <v>0.10099999999999899</v>
      </c>
      <c r="E22" s="92">
        <v>0.10099999999999899</v>
      </c>
      <c r="F22" s="92">
        <v>0.10099999999999899</v>
      </c>
      <c r="G22" s="92">
        <v>0.10099999999999899</v>
      </c>
      <c r="H22" s="92">
        <v>0.10099999999999899</v>
      </c>
      <c r="I22" s="92">
        <v>0.10099999999999899</v>
      </c>
      <c r="J22" s="92">
        <v>0.10099999999999899</v>
      </c>
      <c r="K22" s="92">
        <v>0.10099999999999899</v>
      </c>
      <c r="L22" s="92">
        <v>0.10099999999999899</v>
      </c>
      <c r="M22" s="92">
        <v>0.10099999999999899</v>
      </c>
      <c r="N22" s="92">
        <v>0.10099999999999899</v>
      </c>
      <c r="O22" s="92">
        <v>0.1115</v>
      </c>
      <c r="P22" s="92">
        <v>0.1115</v>
      </c>
      <c r="Q22" s="92">
        <v>0.1115</v>
      </c>
      <c r="R22" s="92">
        <v>0.1115</v>
      </c>
      <c r="S22" s="92">
        <v>0.1115</v>
      </c>
      <c r="T22" s="92">
        <v>0.1115</v>
      </c>
      <c r="U22" s="92">
        <v>0.1115</v>
      </c>
      <c r="V22" s="92">
        <v>0.1115</v>
      </c>
      <c r="W22" s="92">
        <v>0.1115</v>
      </c>
      <c r="X22" s="92">
        <v>0.1115</v>
      </c>
      <c r="Y22" s="92">
        <v>0.1115</v>
      </c>
      <c r="Z22" s="92">
        <v>0.1115</v>
      </c>
      <c r="AA22" s="92">
        <v>0.1115</v>
      </c>
      <c r="AB22" s="92">
        <v>0.1115</v>
      </c>
      <c r="AC22" s="92">
        <v>0.1115</v>
      </c>
      <c r="AD22" s="92">
        <v>0.1115</v>
      </c>
      <c r="AE22" s="92">
        <v>0.1115</v>
      </c>
      <c r="AF22" s="92">
        <v>0.1115</v>
      </c>
      <c r="AG22" s="92">
        <v>0.1115</v>
      </c>
      <c r="AH22" s="92">
        <v>0.1115</v>
      </c>
      <c r="AI22" s="92">
        <v>0.1115</v>
      </c>
      <c r="AJ22" s="92">
        <v>0.1115</v>
      </c>
      <c r="AK22" s="92">
        <v>0.1115</v>
      </c>
      <c r="AL22" s="92">
        <v>0.1115</v>
      </c>
      <c r="AM22" s="92">
        <v>0.1115</v>
      </c>
      <c r="AN22" s="92">
        <v>0.1115</v>
      </c>
      <c r="AO22" s="92">
        <v>0.1115</v>
      </c>
      <c r="AP22" s="92">
        <v>0.1115</v>
      </c>
      <c r="AQ22" s="92">
        <v>0.1115</v>
      </c>
      <c r="AR22" s="92">
        <v>0.1115</v>
      </c>
      <c r="AS22" s="92">
        <v>0.1115</v>
      </c>
      <c r="AT22" s="92">
        <v>0.1115</v>
      </c>
      <c r="AU22" s="92">
        <v>0.1115</v>
      </c>
      <c r="AV22" s="92">
        <v>0.1115</v>
      </c>
      <c r="AW22" s="92">
        <v>0.1115</v>
      </c>
      <c r="AX22" s="92">
        <v>0.1115</v>
      </c>
      <c r="AY22" s="92">
        <v>0.1115</v>
      </c>
      <c r="AZ22" s="92">
        <v>0.1115</v>
      </c>
      <c r="BA22" s="92">
        <v>0.1115</v>
      </c>
    </row>
    <row r="23" spans="1:53" s="92" customFormat="1" x14ac:dyDescent="0.2">
      <c r="A23" s="91" t="s">
        <v>119</v>
      </c>
      <c r="B23" s="92">
        <v>9.0999999999999998E-2</v>
      </c>
      <c r="C23" s="92">
        <v>9.0999999999999998E-2</v>
      </c>
      <c r="D23" s="92">
        <v>9.0999999999999998E-2</v>
      </c>
      <c r="E23" s="92">
        <v>9.0999999999999998E-2</v>
      </c>
      <c r="F23" s="92">
        <v>9.0999999999999998E-2</v>
      </c>
      <c r="G23" s="92">
        <v>9.0999999999999998E-2</v>
      </c>
      <c r="H23" s="92">
        <v>9.0999999999999998E-2</v>
      </c>
      <c r="I23" s="92">
        <v>9.0999999999999998E-2</v>
      </c>
      <c r="J23" s="92">
        <v>9.0999999999999998E-2</v>
      </c>
      <c r="K23" s="92">
        <v>9.0999999999999998E-2</v>
      </c>
      <c r="L23" s="92">
        <v>9.0999999999999998E-2</v>
      </c>
      <c r="M23" s="92">
        <v>9.0999999999999998E-2</v>
      </c>
      <c r="N23" s="92">
        <v>9.0999999999999998E-2</v>
      </c>
      <c r="O23" s="92">
        <v>0.10150000000000001</v>
      </c>
      <c r="P23" s="92">
        <v>0.10150000000000001</v>
      </c>
      <c r="Q23" s="92">
        <v>0.10150000000000001</v>
      </c>
      <c r="R23" s="92">
        <v>0.10150000000000001</v>
      </c>
      <c r="S23" s="92">
        <v>0.10150000000000001</v>
      </c>
      <c r="T23" s="92">
        <v>0.10150000000000001</v>
      </c>
      <c r="U23" s="92">
        <v>0.10150000000000001</v>
      </c>
      <c r="V23" s="92">
        <v>0.10150000000000001</v>
      </c>
      <c r="W23" s="92">
        <v>0.10150000000000001</v>
      </c>
      <c r="X23" s="92">
        <v>0.10150000000000001</v>
      </c>
      <c r="Y23" s="92">
        <v>0.10150000000000001</v>
      </c>
      <c r="Z23" s="92">
        <v>0.10150000000000001</v>
      </c>
      <c r="AA23" s="92">
        <v>0.10150000000000001</v>
      </c>
      <c r="AB23" s="92">
        <v>0.10150000000000001</v>
      </c>
      <c r="AC23" s="92">
        <v>0.10150000000000001</v>
      </c>
      <c r="AD23" s="92">
        <v>0.10150000000000001</v>
      </c>
      <c r="AE23" s="92">
        <v>0.10150000000000001</v>
      </c>
      <c r="AF23" s="92">
        <v>0.10150000000000001</v>
      </c>
      <c r="AG23" s="92">
        <v>0.10150000000000001</v>
      </c>
      <c r="AH23" s="92">
        <v>0.10150000000000001</v>
      </c>
      <c r="AI23" s="92">
        <v>0.10150000000000001</v>
      </c>
      <c r="AJ23" s="92">
        <v>0.10150000000000001</v>
      </c>
      <c r="AK23" s="92">
        <v>0.10150000000000001</v>
      </c>
      <c r="AL23" s="92">
        <v>0.10150000000000001</v>
      </c>
      <c r="AM23" s="92">
        <v>0.10150000000000001</v>
      </c>
      <c r="AN23" s="92">
        <v>0.10150000000000001</v>
      </c>
      <c r="AO23" s="92">
        <v>0.10150000000000001</v>
      </c>
      <c r="AP23" s="92">
        <v>0.10150000000000001</v>
      </c>
      <c r="AQ23" s="92">
        <v>0.10150000000000001</v>
      </c>
      <c r="AR23" s="92">
        <v>0.10150000000000001</v>
      </c>
      <c r="AS23" s="92">
        <v>0.10150000000000001</v>
      </c>
      <c r="AT23" s="92">
        <v>0.10150000000000001</v>
      </c>
      <c r="AU23" s="92">
        <v>0.10150000000000001</v>
      </c>
      <c r="AV23" s="92">
        <v>0.10150000000000001</v>
      </c>
      <c r="AW23" s="92">
        <v>0.10150000000000001</v>
      </c>
      <c r="AX23" s="92">
        <v>0.10150000000000001</v>
      </c>
      <c r="AY23" s="92">
        <v>0.10150000000000001</v>
      </c>
      <c r="AZ23" s="92">
        <v>0.10150000000000001</v>
      </c>
      <c r="BA23" s="92">
        <v>0.10150000000000001</v>
      </c>
    </row>
    <row r="24" spans="1:53" s="92" customFormat="1" x14ac:dyDescent="0.2">
      <c r="A24" s="91" t="s">
        <v>120</v>
      </c>
      <c r="B24" s="92">
        <v>0.110999999999999</v>
      </c>
      <c r="C24" s="92">
        <v>0.110999999999999</v>
      </c>
      <c r="D24" s="92">
        <v>0.110999999999999</v>
      </c>
      <c r="E24" s="92">
        <v>0.110999999999999</v>
      </c>
      <c r="F24" s="92">
        <v>0.110999999999999</v>
      </c>
      <c r="G24" s="92">
        <v>0.110999999999999</v>
      </c>
      <c r="H24" s="92">
        <v>0.110999999999999</v>
      </c>
      <c r="I24" s="92">
        <v>0.110999999999999</v>
      </c>
      <c r="J24" s="92">
        <v>0.110999999999999</v>
      </c>
      <c r="K24" s="92">
        <v>0.110999999999999</v>
      </c>
      <c r="L24" s="92">
        <v>0.110999999999999</v>
      </c>
      <c r="M24" s="92">
        <v>0.110999999999999</v>
      </c>
      <c r="N24" s="92">
        <v>0.110999999999999</v>
      </c>
      <c r="O24" s="92">
        <v>0.1215</v>
      </c>
      <c r="P24" s="92">
        <v>0.1215</v>
      </c>
      <c r="Q24" s="92">
        <v>0.1215</v>
      </c>
      <c r="R24" s="92">
        <v>0.1215</v>
      </c>
      <c r="S24" s="92">
        <v>0.1215</v>
      </c>
      <c r="T24" s="92">
        <v>0.1215</v>
      </c>
      <c r="U24" s="92">
        <v>0.1215</v>
      </c>
      <c r="V24" s="92">
        <v>0.1215</v>
      </c>
      <c r="W24" s="92">
        <v>0.1215</v>
      </c>
      <c r="X24" s="92">
        <v>0.1215</v>
      </c>
      <c r="Y24" s="92">
        <v>0.1215</v>
      </c>
      <c r="Z24" s="92">
        <v>0.1215</v>
      </c>
      <c r="AA24" s="92">
        <v>0.1215</v>
      </c>
      <c r="AB24" s="92">
        <v>0.1215</v>
      </c>
      <c r="AC24" s="92">
        <v>0.1215</v>
      </c>
      <c r="AD24" s="92">
        <v>0.1215</v>
      </c>
      <c r="AE24" s="92">
        <v>0.1215</v>
      </c>
      <c r="AF24" s="92">
        <v>0.1215</v>
      </c>
      <c r="AG24" s="92">
        <v>0.1215</v>
      </c>
      <c r="AH24" s="92">
        <v>0.1215</v>
      </c>
      <c r="AI24" s="92">
        <v>0.1215</v>
      </c>
      <c r="AJ24" s="92">
        <v>0.1215</v>
      </c>
      <c r="AK24" s="92">
        <v>0.1215</v>
      </c>
      <c r="AL24" s="92">
        <v>0.1215</v>
      </c>
      <c r="AM24" s="92">
        <v>0.1215</v>
      </c>
      <c r="AN24" s="92">
        <v>0.1215</v>
      </c>
      <c r="AO24" s="92">
        <v>0.1215</v>
      </c>
      <c r="AP24" s="92">
        <v>0.1215</v>
      </c>
      <c r="AQ24" s="92">
        <v>0.1215</v>
      </c>
      <c r="AR24" s="92">
        <v>0.1215</v>
      </c>
      <c r="AS24" s="92">
        <v>0.1215</v>
      </c>
      <c r="AT24" s="92">
        <v>0.1215</v>
      </c>
      <c r="AU24" s="92">
        <v>0.1215</v>
      </c>
      <c r="AV24" s="92">
        <v>0.1215</v>
      </c>
      <c r="AW24" s="92">
        <v>0.1215</v>
      </c>
      <c r="AX24" s="92">
        <v>0.1215</v>
      </c>
      <c r="AY24" s="92">
        <v>0.1215</v>
      </c>
      <c r="AZ24" s="92">
        <v>0.1215</v>
      </c>
      <c r="BA24" s="92">
        <v>0.1215</v>
      </c>
    </row>
    <row r="25" spans="1:53" x14ac:dyDescent="0.2">
      <c r="A25" s="89" t="s">
        <v>121</v>
      </c>
    </row>
    <row r="26" spans="1:53" x14ac:dyDescent="0.2">
      <c r="A26" s="89" t="s">
        <v>122</v>
      </c>
    </row>
    <row r="27" spans="1:53" x14ac:dyDescent="0.2">
      <c r="A27" s="89" t="s">
        <v>123</v>
      </c>
    </row>
    <row r="28" spans="1:53" x14ac:dyDescent="0.2">
      <c r="A28" s="89" t="s">
        <v>124</v>
      </c>
    </row>
    <row r="29" spans="1:53" x14ac:dyDescent="0.2">
      <c r="A29" s="87" t="s">
        <v>125</v>
      </c>
    </row>
    <row r="30" spans="1:53" x14ac:dyDescent="0.2">
      <c r="A30" s="90" t="s">
        <v>126</v>
      </c>
    </row>
    <row r="31" spans="1:53" x14ac:dyDescent="0.2">
      <c r="A31" s="90" t="s">
        <v>127</v>
      </c>
    </row>
    <row r="32" spans="1:53" x14ac:dyDescent="0.2">
      <c r="A32" s="89" t="s">
        <v>128</v>
      </c>
    </row>
    <row r="33" spans="1:53" x14ac:dyDescent="0.2">
      <c r="A33" s="89" t="s">
        <v>129</v>
      </c>
    </row>
    <row r="34" spans="1:53" x14ac:dyDescent="0.2">
      <c r="A34" s="89" t="s">
        <v>130</v>
      </c>
      <c r="B34" s="88">
        <v>0</v>
      </c>
      <c r="C34" s="88">
        <v>0</v>
      </c>
      <c r="D34" s="88">
        <v>0</v>
      </c>
      <c r="E34" s="88">
        <v>0</v>
      </c>
      <c r="F34" s="88">
        <v>0</v>
      </c>
      <c r="G34" s="88">
        <v>0</v>
      </c>
      <c r="H34" s="88">
        <v>0</v>
      </c>
      <c r="I34" s="88">
        <v>0</v>
      </c>
      <c r="J34" s="88">
        <v>0</v>
      </c>
      <c r="K34" s="88">
        <v>0</v>
      </c>
      <c r="L34" s="88">
        <v>0</v>
      </c>
      <c r="M34" s="88">
        <v>0</v>
      </c>
      <c r="N34" s="88">
        <v>0</v>
      </c>
      <c r="O34" s="88">
        <v>0</v>
      </c>
      <c r="P34" s="88">
        <v>0</v>
      </c>
      <c r="Q34" s="88">
        <v>0</v>
      </c>
      <c r="R34" s="88">
        <v>0</v>
      </c>
      <c r="S34" s="88">
        <v>0</v>
      </c>
      <c r="T34" s="88">
        <v>0</v>
      </c>
      <c r="U34" s="88">
        <v>0</v>
      </c>
      <c r="V34" s="88">
        <v>0</v>
      </c>
      <c r="W34" s="88">
        <v>0</v>
      </c>
      <c r="X34" s="88">
        <v>0</v>
      </c>
      <c r="Y34" s="88">
        <v>0</v>
      </c>
      <c r="Z34" s="88">
        <v>0</v>
      </c>
      <c r="AA34" s="88">
        <v>0</v>
      </c>
      <c r="AB34" s="88">
        <v>0</v>
      </c>
      <c r="AC34" s="88">
        <v>0</v>
      </c>
      <c r="AD34" s="88">
        <v>0</v>
      </c>
      <c r="AE34" s="88">
        <v>0</v>
      </c>
      <c r="AF34" s="88">
        <v>0</v>
      </c>
      <c r="AG34" s="88">
        <v>0</v>
      </c>
      <c r="AH34" s="88">
        <v>0</v>
      </c>
      <c r="AI34" s="88">
        <v>0</v>
      </c>
      <c r="AJ34" s="88">
        <v>0</v>
      </c>
      <c r="AK34" s="88">
        <v>0</v>
      </c>
      <c r="AL34" s="88">
        <v>0</v>
      </c>
      <c r="AM34" s="88">
        <v>0</v>
      </c>
      <c r="AN34" s="88">
        <v>0</v>
      </c>
      <c r="AO34" s="88">
        <v>0</v>
      </c>
      <c r="AP34" s="88">
        <v>0</v>
      </c>
      <c r="AQ34" s="88">
        <v>0</v>
      </c>
      <c r="AR34" s="88">
        <v>0</v>
      </c>
      <c r="AS34" s="88">
        <v>0</v>
      </c>
      <c r="AT34" s="88">
        <v>0</v>
      </c>
      <c r="AU34" s="88">
        <v>0</v>
      </c>
      <c r="AV34" s="88">
        <v>0</v>
      </c>
      <c r="AW34" s="88">
        <v>0</v>
      </c>
      <c r="AX34" s="88">
        <v>0</v>
      </c>
      <c r="AY34" s="88">
        <v>0</v>
      </c>
      <c r="AZ34" s="88">
        <v>0</v>
      </c>
      <c r="BA34" s="88">
        <v>0</v>
      </c>
    </row>
    <row r="35" spans="1:53" x14ac:dyDescent="0.2">
      <c r="A35" s="89" t="s">
        <v>131</v>
      </c>
      <c r="B35" s="88">
        <v>0</v>
      </c>
      <c r="C35" s="88">
        <v>0</v>
      </c>
      <c r="D35" s="88">
        <v>0</v>
      </c>
      <c r="E35" s="88">
        <v>0</v>
      </c>
      <c r="F35" s="88">
        <v>0</v>
      </c>
      <c r="G35" s="88">
        <v>0</v>
      </c>
      <c r="H35" s="88">
        <v>0</v>
      </c>
      <c r="I35" s="88">
        <v>0</v>
      </c>
      <c r="J35" s="88">
        <v>0</v>
      </c>
      <c r="K35" s="88">
        <v>0</v>
      </c>
      <c r="L35" s="88">
        <v>0</v>
      </c>
      <c r="M35" s="88">
        <v>0</v>
      </c>
      <c r="N35" s="88">
        <v>0</v>
      </c>
      <c r="O35" s="88">
        <v>0</v>
      </c>
      <c r="P35" s="88">
        <v>0</v>
      </c>
      <c r="Q35" s="88">
        <v>0</v>
      </c>
      <c r="R35" s="88">
        <v>0</v>
      </c>
      <c r="S35" s="88">
        <v>0</v>
      </c>
      <c r="T35" s="88">
        <v>0</v>
      </c>
      <c r="U35" s="88">
        <v>0</v>
      </c>
      <c r="V35" s="88">
        <v>0</v>
      </c>
      <c r="W35" s="88">
        <v>0</v>
      </c>
      <c r="X35" s="88">
        <v>0</v>
      </c>
      <c r="Y35" s="88">
        <v>0</v>
      </c>
      <c r="Z35" s="88">
        <v>0</v>
      </c>
      <c r="AA35" s="88">
        <v>0</v>
      </c>
      <c r="AB35" s="88">
        <v>0</v>
      </c>
      <c r="AC35" s="88">
        <v>0</v>
      </c>
      <c r="AD35" s="88">
        <v>0</v>
      </c>
      <c r="AE35" s="88">
        <v>0</v>
      </c>
      <c r="AF35" s="88">
        <v>0</v>
      </c>
      <c r="AG35" s="88">
        <v>0</v>
      </c>
      <c r="AH35" s="88">
        <v>0</v>
      </c>
      <c r="AI35" s="88">
        <v>0</v>
      </c>
      <c r="AJ35" s="88">
        <v>0</v>
      </c>
      <c r="AK35" s="88">
        <v>0</v>
      </c>
      <c r="AL35" s="88">
        <v>0</v>
      </c>
      <c r="AM35" s="88">
        <v>0</v>
      </c>
      <c r="AN35" s="88">
        <v>0</v>
      </c>
      <c r="AO35" s="88">
        <v>0</v>
      </c>
      <c r="AP35" s="88">
        <v>0</v>
      </c>
      <c r="AQ35" s="88">
        <v>0</v>
      </c>
      <c r="AR35" s="88">
        <v>0</v>
      </c>
      <c r="AS35" s="88">
        <v>0</v>
      </c>
      <c r="AT35" s="88">
        <v>0</v>
      </c>
      <c r="AU35" s="88">
        <v>0</v>
      </c>
      <c r="AV35" s="88">
        <v>0</v>
      </c>
      <c r="AW35" s="88">
        <v>0</v>
      </c>
      <c r="AX35" s="88">
        <v>0</v>
      </c>
      <c r="AY35" s="88">
        <v>0</v>
      </c>
      <c r="AZ35" s="88">
        <v>0</v>
      </c>
      <c r="BA35" s="88">
        <v>0</v>
      </c>
    </row>
    <row r="36" spans="1:53" x14ac:dyDescent="0.2">
      <c r="A36" s="89" t="s">
        <v>132</v>
      </c>
      <c r="B36" s="88">
        <v>1591035360.75</v>
      </c>
      <c r="C36" s="88">
        <v>1591035360.75</v>
      </c>
      <c r="D36" s="88">
        <v>1591035360.75</v>
      </c>
      <c r="E36" s="88">
        <v>1591035360.75</v>
      </c>
      <c r="F36" s="88">
        <v>1591035360.75</v>
      </c>
      <c r="G36" s="88">
        <v>1591035360.75</v>
      </c>
      <c r="H36" s="88">
        <v>1591035360.75</v>
      </c>
      <c r="I36" s="88">
        <v>1591035360.75</v>
      </c>
      <c r="J36" s="88">
        <v>1591035360.75</v>
      </c>
      <c r="K36" s="88">
        <v>1591035360.75</v>
      </c>
      <c r="L36" s="88">
        <v>1591035360.75</v>
      </c>
      <c r="M36" s="88">
        <v>1591035360.75</v>
      </c>
      <c r="N36" s="88">
        <v>1591035360.75</v>
      </c>
      <c r="O36" s="88">
        <v>1591035360.75</v>
      </c>
      <c r="P36" s="88">
        <v>1591035360.75</v>
      </c>
      <c r="Q36" s="88">
        <v>1591035360.75</v>
      </c>
      <c r="R36" s="88">
        <v>1591035360.75</v>
      </c>
      <c r="S36" s="88">
        <v>1591035360.75</v>
      </c>
      <c r="T36" s="88">
        <v>1591035360.75</v>
      </c>
      <c r="U36" s="88">
        <v>1591035360.75</v>
      </c>
      <c r="V36" s="88">
        <v>1591035360.75</v>
      </c>
      <c r="W36" s="88">
        <v>1591035360.75</v>
      </c>
      <c r="X36" s="88">
        <v>1591035360.75</v>
      </c>
      <c r="Y36" s="88">
        <v>1591035360.75</v>
      </c>
      <c r="Z36" s="88">
        <v>1591035360.75</v>
      </c>
      <c r="AA36" s="88">
        <v>1591035360.75</v>
      </c>
      <c r="AB36" s="88">
        <v>1591035360.75</v>
      </c>
      <c r="AC36" s="88">
        <v>1591035360.75</v>
      </c>
      <c r="AD36" s="88">
        <v>1591035360.75</v>
      </c>
      <c r="AE36" s="88">
        <v>1591035360.75</v>
      </c>
      <c r="AF36" s="88">
        <v>1591035360.75</v>
      </c>
      <c r="AG36" s="88">
        <v>1591035360.75</v>
      </c>
      <c r="AH36" s="88">
        <v>1591035360.75</v>
      </c>
      <c r="AI36" s="88">
        <v>1591035360.75</v>
      </c>
      <c r="AJ36" s="88">
        <v>1591035360.75</v>
      </c>
      <c r="AK36" s="88">
        <v>1591035360.75</v>
      </c>
      <c r="AL36" s="88">
        <v>1591035360.75</v>
      </c>
      <c r="AM36" s="88">
        <v>1591035360.75</v>
      </c>
      <c r="AN36" s="88">
        <v>1591035360.75</v>
      </c>
      <c r="AO36" s="88">
        <v>1591035360.75</v>
      </c>
      <c r="AP36" s="88">
        <v>1591035360.75</v>
      </c>
      <c r="AQ36" s="88">
        <v>1591035360.75</v>
      </c>
      <c r="AR36" s="88">
        <v>1591035360.75</v>
      </c>
      <c r="AS36" s="88">
        <v>1591035360.75</v>
      </c>
      <c r="AT36" s="88">
        <v>1591035360.75</v>
      </c>
      <c r="AU36" s="88">
        <v>1591035360.75</v>
      </c>
      <c r="AV36" s="88">
        <v>1591035360.75</v>
      </c>
      <c r="AW36" s="88">
        <v>1591035360.75</v>
      </c>
      <c r="AX36" s="88">
        <v>1591035360.75</v>
      </c>
      <c r="AY36" s="88">
        <v>1591035360.75</v>
      </c>
      <c r="AZ36" s="88">
        <v>1591035360.75</v>
      </c>
      <c r="BA36" s="88">
        <v>1591035360.75</v>
      </c>
    </row>
    <row r="37" spans="1:53" x14ac:dyDescent="0.2">
      <c r="A37" s="89" t="s">
        <v>133</v>
      </c>
      <c r="B37" s="88">
        <v>8007177244.9633398</v>
      </c>
      <c r="C37" s="88">
        <v>8084527071.7190704</v>
      </c>
      <c r="D37" s="88">
        <v>8161002738.6851196</v>
      </c>
      <c r="E37" s="88">
        <v>8236445191.7976599</v>
      </c>
      <c r="F37" s="88">
        <v>8314416766.6165705</v>
      </c>
      <c r="G37" s="88">
        <v>8394884527.6690502</v>
      </c>
      <c r="H37" s="88">
        <v>8475197062.7913303</v>
      </c>
      <c r="I37" s="88">
        <v>8560125315.1664305</v>
      </c>
      <c r="J37" s="88">
        <v>8641459053.5094891</v>
      </c>
      <c r="K37" s="88">
        <v>8719973101.8551197</v>
      </c>
      <c r="L37" s="88">
        <v>8796754016.6966209</v>
      </c>
      <c r="M37" s="88">
        <v>8876419064.5907402</v>
      </c>
      <c r="N37" s="88">
        <v>8876419064.5907402</v>
      </c>
      <c r="O37" s="88">
        <v>8959987655.8980293</v>
      </c>
      <c r="P37" s="88">
        <v>9037294617.8208199</v>
      </c>
      <c r="Q37" s="88">
        <v>9113006023.9210606</v>
      </c>
      <c r="R37" s="88">
        <v>9188799645.1072197</v>
      </c>
      <c r="S37" s="88">
        <v>9266319514.0031509</v>
      </c>
      <c r="T37" s="88">
        <v>9344609476.2354202</v>
      </c>
      <c r="U37" s="88">
        <v>9422327443.9874897</v>
      </c>
      <c r="V37" s="88">
        <v>9503299628.2585793</v>
      </c>
      <c r="W37" s="88">
        <v>9578603683.7248306</v>
      </c>
      <c r="X37" s="88">
        <v>9651346615.1640892</v>
      </c>
      <c r="Y37" s="88">
        <v>9720888318.19384</v>
      </c>
      <c r="Z37" s="88">
        <v>9791676540.5269909</v>
      </c>
      <c r="AA37" s="88">
        <v>9791676540.5269909</v>
      </c>
      <c r="AB37" s="88">
        <v>9866160387.0908909</v>
      </c>
      <c r="AC37" s="88">
        <v>9934756589.1132908</v>
      </c>
      <c r="AD37" s="88">
        <v>10002430709.6141</v>
      </c>
      <c r="AE37" s="88">
        <v>10071036971.415001</v>
      </c>
      <c r="AF37" s="88">
        <v>10141771568.696699</v>
      </c>
      <c r="AG37" s="88">
        <v>10210017274.291599</v>
      </c>
      <c r="AH37" s="88">
        <v>10279096751.2838</v>
      </c>
      <c r="AI37" s="88">
        <v>10351981209.4732</v>
      </c>
      <c r="AJ37" s="88">
        <v>10419764236.4326</v>
      </c>
      <c r="AK37" s="88">
        <v>10486167102.448</v>
      </c>
      <c r="AL37" s="88">
        <v>10549917345.959101</v>
      </c>
      <c r="AM37" s="88">
        <v>10615805609.648899</v>
      </c>
      <c r="AN37" s="88">
        <v>10615805609.648899</v>
      </c>
      <c r="AO37" s="88">
        <v>10686284058.5252</v>
      </c>
      <c r="AP37" s="88">
        <v>10750949260.9625</v>
      </c>
      <c r="AQ37" s="88">
        <v>10814678235.128799</v>
      </c>
      <c r="AR37" s="88">
        <v>10879344870.1635</v>
      </c>
      <c r="AS37" s="88">
        <v>10946163771.775101</v>
      </c>
      <c r="AT37" s="88">
        <v>11004599854.264999</v>
      </c>
      <c r="AU37" s="88">
        <v>11067446670.0347</v>
      </c>
      <c r="AV37" s="88">
        <v>11133848701.595501</v>
      </c>
      <c r="AW37" s="88">
        <v>11194972807.799601</v>
      </c>
      <c r="AX37" s="88">
        <v>11254527747.5828</v>
      </c>
      <c r="AY37" s="88">
        <v>11311227161.7654</v>
      </c>
      <c r="AZ37" s="88">
        <v>11370007085.1415</v>
      </c>
      <c r="BA37" s="88">
        <v>11370007085.1415</v>
      </c>
    </row>
    <row r="38" spans="1:53" x14ac:dyDescent="0.2">
      <c r="A38" s="89" t="s">
        <v>134</v>
      </c>
      <c r="B38" s="88">
        <v>0</v>
      </c>
      <c r="C38" s="88">
        <v>0</v>
      </c>
      <c r="D38" s="88">
        <v>0</v>
      </c>
      <c r="E38" s="88">
        <v>0</v>
      </c>
      <c r="F38" s="88">
        <v>0</v>
      </c>
      <c r="G38" s="88">
        <v>0</v>
      </c>
      <c r="H38" s="88">
        <v>0</v>
      </c>
      <c r="I38" s="88">
        <v>0</v>
      </c>
      <c r="J38" s="88">
        <v>0</v>
      </c>
      <c r="K38" s="88">
        <v>0</v>
      </c>
      <c r="L38" s="88">
        <v>0</v>
      </c>
      <c r="M38" s="88">
        <v>0</v>
      </c>
      <c r="N38" s="88">
        <v>0</v>
      </c>
      <c r="O38" s="88">
        <v>0</v>
      </c>
      <c r="P38" s="88">
        <v>0</v>
      </c>
      <c r="Q38" s="88">
        <v>0</v>
      </c>
      <c r="R38" s="88">
        <v>0</v>
      </c>
      <c r="S38" s="88">
        <v>0</v>
      </c>
      <c r="T38" s="88">
        <v>0</v>
      </c>
      <c r="U38" s="88">
        <v>0</v>
      </c>
      <c r="V38" s="88">
        <v>0</v>
      </c>
      <c r="W38" s="88">
        <v>0</v>
      </c>
      <c r="X38" s="88">
        <v>0</v>
      </c>
      <c r="Y38" s="88">
        <v>0</v>
      </c>
      <c r="Z38" s="88">
        <v>0</v>
      </c>
      <c r="AA38" s="88">
        <v>0</v>
      </c>
      <c r="AB38" s="88">
        <v>0</v>
      </c>
      <c r="AC38" s="88">
        <v>0</v>
      </c>
      <c r="AD38" s="88">
        <v>0</v>
      </c>
      <c r="AE38" s="88">
        <v>0</v>
      </c>
      <c r="AF38" s="88">
        <v>0</v>
      </c>
      <c r="AG38" s="88">
        <v>0</v>
      </c>
      <c r="AH38" s="88">
        <v>0</v>
      </c>
      <c r="AI38" s="88">
        <v>0</v>
      </c>
      <c r="AJ38" s="88">
        <v>0</v>
      </c>
      <c r="AK38" s="88">
        <v>0</v>
      </c>
      <c r="AL38" s="88">
        <v>0</v>
      </c>
      <c r="AM38" s="88">
        <v>0</v>
      </c>
      <c r="AN38" s="88">
        <v>0</v>
      </c>
      <c r="AO38" s="88">
        <v>0</v>
      </c>
      <c r="AP38" s="88">
        <v>0</v>
      </c>
      <c r="AQ38" s="88">
        <v>0</v>
      </c>
      <c r="AR38" s="88">
        <v>0</v>
      </c>
      <c r="AS38" s="88">
        <v>0</v>
      </c>
      <c r="AT38" s="88">
        <v>0</v>
      </c>
      <c r="AU38" s="88">
        <v>0</v>
      </c>
      <c r="AV38" s="88">
        <v>0</v>
      </c>
      <c r="AW38" s="88">
        <v>0</v>
      </c>
      <c r="AX38" s="88">
        <v>0</v>
      </c>
      <c r="AY38" s="88">
        <v>0</v>
      </c>
      <c r="AZ38" s="88">
        <v>0</v>
      </c>
      <c r="BA38" s="88">
        <v>0</v>
      </c>
    </row>
    <row r="39" spans="1:53" x14ac:dyDescent="0.2">
      <c r="A39" s="89" t="s">
        <v>138</v>
      </c>
      <c r="B39" s="88">
        <v>0</v>
      </c>
      <c r="C39" s="88">
        <v>0</v>
      </c>
      <c r="D39" s="88">
        <v>0</v>
      </c>
      <c r="E39" s="88">
        <v>0</v>
      </c>
      <c r="F39" s="88">
        <v>0</v>
      </c>
      <c r="G39" s="88">
        <v>0</v>
      </c>
      <c r="H39" s="88">
        <v>0</v>
      </c>
      <c r="I39" s="88">
        <v>0</v>
      </c>
      <c r="J39" s="88">
        <v>0</v>
      </c>
      <c r="K39" s="88">
        <v>0</v>
      </c>
      <c r="L39" s="88">
        <v>0</v>
      </c>
      <c r="M39" s="88">
        <v>0</v>
      </c>
      <c r="N39" s="88">
        <v>0</v>
      </c>
      <c r="O39" s="88">
        <v>0</v>
      </c>
      <c r="P39" s="88">
        <v>0</v>
      </c>
      <c r="Q39" s="88">
        <v>0</v>
      </c>
      <c r="R39" s="88">
        <v>0</v>
      </c>
      <c r="S39" s="88">
        <v>0</v>
      </c>
      <c r="T39" s="88">
        <v>0</v>
      </c>
      <c r="U39" s="88">
        <v>0</v>
      </c>
      <c r="V39" s="88">
        <v>0</v>
      </c>
      <c r="W39" s="88">
        <v>0</v>
      </c>
      <c r="X39" s="88">
        <v>0</v>
      </c>
      <c r="Y39" s="88">
        <v>0</v>
      </c>
      <c r="Z39" s="88">
        <v>0</v>
      </c>
      <c r="AA39" s="88">
        <v>0</v>
      </c>
      <c r="AB39" s="88">
        <v>0</v>
      </c>
      <c r="AC39" s="88">
        <v>0</v>
      </c>
      <c r="AD39" s="88">
        <v>0</v>
      </c>
      <c r="AE39" s="88">
        <v>0</v>
      </c>
      <c r="AF39" s="88">
        <v>0</v>
      </c>
      <c r="AG39" s="88">
        <v>0</v>
      </c>
      <c r="AH39" s="88">
        <v>0</v>
      </c>
      <c r="AI39" s="88">
        <v>0</v>
      </c>
      <c r="AJ39" s="88">
        <v>0</v>
      </c>
      <c r="AK39" s="88">
        <v>0</v>
      </c>
      <c r="AL39" s="88">
        <v>0</v>
      </c>
      <c r="AM39" s="88">
        <v>0</v>
      </c>
      <c r="AN39" s="88">
        <v>0</v>
      </c>
      <c r="AO39" s="88">
        <v>0</v>
      </c>
      <c r="AP39" s="88">
        <v>0</v>
      </c>
      <c r="AQ39" s="88">
        <v>0</v>
      </c>
      <c r="AR39" s="88">
        <v>0</v>
      </c>
      <c r="AS39" s="88">
        <v>0</v>
      </c>
      <c r="AT39" s="88">
        <v>0</v>
      </c>
      <c r="AU39" s="88">
        <v>0</v>
      </c>
      <c r="AV39" s="88">
        <v>0</v>
      </c>
      <c r="AW39" s="88">
        <v>0</v>
      </c>
      <c r="AX39" s="88">
        <v>0</v>
      </c>
      <c r="AY39" s="88">
        <v>0</v>
      </c>
      <c r="AZ39" s="88">
        <v>0</v>
      </c>
      <c r="BA39" s="88">
        <v>0</v>
      </c>
    </row>
    <row r="40" spans="1:53" x14ac:dyDescent="0.2">
      <c r="A40" s="89" t="s">
        <v>139</v>
      </c>
      <c r="B40" s="88">
        <v>0</v>
      </c>
      <c r="C40" s="88">
        <v>0</v>
      </c>
      <c r="D40" s="88">
        <v>0</v>
      </c>
      <c r="E40" s="88">
        <v>0</v>
      </c>
      <c r="F40" s="88">
        <v>0</v>
      </c>
      <c r="G40" s="88">
        <v>0</v>
      </c>
      <c r="H40" s="88">
        <v>0</v>
      </c>
      <c r="I40" s="88">
        <v>0</v>
      </c>
      <c r="J40" s="88">
        <v>0</v>
      </c>
      <c r="K40" s="88">
        <v>0</v>
      </c>
      <c r="L40" s="88">
        <v>0</v>
      </c>
      <c r="M40" s="88">
        <v>0</v>
      </c>
      <c r="N40" s="88">
        <v>0</v>
      </c>
      <c r="O40" s="88">
        <v>0</v>
      </c>
      <c r="P40" s="88">
        <v>0</v>
      </c>
      <c r="Q40" s="88">
        <v>0</v>
      </c>
      <c r="R40" s="88">
        <v>0</v>
      </c>
      <c r="S40" s="88">
        <v>0</v>
      </c>
      <c r="T40" s="88">
        <v>0</v>
      </c>
      <c r="U40" s="88">
        <v>0</v>
      </c>
      <c r="V40" s="88">
        <v>0</v>
      </c>
      <c r="W40" s="88">
        <v>0</v>
      </c>
      <c r="X40" s="88">
        <v>0</v>
      </c>
      <c r="Y40" s="88">
        <v>0</v>
      </c>
      <c r="Z40" s="88">
        <v>0</v>
      </c>
      <c r="AA40" s="88">
        <v>0</v>
      </c>
      <c r="AB40" s="88">
        <v>0</v>
      </c>
      <c r="AC40" s="88">
        <v>0</v>
      </c>
      <c r="AD40" s="88">
        <v>0</v>
      </c>
      <c r="AE40" s="88">
        <v>0</v>
      </c>
      <c r="AF40" s="88">
        <v>0</v>
      </c>
      <c r="AG40" s="88">
        <v>0</v>
      </c>
      <c r="AH40" s="88">
        <v>0</v>
      </c>
      <c r="AI40" s="88">
        <v>0</v>
      </c>
      <c r="AJ40" s="88">
        <v>0</v>
      </c>
      <c r="AK40" s="88">
        <v>0</v>
      </c>
      <c r="AL40" s="88">
        <v>0</v>
      </c>
      <c r="AM40" s="88">
        <v>0</v>
      </c>
      <c r="AN40" s="88">
        <v>0</v>
      </c>
      <c r="AO40" s="88">
        <v>0</v>
      </c>
      <c r="AP40" s="88">
        <v>0</v>
      </c>
      <c r="AQ40" s="88">
        <v>0</v>
      </c>
      <c r="AR40" s="88">
        <v>0</v>
      </c>
      <c r="AS40" s="88">
        <v>0</v>
      </c>
      <c r="AT40" s="88">
        <v>0</v>
      </c>
      <c r="AU40" s="88">
        <v>0</v>
      </c>
      <c r="AV40" s="88">
        <v>0</v>
      </c>
      <c r="AW40" s="88">
        <v>0</v>
      </c>
      <c r="AX40" s="88">
        <v>0</v>
      </c>
      <c r="AY40" s="88">
        <v>0</v>
      </c>
      <c r="AZ40" s="88">
        <v>0</v>
      </c>
      <c r="BA40" s="88">
        <v>0</v>
      </c>
    </row>
    <row r="41" spans="1:53" x14ac:dyDescent="0.2">
      <c r="A41" s="89" t="s">
        <v>140</v>
      </c>
      <c r="B41" s="88">
        <v>0</v>
      </c>
      <c r="C41" s="88">
        <v>0</v>
      </c>
      <c r="D41" s="88">
        <v>0</v>
      </c>
      <c r="E41" s="88">
        <v>0</v>
      </c>
      <c r="F41" s="88">
        <v>0</v>
      </c>
      <c r="G41" s="88">
        <v>0</v>
      </c>
      <c r="H41" s="88">
        <v>0</v>
      </c>
      <c r="I41" s="88">
        <v>0</v>
      </c>
      <c r="J41" s="88">
        <v>0</v>
      </c>
      <c r="K41" s="88">
        <v>0</v>
      </c>
      <c r="L41" s="88">
        <v>0</v>
      </c>
      <c r="M41" s="88">
        <v>0</v>
      </c>
      <c r="N41" s="88">
        <v>0</v>
      </c>
      <c r="O41" s="88">
        <v>0</v>
      </c>
      <c r="P41" s="88">
        <v>0</v>
      </c>
      <c r="Q41" s="88">
        <v>0</v>
      </c>
      <c r="R41" s="88">
        <v>0</v>
      </c>
      <c r="S41" s="88">
        <v>0</v>
      </c>
      <c r="T41" s="88">
        <v>0</v>
      </c>
      <c r="U41" s="88">
        <v>0</v>
      </c>
      <c r="V41" s="88">
        <v>0</v>
      </c>
      <c r="W41" s="88">
        <v>0</v>
      </c>
      <c r="X41" s="88">
        <v>0</v>
      </c>
      <c r="Y41" s="88">
        <v>0</v>
      </c>
      <c r="Z41" s="88">
        <v>0</v>
      </c>
      <c r="AA41" s="88">
        <v>0</v>
      </c>
      <c r="AB41" s="88">
        <v>0</v>
      </c>
      <c r="AC41" s="88">
        <v>0</v>
      </c>
      <c r="AD41" s="88">
        <v>0</v>
      </c>
      <c r="AE41" s="88">
        <v>0</v>
      </c>
      <c r="AF41" s="88">
        <v>0</v>
      </c>
      <c r="AG41" s="88">
        <v>0</v>
      </c>
      <c r="AH41" s="88">
        <v>0</v>
      </c>
      <c r="AI41" s="88">
        <v>0</v>
      </c>
      <c r="AJ41" s="88">
        <v>0</v>
      </c>
      <c r="AK41" s="88">
        <v>0</v>
      </c>
      <c r="AL41" s="88">
        <v>0</v>
      </c>
      <c r="AM41" s="88">
        <v>0</v>
      </c>
      <c r="AN41" s="88">
        <v>0</v>
      </c>
      <c r="AO41" s="88">
        <v>0</v>
      </c>
      <c r="AP41" s="88">
        <v>0</v>
      </c>
      <c r="AQ41" s="88">
        <v>0</v>
      </c>
      <c r="AR41" s="88">
        <v>0</v>
      </c>
      <c r="AS41" s="88">
        <v>0</v>
      </c>
      <c r="AT41" s="88">
        <v>0</v>
      </c>
      <c r="AU41" s="88">
        <v>0</v>
      </c>
      <c r="AV41" s="88">
        <v>0</v>
      </c>
      <c r="AW41" s="88">
        <v>0</v>
      </c>
      <c r="AX41" s="88">
        <v>0</v>
      </c>
      <c r="AY41" s="88">
        <v>0</v>
      </c>
      <c r="AZ41" s="88">
        <v>0</v>
      </c>
      <c r="BA41" s="88">
        <v>0</v>
      </c>
    </row>
    <row r="42" spans="1:53" x14ac:dyDescent="0.2">
      <c r="A42" s="89" t="s">
        <v>141</v>
      </c>
      <c r="B42" s="88">
        <v>0</v>
      </c>
      <c r="C42" s="88">
        <v>0</v>
      </c>
      <c r="D42" s="88">
        <v>0</v>
      </c>
      <c r="E42" s="88">
        <v>0</v>
      </c>
      <c r="F42" s="88">
        <v>0</v>
      </c>
      <c r="G42" s="88">
        <v>0</v>
      </c>
      <c r="H42" s="88">
        <v>0</v>
      </c>
      <c r="I42" s="88">
        <v>0</v>
      </c>
      <c r="J42" s="88">
        <v>0</v>
      </c>
      <c r="K42" s="88">
        <v>0</v>
      </c>
      <c r="L42" s="88">
        <v>0</v>
      </c>
      <c r="M42" s="88">
        <v>0</v>
      </c>
      <c r="N42" s="88">
        <v>0</v>
      </c>
      <c r="O42" s="88">
        <v>0</v>
      </c>
      <c r="P42" s="88">
        <v>0</v>
      </c>
      <c r="Q42" s="88">
        <v>0</v>
      </c>
      <c r="R42" s="88">
        <v>0</v>
      </c>
      <c r="S42" s="88">
        <v>0</v>
      </c>
      <c r="T42" s="88">
        <v>0</v>
      </c>
      <c r="U42" s="88">
        <v>0</v>
      </c>
      <c r="V42" s="88">
        <v>0</v>
      </c>
      <c r="W42" s="88">
        <v>0</v>
      </c>
      <c r="X42" s="88">
        <v>0</v>
      </c>
      <c r="Y42" s="88">
        <v>0</v>
      </c>
      <c r="Z42" s="88">
        <v>0</v>
      </c>
      <c r="AA42" s="88">
        <v>0</v>
      </c>
      <c r="AB42" s="88">
        <v>0</v>
      </c>
      <c r="AC42" s="88">
        <v>0</v>
      </c>
      <c r="AD42" s="88">
        <v>0</v>
      </c>
      <c r="AE42" s="88">
        <v>0</v>
      </c>
      <c r="AF42" s="88">
        <v>0</v>
      </c>
      <c r="AG42" s="88">
        <v>0</v>
      </c>
      <c r="AH42" s="88">
        <v>0</v>
      </c>
      <c r="AI42" s="88">
        <v>0</v>
      </c>
      <c r="AJ42" s="88">
        <v>0</v>
      </c>
      <c r="AK42" s="88">
        <v>0</v>
      </c>
      <c r="AL42" s="88">
        <v>0</v>
      </c>
      <c r="AM42" s="88">
        <v>0</v>
      </c>
      <c r="AN42" s="88">
        <v>0</v>
      </c>
      <c r="AO42" s="88">
        <v>0</v>
      </c>
      <c r="AP42" s="88">
        <v>0</v>
      </c>
      <c r="AQ42" s="88">
        <v>0</v>
      </c>
      <c r="AR42" s="88">
        <v>0</v>
      </c>
      <c r="AS42" s="88">
        <v>0</v>
      </c>
      <c r="AT42" s="88">
        <v>0</v>
      </c>
      <c r="AU42" s="88">
        <v>0</v>
      </c>
      <c r="AV42" s="88">
        <v>0</v>
      </c>
      <c r="AW42" s="88">
        <v>0</v>
      </c>
      <c r="AX42" s="88">
        <v>0</v>
      </c>
      <c r="AY42" s="88">
        <v>0</v>
      </c>
      <c r="AZ42" s="88">
        <v>0</v>
      </c>
      <c r="BA42" s="88">
        <v>0</v>
      </c>
    </row>
    <row r="43" spans="1:53" x14ac:dyDescent="0.2">
      <c r="A43" s="89" t="s">
        <v>142</v>
      </c>
      <c r="B43" s="88">
        <v>0</v>
      </c>
      <c r="C43" s="88">
        <v>0</v>
      </c>
      <c r="D43" s="88">
        <v>0</v>
      </c>
      <c r="E43" s="88">
        <v>0</v>
      </c>
      <c r="F43" s="88">
        <v>0</v>
      </c>
      <c r="G43" s="88">
        <v>0</v>
      </c>
      <c r="H43" s="88">
        <v>0</v>
      </c>
      <c r="I43" s="88">
        <v>0</v>
      </c>
      <c r="J43" s="88">
        <v>0</v>
      </c>
      <c r="K43" s="88">
        <v>0</v>
      </c>
      <c r="L43" s="88">
        <v>0</v>
      </c>
      <c r="M43" s="88">
        <v>0</v>
      </c>
      <c r="N43" s="88">
        <v>0</v>
      </c>
      <c r="O43" s="88">
        <v>0</v>
      </c>
      <c r="P43" s="88">
        <v>0</v>
      </c>
      <c r="Q43" s="88">
        <v>0</v>
      </c>
      <c r="R43" s="88">
        <v>0</v>
      </c>
      <c r="S43" s="88">
        <v>0</v>
      </c>
      <c r="T43" s="88">
        <v>0</v>
      </c>
      <c r="U43" s="88">
        <v>0</v>
      </c>
      <c r="V43" s="88">
        <v>0</v>
      </c>
      <c r="W43" s="88">
        <v>0</v>
      </c>
      <c r="X43" s="88">
        <v>0</v>
      </c>
      <c r="Y43" s="88">
        <v>0</v>
      </c>
      <c r="Z43" s="88">
        <v>0</v>
      </c>
      <c r="AA43" s="88">
        <v>0</v>
      </c>
      <c r="AB43" s="88">
        <v>0</v>
      </c>
      <c r="AC43" s="88">
        <v>0</v>
      </c>
      <c r="AD43" s="88">
        <v>0</v>
      </c>
      <c r="AE43" s="88">
        <v>0</v>
      </c>
      <c r="AF43" s="88">
        <v>0</v>
      </c>
      <c r="AG43" s="88">
        <v>0</v>
      </c>
      <c r="AH43" s="88">
        <v>0</v>
      </c>
      <c r="AI43" s="88">
        <v>0</v>
      </c>
      <c r="AJ43" s="88">
        <v>0</v>
      </c>
      <c r="AK43" s="88">
        <v>0</v>
      </c>
      <c r="AL43" s="88">
        <v>0</v>
      </c>
      <c r="AM43" s="88">
        <v>0</v>
      </c>
      <c r="AN43" s="88">
        <v>0</v>
      </c>
      <c r="AO43" s="88">
        <v>0</v>
      </c>
      <c r="AP43" s="88">
        <v>0</v>
      </c>
      <c r="AQ43" s="88">
        <v>0</v>
      </c>
      <c r="AR43" s="88">
        <v>0</v>
      </c>
      <c r="AS43" s="88">
        <v>0</v>
      </c>
      <c r="AT43" s="88">
        <v>0</v>
      </c>
      <c r="AU43" s="88">
        <v>0</v>
      </c>
      <c r="AV43" s="88">
        <v>0</v>
      </c>
      <c r="AW43" s="88">
        <v>0</v>
      </c>
      <c r="AX43" s="88">
        <v>0</v>
      </c>
      <c r="AY43" s="88">
        <v>0</v>
      </c>
      <c r="AZ43" s="88">
        <v>0</v>
      </c>
      <c r="BA43" s="88">
        <v>0</v>
      </c>
    </row>
    <row r="44" spans="1:53" x14ac:dyDescent="0.2">
      <c r="A44" s="89" t="s">
        <v>143</v>
      </c>
      <c r="B44" s="88">
        <v>0</v>
      </c>
      <c r="C44" s="88">
        <v>0</v>
      </c>
      <c r="D44" s="88">
        <v>0</v>
      </c>
      <c r="E44" s="88">
        <v>0</v>
      </c>
      <c r="F44" s="88">
        <v>0</v>
      </c>
      <c r="G44" s="88">
        <v>0</v>
      </c>
      <c r="H44" s="88">
        <v>0</v>
      </c>
      <c r="I44" s="88">
        <v>0</v>
      </c>
      <c r="J44" s="88">
        <v>0</v>
      </c>
      <c r="K44" s="88">
        <v>0</v>
      </c>
      <c r="L44" s="88">
        <v>0</v>
      </c>
      <c r="M44" s="88">
        <v>0</v>
      </c>
      <c r="N44" s="88">
        <v>0</v>
      </c>
      <c r="O44" s="88">
        <v>0</v>
      </c>
      <c r="P44" s="88">
        <v>0</v>
      </c>
      <c r="Q44" s="88">
        <v>0</v>
      </c>
      <c r="R44" s="88">
        <v>0</v>
      </c>
      <c r="S44" s="88">
        <v>0</v>
      </c>
      <c r="T44" s="88">
        <v>0</v>
      </c>
      <c r="U44" s="88">
        <v>0</v>
      </c>
      <c r="V44" s="88">
        <v>0</v>
      </c>
      <c r="W44" s="88">
        <v>0</v>
      </c>
      <c r="X44" s="88">
        <v>0</v>
      </c>
      <c r="Y44" s="88">
        <v>0</v>
      </c>
      <c r="Z44" s="88">
        <v>0</v>
      </c>
      <c r="AA44" s="88">
        <v>0</v>
      </c>
      <c r="AB44" s="88">
        <v>0</v>
      </c>
      <c r="AC44" s="88">
        <v>0</v>
      </c>
      <c r="AD44" s="88">
        <v>0</v>
      </c>
      <c r="AE44" s="88">
        <v>0</v>
      </c>
      <c r="AF44" s="88">
        <v>0</v>
      </c>
      <c r="AG44" s="88">
        <v>0</v>
      </c>
      <c r="AH44" s="88">
        <v>0</v>
      </c>
      <c r="AI44" s="88">
        <v>0</v>
      </c>
      <c r="AJ44" s="88">
        <v>0</v>
      </c>
      <c r="AK44" s="88">
        <v>0</v>
      </c>
      <c r="AL44" s="88">
        <v>0</v>
      </c>
      <c r="AM44" s="88">
        <v>0</v>
      </c>
      <c r="AN44" s="88">
        <v>0</v>
      </c>
      <c r="AO44" s="88">
        <v>0</v>
      </c>
      <c r="AP44" s="88">
        <v>0</v>
      </c>
      <c r="AQ44" s="88">
        <v>0</v>
      </c>
      <c r="AR44" s="88">
        <v>0</v>
      </c>
      <c r="AS44" s="88">
        <v>0</v>
      </c>
      <c r="AT44" s="88">
        <v>0</v>
      </c>
      <c r="AU44" s="88">
        <v>0</v>
      </c>
      <c r="AV44" s="88">
        <v>0</v>
      </c>
      <c r="AW44" s="88">
        <v>0</v>
      </c>
      <c r="AX44" s="88">
        <v>0</v>
      </c>
      <c r="AY44" s="88">
        <v>0</v>
      </c>
      <c r="AZ44" s="88">
        <v>0</v>
      </c>
      <c r="BA44" s="88">
        <v>0</v>
      </c>
    </row>
    <row r="45" spans="1:53" x14ac:dyDescent="0.2">
      <c r="A45" s="89" t="s">
        <v>144</v>
      </c>
      <c r="B45" s="88">
        <v>641602</v>
      </c>
      <c r="C45" s="88">
        <v>641602</v>
      </c>
      <c r="D45" s="88">
        <v>641602</v>
      </c>
      <c r="E45" s="88">
        <v>641602</v>
      </c>
      <c r="F45" s="88">
        <v>641602</v>
      </c>
      <c r="G45" s="88">
        <v>641602</v>
      </c>
      <c r="H45" s="88">
        <v>641602</v>
      </c>
      <c r="I45" s="88">
        <v>641602</v>
      </c>
      <c r="J45" s="88">
        <v>641602</v>
      </c>
      <c r="K45" s="88">
        <v>641602</v>
      </c>
      <c r="L45" s="88">
        <v>641602</v>
      </c>
      <c r="M45" s="88">
        <v>641602</v>
      </c>
      <c r="N45" s="88">
        <v>641602</v>
      </c>
      <c r="O45" s="88">
        <v>641602</v>
      </c>
      <c r="P45" s="88">
        <v>641602</v>
      </c>
      <c r="Q45" s="88">
        <v>641602</v>
      </c>
      <c r="R45" s="88">
        <v>641602</v>
      </c>
      <c r="S45" s="88">
        <v>641602</v>
      </c>
      <c r="T45" s="88">
        <v>641602</v>
      </c>
      <c r="U45" s="88">
        <v>641602</v>
      </c>
      <c r="V45" s="88">
        <v>641602</v>
      </c>
      <c r="W45" s="88">
        <v>641602</v>
      </c>
      <c r="X45" s="88">
        <v>641602</v>
      </c>
      <c r="Y45" s="88">
        <v>641602</v>
      </c>
      <c r="Z45" s="88">
        <v>641602</v>
      </c>
      <c r="AA45" s="88">
        <v>641602</v>
      </c>
      <c r="AB45" s="88">
        <v>641602</v>
      </c>
      <c r="AC45" s="88">
        <v>641602</v>
      </c>
      <c r="AD45" s="88">
        <v>641602</v>
      </c>
      <c r="AE45" s="88">
        <v>641602</v>
      </c>
      <c r="AF45" s="88">
        <v>641602</v>
      </c>
      <c r="AG45" s="88">
        <v>641602</v>
      </c>
      <c r="AH45" s="88">
        <v>641602</v>
      </c>
      <c r="AI45" s="88">
        <v>641602</v>
      </c>
      <c r="AJ45" s="88">
        <v>641602</v>
      </c>
      <c r="AK45" s="88">
        <v>641602</v>
      </c>
      <c r="AL45" s="88">
        <v>641602</v>
      </c>
      <c r="AM45" s="88">
        <v>641602</v>
      </c>
      <c r="AN45" s="88">
        <v>641602</v>
      </c>
      <c r="AO45" s="88">
        <v>641602</v>
      </c>
      <c r="AP45" s="88">
        <v>641602</v>
      </c>
      <c r="AQ45" s="88">
        <v>641602</v>
      </c>
      <c r="AR45" s="88">
        <v>641602</v>
      </c>
      <c r="AS45" s="88">
        <v>641602</v>
      </c>
      <c r="AT45" s="88">
        <v>641602</v>
      </c>
      <c r="AU45" s="88">
        <v>641602</v>
      </c>
      <c r="AV45" s="88">
        <v>641602</v>
      </c>
      <c r="AW45" s="88">
        <v>641602</v>
      </c>
      <c r="AX45" s="88">
        <v>641602</v>
      </c>
      <c r="AY45" s="88">
        <v>641602</v>
      </c>
      <c r="AZ45" s="88">
        <v>641602</v>
      </c>
      <c r="BA45" s="88">
        <v>641602</v>
      </c>
    </row>
    <row r="46" spans="1:53" x14ac:dyDescent="0.2">
      <c r="A46" s="89" t="s">
        <v>145</v>
      </c>
      <c r="B46" s="88">
        <v>0</v>
      </c>
      <c r="C46" s="88">
        <v>0</v>
      </c>
      <c r="D46" s="88">
        <v>0</v>
      </c>
      <c r="E46" s="88">
        <v>0</v>
      </c>
      <c r="F46" s="88">
        <v>0</v>
      </c>
      <c r="G46" s="88">
        <v>0</v>
      </c>
      <c r="H46" s="88">
        <v>0</v>
      </c>
      <c r="I46" s="88">
        <v>0</v>
      </c>
      <c r="J46" s="88">
        <v>0</v>
      </c>
      <c r="K46" s="88">
        <v>0</v>
      </c>
      <c r="L46" s="88">
        <v>0</v>
      </c>
      <c r="M46" s="88">
        <v>0</v>
      </c>
      <c r="N46" s="88">
        <v>0</v>
      </c>
      <c r="O46" s="88">
        <v>0</v>
      </c>
      <c r="P46" s="88">
        <v>0</v>
      </c>
      <c r="Q46" s="88">
        <v>0</v>
      </c>
      <c r="R46" s="88">
        <v>0</v>
      </c>
      <c r="S46" s="88">
        <v>0</v>
      </c>
      <c r="T46" s="88">
        <v>0</v>
      </c>
      <c r="U46" s="88">
        <v>0</v>
      </c>
      <c r="V46" s="88">
        <v>0</v>
      </c>
      <c r="W46" s="88">
        <v>0</v>
      </c>
      <c r="X46" s="88">
        <v>0</v>
      </c>
      <c r="Y46" s="88">
        <v>0</v>
      </c>
      <c r="Z46" s="88">
        <v>0</v>
      </c>
      <c r="AA46" s="88">
        <v>0</v>
      </c>
      <c r="AB46" s="88">
        <v>0</v>
      </c>
      <c r="AC46" s="88">
        <v>0</v>
      </c>
      <c r="AD46" s="88">
        <v>0</v>
      </c>
      <c r="AE46" s="88">
        <v>0</v>
      </c>
      <c r="AF46" s="88">
        <v>0</v>
      </c>
      <c r="AG46" s="88">
        <v>0</v>
      </c>
      <c r="AH46" s="88">
        <v>0</v>
      </c>
      <c r="AI46" s="88">
        <v>0</v>
      </c>
      <c r="AJ46" s="88">
        <v>0</v>
      </c>
      <c r="AK46" s="88">
        <v>0</v>
      </c>
      <c r="AL46" s="88">
        <v>0</v>
      </c>
      <c r="AM46" s="88">
        <v>0</v>
      </c>
      <c r="AN46" s="88">
        <v>0</v>
      </c>
      <c r="AO46" s="88">
        <v>0</v>
      </c>
      <c r="AP46" s="88">
        <v>0</v>
      </c>
      <c r="AQ46" s="88">
        <v>0</v>
      </c>
      <c r="AR46" s="88">
        <v>0</v>
      </c>
      <c r="AS46" s="88">
        <v>0</v>
      </c>
      <c r="AT46" s="88">
        <v>0</v>
      </c>
      <c r="AU46" s="88">
        <v>0</v>
      </c>
      <c r="AV46" s="88">
        <v>0</v>
      </c>
      <c r="AW46" s="88">
        <v>0</v>
      </c>
      <c r="AX46" s="88">
        <v>0</v>
      </c>
      <c r="AY46" s="88">
        <v>0</v>
      </c>
      <c r="AZ46" s="88">
        <v>0</v>
      </c>
      <c r="BA46" s="88">
        <v>0</v>
      </c>
    </row>
    <row r="47" spans="1:53" x14ac:dyDescent="0.2">
      <c r="A47" s="89" t="s">
        <v>146</v>
      </c>
      <c r="B47" s="88">
        <v>-2748575.8799999901</v>
      </c>
      <c r="C47" s="88">
        <v>-2748575.8799999901</v>
      </c>
      <c r="D47" s="88">
        <v>-2748575.8799999901</v>
      </c>
      <c r="E47" s="88">
        <v>-2748575.8799999901</v>
      </c>
      <c r="F47" s="88">
        <v>-2748575.8799999901</v>
      </c>
      <c r="G47" s="88">
        <v>-2748575.8799999901</v>
      </c>
      <c r="H47" s="88">
        <v>-2748575.8799999901</v>
      </c>
      <c r="I47" s="88">
        <v>-2748575.8799999901</v>
      </c>
      <c r="J47" s="88">
        <v>-2748575.8799999901</v>
      </c>
      <c r="K47" s="88">
        <v>-2748575.8799999901</v>
      </c>
      <c r="L47" s="88">
        <v>-2748575.8799999901</v>
      </c>
      <c r="M47" s="88">
        <v>-2748575.8799999901</v>
      </c>
      <c r="N47" s="88">
        <v>-2748575.8799999901</v>
      </c>
      <c r="O47" s="88">
        <v>-2748575.8799999901</v>
      </c>
      <c r="P47" s="88">
        <v>-2748575.8799999901</v>
      </c>
      <c r="Q47" s="88">
        <v>-2748575.8799999901</v>
      </c>
      <c r="R47" s="88">
        <v>-2748575.8799999901</v>
      </c>
      <c r="S47" s="88">
        <v>-2748575.8799999901</v>
      </c>
      <c r="T47" s="88">
        <v>-2748575.8799999901</v>
      </c>
      <c r="U47" s="88">
        <v>-2748575.8799999901</v>
      </c>
      <c r="V47" s="88">
        <v>-2748575.8799999901</v>
      </c>
      <c r="W47" s="88">
        <v>-2748575.8799999901</v>
      </c>
      <c r="X47" s="88">
        <v>-2748575.8799999901</v>
      </c>
      <c r="Y47" s="88">
        <v>-2748575.8799999901</v>
      </c>
      <c r="Z47" s="88">
        <v>-2748575.8799999901</v>
      </c>
      <c r="AA47" s="88">
        <v>-2748575.8799999901</v>
      </c>
      <c r="AB47" s="88">
        <v>-2748575.8799999901</v>
      </c>
      <c r="AC47" s="88">
        <v>-2748575.8799999901</v>
      </c>
      <c r="AD47" s="88">
        <v>-2748575.8799999901</v>
      </c>
      <c r="AE47" s="88">
        <v>-2748575.8799999901</v>
      </c>
      <c r="AF47" s="88">
        <v>-2748575.8799999901</v>
      </c>
      <c r="AG47" s="88">
        <v>-2748575.8799999901</v>
      </c>
      <c r="AH47" s="88">
        <v>-2748575.8799999901</v>
      </c>
      <c r="AI47" s="88">
        <v>-2748575.8799999901</v>
      </c>
      <c r="AJ47" s="88">
        <v>-2748575.8799999901</v>
      </c>
      <c r="AK47" s="88">
        <v>-2748575.8799999901</v>
      </c>
      <c r="AL47" s="88">
        <v>-2748575.8799999901</v>
      </c>
      <c r="AM47" s="88">
        <v>-2748575.8799999901</v>
      </c>
      <c r="AN47" s="88">
        <v>-2748575.8799999901</v>
      </c>
      <c r="AO47" s="88">
        <v>-2748575.8799999901</v>
      </c>
      <c r="AP47" s="88">
        <v>-2748575.8799999901</v>
      </c>
      <c r="AQ47" s="88">
        <v>-2748575.8799999901</v>
      </c>
      <c r="AR47" s="88">
        <v>-2748575.8799999901</v>
      </c>
      <c r="AS47" s="88">
        <v>-2748575.8799999901</v>
      </c>
      <c r="AT47" s="88">
        <v>-2748575.8799999901</v>
      </c>
      <c r="AU47" s="88">
        <v>-2748575.8799999901</v>
      </c>
      <c r="AV47" s="88">
        <v>-2748575.8799999901</v>
      </c>
      <c r="AW47" s="88">
        <v>-2748575.8799999901</v>
      </c>
      <c r="AX47" s="88">
        <v>-2748575.8799999901</v>
      </c>
      <c r="AY47" s="88">
        <v>-2748575.8799999901</v>
      </c>
      <c r="AZ47" s="88">
        <v>-2748575.8799999901</v>
      </c>
      <c r="BA47" s="88">
        <v>-2748575.8799999901</v>
      </c>
    </row>
    <row r="48" spans="1:53" x14ac:dyDescent="0.2">
      <c r="A48" s="87" t="s">
        <v>147</v>
      </c>
      <c r="B48" s="88">
        <v>9596105631.8333492</v>
      </c>
      <c r="C48" s="88">
        <v>9673455458.5890694</v>
      </c>
      <c r="D48" s="88">
        <v>9749931125.5551205</v>
      </c>
      <c r="E48" s="88">
        <v>9825373578.6676598</v>
      </c>
      <c r="F48" s="88">
        <v>9903345153.4865704</v>
      </c>
      <c r="G48" s="88">
        <v>9983812914.5390491</v>
      </c>
      <c r="H48" s="88">
        <v>10064125449.661301</v>
      </c>
      <c r="I48" s="88">
        <v>10149053702.0364</v>
      </c>
      <c r="J48" s="88">
        <v>10230387440.3794</v>
      </c>
      <c r="K48" s="88">
        <v>10308901488.7251</v>
      </c>
      <c r="L48" s="88">
        <v>10385682403.566601</v>
      </c>
      <c r="M48" s="88">
        <v>10465347451.460699</v>
      </c>
      <c r="N48" s="88">
        <v>10465347451.460699</v>
      </c>
      <c r="O48" s="88">
        <v>10548916042.768</v>
      </c>
      <c r="P48" s="88">
        <v>10626223004.6908</v>
      </c>
      <c r="Q48" s="88">
        <v>10701934410.791</v>
      </c>
      <c r="R48" s="88">
        <v>10777728031.9772</v>
      </c>
      <c r="S48" s="88">
        <v>10855247900.8731</v>
      </c>
      <c r="T48" s="88">
        <v>10933537863.1054</v>
      </c>
      <c r="U48" s="88">
        <v>11011255830.857401</v>
      </c>
      <c r="V48" s="88">
        <v>11092228015.1285</v>
      </c>
      <c r="W48" s="88">
        <v>11167532070.594801</v>
      </c>
      <c r="X48" s="88">
        <v>11240275002.034</v>
      </c>
      <c r="Y48" s="88">
        <v>11309816705.063801</v>
      </c>
      <c r="Z48" s="88">
        <v>11380604927.396999</v>
      </c>
      <c r="AA48" s="88">
        <v>11380604927.396999</v>
      </c>
      <c r="AB48" s="88">
        <v>11455088773.9608</v>
      </c>
      <c r="AC48" s="88">
        <v>11523684975.9832</v>
      </c>
      <c r="AD48" s="88">
        <v>11591359096.4841</v>
      </c>
      <c r="AE48" s="88">
        <v>11659965358.285</v>
      </c>
      <c r="AF48" s="88">
        <v>11730699955.5667</v>
      </c>
      <c r="AG48" s="88">
        <v>11798945661.1616</v>
      </c>
      <c r="AH48" s="88">
        <v>11868025138.153799</v>
      </c>
      <c r="AI48" s="88">
        <v>11940909596.343201</v>
      </c>
      <c r="AJ48" s="88">
        <v>12008692623.302601</v>
      </c>
      <c r="AK48" s="88">
        <v>12075095489.318001</v>
      </c>
      <c r="AL48" s="88">
        <v>12138845732.8291</v>
      </c>
      <c r="AM48" s="88">
        <v>12204733996.5189</v>
      </c>
      <c r="AN48" s="88">
        <v>12204733996.5189</v>
      </c>
      <c r="AO48" s="88">
        <v>12275212445.395201</v>
      </c>
      <c r="AP48" s="88">
        <v>12339877647.8325</v>
      </c>
      <c r="AQ48" s="88">
        <v>12403606621.9988</v>
      </c>
      <c r="AR48" s="88">
        <v>12468273257.033501</v>
      </c>
      <c r="AS48" s="88">
        <v>12535092158.6451</v>
      </c>
      <c r="AT48" s="88">
        <v>12593528241.135</v>
      </c>
      <c r="AU48" s="88">
        <v>12656375056.904699</v>
      </c>
      <c r="AV48" s="88">
        <v>12722777088.4655</v>
      </c>
      <c r="AW48" s="88">
        <v>12783901194.6696</v>
      </c>
      <c r="AX48" s="88">
        <v>12843456134.452801</v>
      </c>
      <c r="AY48" s="88">
        <v>12900155548.635401</v>
      </c>
      <c r="AZ48" s="88">
        <v>12958935472.011499</v>
      </c>
      <c r="BA48" s="88">
        <v>12958935472.011499</v>
      </c>
    </row>
    <row r="49" spans="1:53" x14ac:dyDescent="0.2">
      <c r="A49" s="89" t="s">
        <v>148</v>
      </c>
    </row>
    <row r="50" spans="1:53" x14ac:dyDescent="0.2">
      <c r="A50" s="89" t="s">
        <v>149</v>
      </c>
      <c r="B50" s="88">
        <v>0</v>
      </c>
      <c r="C50" s="88">
        <v>0</v>
      </c>
      <c r="D50" s="88">
        <v>0</v>
      </c>
      <c r="E50" s="88">
        <v>0</v>
      </c>
      <c r="F50" s="88">
        <v>0</v>
      </c>
      <c r="G50" s="88">
        <v>0</v>
      </c>
      <c r="H50" s="88">
        <v>0</v>
      </c>
      <c r="I50" s="88">
        <v>0</v>
      </c>
      <c r="J50" s="88">
        <v>0</v>
      </c>
      <c r="K50" s="88">
        <v>0</v>
      </c>
      <c r="L50" s="88">
        <v>0</v>
      </c>
      <c r="M50" s="88">
        <v>0</v>
      </c>
      <c r="N50" s="88">
        <v>0</v>
      </c>
      <c r="O50" s="88">
        <v>0</v>
      </c>
      <c r="P50" s="88">
        <v>0</v>
      </c>
      <c r="Q50" s="88">
        <v>0</v>
      </c>
      <c r="R50" s="88">
        <v>0</v>
      </c>
      <c r="S50" s="88">
        <v>0</v>
      </c>
      <c r="T50" s="88">
        <v>0</v>
      </c>
      <c r="U50" s="88">
        <v>0</v>
      </c>
      <c r="V50" s="88">
        <v>0</v>
      </c>
      <c r="W50" s="88">
        <v>0</v>
      </c>
      <c r="X50" s="88">
        <v>0</v>
      </c>
      <c r="Y50" s="88">
        <v>0</v>
      </c>
      <c r="Z50" s="88">
        <v>0</v>
      </c>
      <c r="AA50" s="88">
        <v>0</v>
      </c>
      <c r="AB50" s="88">
        <v>0</v>
      </c>
      <c r="AC50" s="88">
        <v>0</v>
      </c>
      <c r="AD50" s="88">
        <v>0</v>
      </c>
      <c r="AE50" s="88">
        <v>0</v>
      </c>
      <c r="AF50" s="88">
        <v>0</v>
      </c>
      <c r="AG50" s="88">
        <v>0</v>
      </c>
      <c r="AH50" s="88">
        <v>0</v>
      </c>
      <c r="AI50" s="88">
        <v>0</v>
      </c>
      <c r="AJ50" s="88">
        <v>0</v>
      </c>
      <c r="AK50" s="88">
        <v>0</v>
      </c>
      <c r="AL50" s="88">
        <v>0</v>
      </c>
      <c r="AM50" s="88">
        <v>0</v>
      </c>
      <c r="AN50" s="88">
        <v>0</v>
      </c>
      <c r="AO50" s="88">
        <v>0</v>
      </c>
      <c r="AP50" s="88">
        <v>0</v>
      </c>
      <c r="AQ50" s="88">
        <v>0</v>
      </c>
      <c r="AR50" s="88">
        <v>0</v>
      </c>
      <c r="AS50" s="88">
        <v>0</v>
      </c>
      <c r="AT50" s="88">
        <v>0</v>
      </c>
      <c r="AU50" s="88">
        <v>0</v>
      </c>
      <c r="AV50" s="88">
        <v>0</v>
      </c>
      <c r="AW50" s="88">
        <v>0</v>
      </c>
      <c r="AX50" s="88">
        <v>0</v>
      </c>
      <c r="AY50" s="88">
        <v>0</v>
      </c>
      <c r="AZ50" s="88">
        <v>0</v>
      </c>
      <c r="BA50" s="88">
        <v>0</v>
      </c>
    </row>
    <row r="51" spans="1:53" x14ac:dyDescent="0.2">
      <c r="A51" s="89" t="s">
        <v>150</v>
      </c>
    </row>
    <row r="52" spans="1:53" x14ac:dyDescent="0.2">
      <c r="A52" s="89" t="s">
        <v>151</v>
      </c>
    </row>
    <row r="53" spans="1:53" x14ac:dyDescent="0.2">
      <c r="A53" s="89" t="s">
        <v>152</v>
      </c>
      <c r="B53" s="88">
        <v>-60945346.367663801</v>
      </c>
      <c r="C53" s="88">
        <v>-60953247.233760603</v>
      </c>
      <c r="D53" s="88">
        <v>-61009474.310683697</v>
      </c>
      <c r="E53" s="88">
        <v>-61014917.911823303</v>
      </c>
      <c r="F53" s="88">
        <v>-60993580.886182301</v>
      </c>
      <c r="G53" s="88">
        <v>-60971424.772222199</v>
      </c>
      <c r="H53" s="88">
        <v>-60948449.569943003</v>
      </c>
      <c r="I53" s="88">
        <v>-60924655.2793447</v>
      </c>
      <c r="J53" s="88">
        <v>-60900041.900427297</v>
      </c>
      <c r="K53" s="88">
        <v>-60874609.4331908</v>
      </c>
      <c r="L53" s="88">
        <v>-60848357.8776353</v>
      </c>
      <c r="M53" s="88">
        <v>-60821287.233760603</v>
      </c>
      <c r="N53" s="88">
        <v>-60821287.233760603</v>
      </c>
      <c r="O53" s="88">
        <v>-60793397.501566902</v>
      </c>
      <c r="P53" s="88">
        <v>-60764688.6810541</v>
      </c>
      <c r="Q53" s="88">
        <v>-60784306.071367502</v>
      </c>
      <c r="R53" s="88">
        <v>-60753139.985897399</v>
      </c>
      <c r="S53" s="88">
        <v>-60721154.812108196</v>
      </c>
      <c r="T53" s="88">
        <v>-60688350.549999997</v>
      </c>
      <c r="U53" s="88">
        <v>-60654727.1995726</v>
      </c>
      <c r="V53" s="88">
        <v>-60620284.7608262</v>
      </c>
      <c r="W53" s="88">
        <v>-60585023.233760603</v>
      </c>
      <c r="X53" s="88">
        <v>-60548942.618376002</v>
      </c>
      <c r="Y53" s="88">
        <v>-60512042.9146723</v>
      </c>
      <c r="Z53" s="88">
        <v>-60474324.122649498</v>
      </c>
      <c r="AA53" s="88">
        <v>-60474324.122649498</v>
      </c>
      <c r="AB53" s="88">
        <v>-60435786.242307603</v>
      </c>
      <c r="AC53" s="88">
        <v>-60396429.273646697</v>
      </c>
      <c r="AD53" s="88">
        <v>-60405398.515811898</v>
      </c>
      <c r="AE53" s="88">
        <v>-60389545.820655197</v>
      </c>
      <c r="AF53" s="88">
        <v>-60372874.037179403</v>
      </c>
      <c r="AG53" s="88">
        <v>-60355383.165384598</v>
      </c>
      <c r="AH53" s="88">
        <v>-60337073.205270603</v>
      </c>
      <c r="AI53" s="88">
        <v>-60317944.156837597</v>
      </c>
      <c r="AJ53" s="88">
        <v>-60297996.020085402</v>
      </c>
      <c r="AK53" s="88">
        <v>-60277228.795014203</v>
      </c>
      <c r="AL53" s="88">
        <v>-60255642.481623903</v>
      </c>
      <c r="AM53" s="88">
        <v>-60233237.079914503</v>
      </c>
      <c r="AN53" s="88">
        <v>-60233237.079914503</v>
      </c>
      <c r="AO53" s="88">
        <v>-60210012.589886002</v>
      </c>
      <c r="AP53" s="88">
        <v>-60185969.011538401</v>
      </c>
      <c r="AQ53" s="88">
        <v>-60210251.644017003</v>
      </c>
      <c r="AR53" s="88">
        <v>-60183750.800712198</v>
      </c>
      <c r="AS53" s="88">
        <v>-60130469.330626696</v>
      </c>
      <c r="AT53" s="88">
        <v>-60076368.772222199</v>
      </c>
      <c r="AU53" s="88">
        <v>-60025064.510113902</v>
      </c>
      <c r="AV53" s="88">
        <v>-59976556.544301897</v>
      </c>
      <c r="AW53" s="88">
        <v>-59930844.874786302</v>
      </c>
      <c r="AX53" s="88">
        <v>-59887929.501566902</v>
      </c>
      <c r="AY53" s="88">
        <v>-59847810.4246438</v>
      </c>
      <c r="AZ53" s="88">
        <v>-59810487.644017003</v>
      </c>
      <c r="BA53" s="88">
        <v>-59810487.644017003</v>
      </c>
    </row>
    <row r="54" spans="1:53" x14ac:dyDescent="0.2">
      <c r="A54" s="89" t="s">
        <v>153</v>
      </c>
      <c r="B54" s="88">
        <v>-4543796.4033333296</v>
      </c>
      <c r="C54" s="88">
        <v>-4464939.1266666604</v>
      </c>
      <c r="D54" s="88">
        <v>-4386081.8499999996</v>
      </c>
      <c r="E54" s="88">
        <v>-4307224.5733333305</v>
      </c>
      <c r="F54" s="88">
        <v>-4228367.2966666603</v>
      </c>
      <c r="G54" s="88">
        <v>-4149510.02</v>
      </c>
      <c r="H54" s="88">
        <v>-4070652.7433333299</v>
      </c>
      <c r="I54" s="88">
        <v>-3991795.4666666598</v>
      </c>
      <c r="J54" s="88">
        <v>-3912938.19</v>
      </c>
      <c r="K54" s="88">
        <v>-3834080.9133333298</v>
      </c>
      <c r="L54" s="88">
        <v>-3755223.6366666602</v>
      </c>
      <c r="M54" s="88">
        <v>-3676366.36</v>
      </c>
      <c r="N54" s="88">
        <v>-3676366.36</v>
      </c>
      <c r="O54" s="88">
        <v>-3597509.0833333302</v>
      </c>
      <c r="P54" s="88">
        <v>-3518651.8066666699</v>
      </c>
      <c r="Q54" s="88">
        <v>-3439794.53</v>
      </c>
      <c r="R54" s="88">
        <v>-3360937.2533333302</v>
      </c>
      <c r="S54" s="88">
        <v>-3282079.9766666698</v>
      </c>
      <c r="T54" s="88">
        <v>-3203222.7</v>
      </c>
      <c r="U54" s="88">
        <v>-3124365.4233333399</v>
      </c>
      <c r="V54" s="88">
        <v>-3045508.1466666702</v>
      </c>
      <c r="W54" s="88">
        <v>-2966650.87</v>
      </c>
      <c r="X54" s="88">
        <v>-2887793.5933333398</v>
      </c>
      <c r="Y54" s="88">
        <v>-2808936.3166666701</v>
      </c>
      <c r="Z54" s="88">
        <v>-2730079.04</v>
      </c>
      <c r="AA54" s="88">
        <v>-2730079.04</v>
      </c>
      <c r="AB54" s="88">
        <v>-2651411.3163160798</v>
      </c>
      <c r="AC54" s="88">
        <v>-2572933.1456149099</v>
      </c>
      <c r="AD54" s="88">
        <v>-2494644.5278964802</v>
      </c>
      <c r="AE54" s="88">
        <v>-2416545.46316079</v>
      </c>
      <c r="AF54" s="88">
        <v>-2338635.9514078498</v>
      </c>
      <c r="AG54" s="88">
        <v>-2260915.9926376501</v>
      </c>
      <c r="AH54" s="88">
        <v>-2183385.5868501998</v>
      </c>
      <c r="AI54" s="88">
        <v>-2106044.7340454999</v>
      </c>
      <c r="AJ54" s="88">
        <v>-2028893.4342235301</v>
      </c>
      <c r="AK54" s="88">
        <v>-1951931.68738432</v>
      </c>
      <c r="AL54" s="88">
        <v>-1875159.4935278499</v>
      </c>
      <c r="AM54" s="88">
        <v>-1798576.85265412</v>
      </c>
      <c r="AN54" s="88">
        <v>-1798576.85265412</v>
      </c>
      <c r="AO54" s="88">
        <v>-1722868.5564298099</v>
      </c>
      <c r="AP54" s="88">
        <v>-1647845.0518721601</v>
      </c>
      <c r="AQ54" s="88">
        <v>-1573506.33898118</v>
      </c>
      <c r="AR54" s="88">
        <v>-1499852.4177568599</v>
      </c>
      <c r="AS54" s="88">
        <v>-1426883.2881992101</v>
      </c>
      <c r="AT54" s="88">
        <v>-1354598.95030823</v>
      </c>
      <c r="AU54" s="88">
        <v>-1282999.4040839199</v>
      </c>
      <c r="AV54" s="88">
        <v>-1212084.6495262701</v>
      </c>
      <c r="AW54" s="88">
        <v>-1141854.68663529</v>
      </c>
      <c r="AX54" s="88">
        <v>-1072309.51541097</v>
      </c>
      <c r="AY54" s="88">
        <v>-1003449.13585332</v>
      </c>
      <c r="AZ54" s="88">
        <v>-935273.54796234495</v>
      </c>
      <c r="BA54" s="88">
        <v>-935273.54796234495</v>
      </c>
    </row>
    <row r="55" spans="1:53" x14ac:dyDescent="0.2">
      <c r="A55" s="89" t="s">
        <v>154</v>
      </c>
      <c r="B55" s="88">
        <v>7975000000</v>
      </c>
      <c r="C55" s="88">
        <v>8025000000</v>
      </c>
      <c r="D55" s="88">
        <v>8075000000</v>
      </c>
      <c r="E55" s="88">
        <v>8063461538.4615297</v>
      </c>
      <c r="F55" s="88">
        <v>8051923076.92307</v>
      </c>
      <c r="G55" s="88">
        <v>8040384615.3846102</v>
      </c>
      <c r="H55" s="88">
        <v>7978846153.8461504</v>
      </c>
      <c r="I55" s="88">
        <v>7994230769.2307596</v>
      </c>
      <c r="J55" s="88">
        <v>8009615384.6153803</v>
      </c>
      <c r="K55" s="88">
        <v>8025000000</v>
      </c>
      <c r="L55" s="88">
        <v>8040384615.3846102</v>
      </c>
      <c r="M55" s="88">
        <v>8055769230.7692299</v>
      </c>
      <c r="N55" s="88">
        <v>8055769230.7692299</v>
      </c>
      <c r="O55" s="88">
        <v>8071153846.1538401</v>
      </c>
      <c r="P55" s="88">
        <v>8086538461.5384598</v>
      </c>
      <c r="Q55" s="88">
        <v>8101923076.92307</v>
      </c>
      <c r="R55" s="88">
        <v>8117307692.3076897</v>
      </c>
      <c r="S55" s="88">
        <v>8194230769.2307596</v>
      </c>
      <c r="T55" s="88">
        <v>8325000000</v>
      </c>
      <c r="U55" s="88">
        <v>8455769230.7692299</v>
      </c>
      <c r="V55" s="88">
        <v>8586538461.5384598</v>
      </c>
      <c r="W55" s="88">
        <v>8640384615.3846092</v>
      </c>
      <c r="X55" s="88">
        <v>8694230769.2307701</v>
      </c>
      <c r="Y55" s="88">
        <v>8748076923.0769196</v>
      </c>
      <c r="Z55" s="88">
        <v>8801923076.9230709</v>
      </c>
      <c r="AA55" s="88">
        <v>8801923076.9230709</v>
      </c>
      <c r="AB55" s="88">
        <v>8855769355.3996792</v>
      </c>
      <c r="AC55" s="88">
        <v>8909615883.1371899</v>
      </c>
      <c r="AD55" s="88">
        <v>8963462660.1355991</v>
      </c>
      <c r="AE55" s="88">
        <v>9017309686.3949203</v>
      </c>
      <c r="AF55" s="88">
        <v>9071156961.9151402</v>
      </c>
      <c r="AG55" s="88">
        <v>9175004486.69627</v>
      </c>
      <c r="AH55" s="88">
        <v>9225006106.8921394</v>
      </c>
      <c r="AI55" s="88">
        <v>9275007976.3489208</v>
      </c>
      <c r="AJ55" s="88">
        <v>9325010095.0666103</v>
      </c>
      <c r="AK55" s="88">
        <v>9375012463.0452003</v>
      </c>
      <c r="AL55" s="88">
        <v>9425015080.2846909</v>
      </c>
      <c r="AM55" s="88">
        <v>9475017946.7850895</v>
      </c>
      <c r="AN55" s="88">
        <v>9475017946.7850895</v>
      </c>
      <c r="AO55" s="88">
        <v>9475020937.9159393</v>
      </c>
      <c r="AP55" s="88">
        <v>9475023897.7959003</v>
      </c>
      <c r="AQ55" s="88">
        <v>9475026701.7945404</v>
      </c>
      <c r="AR55" s="88">
        <v>9475029349.9118404</v>
      </c>
      <c r="AS55" s="88">
        <v>9475031842.14781</v>
      </c>
      <c r="AT55" s="88">
        <v>9571188024.6562901</v>
      </c>
      <c r="AU55" s="88">
        <v>9617344404.5639496</v>
      </c>
      <c r="AV55" s="88">
        <v>9663501335.1512909</v>
      </c>
      <c r="AW55" s="88">
        <v>9709658816.4183292</v>
      </c>
      <c r="AX55" s="88">
        <v>9755816848.3650398</v>
      </c>
      <c r="AY55" s="88">
        <v>9801975430.9914398</v>
      </c>
      <c r="AZ55" s="88">
        <v>9848134564.2975197</v>
      </c>
      <c r="BA55" s="88">
        <v>9848134564.2975197</v>
      </c>
    </row>
    <row r="56" spans="1:53" x14ac:dyDescent="0.2">
      <c r="A56" s="89" t="s">
        <v>155</v>
      </c>
      <c r="B56" s="88">
        <v>1200000000</v>
      </c>
      <c r="C56" s="88">
        <v>1200000000</v>
      </c>
      <c r="D56" s="88">
        <v>1200000000</v>
      </c>
      <c r="E56" s="88">
        <v>1200000000</v>
      </c>
      <c r="F56" s="88">
        <v>1200000000</v>
      </c>
      <c r="G56" s="88">
        <v>1200000000</v>
      </c>
      <c r="H56" s="88">
        <v>1200000000</v>
      </c>
      <c r="I56" s="88">
        <v>1200000000</v>
      </c>
      <c r="J56" s="88">
        <v>1200000000</v>
      </c>
      <c r="K56" s="88">
        <v>1200000000</v>
      </c>
      <c r="L56" s="88">
        <v>1200000000</v>
      </c>
      <c r="M56" s="88">
        <v>1200000000</v>
      </c>
      <c r="N56" s="88">
        <v>1200000000</v>
      </c>
      <c r="O56" s="88">
        <v>1200000000</v>
      </c>
      <c r="P56" s="88">
        <v>1200000000</v>
      </c>
      <c r="Q56" s="88">
        <v>1200000000</v>
      </c>
      <c r="R56" s="88">
        <v>1200000000</v>
      </c>
      <c r="S56" s="88">
        <v>1200000000</v>
      </c>
      <c r="T56" s="88">
        <v>1200000000</v>
      </c>
      <c r="U56" s="88">
        <v>1200000000</v>
      </c>
      <c r="V56" s="88">
        <v>1200000000</v>
      </c>
      <c r="W56" s="88">
        <v>1200000000</v>
      </c>
      <c r="X56" s="88">
        <v>1200000000</v>
      </c>
      <c r="Y56" s="88">
        <v>1200000000</v>
      </c>
      <c r="Z56" s="88">
        <v>1200000000</v>
      </c>
      <c r="AA56" s="88">
        <v>1200000000</v>
      </c>
      <c r="AB56" s="88">
        <v>1200000000</v>
      </c>
      <c r="AC56" s="88">
        <v>1200000000</v>
      </c>
      <c r="AD56" s="88">
        <v>1200000000</v>
      </c>
      <c r="AE56" s="88">
        <v>1200000000</v>
      </c>
      <c r="AF56" s="88">
        <v>1200000000</v>
      </c>
      <c r="AG56" s="88">
        <v>1200000000</v>
      </c>
      <c r="AH56" s="88">
        <v>1200000000</v>
      </c>
      <c r="AI56" s="88">
        <v>1200000000</v>
      </c>
      <c r="AJ56" s="88">
        <v>1200000000</v>
      </c>
      <c r="AK56" s="88">
        <v>1200000000</v>
      </c>
      <c r="AL56" s="88">
        <v>1200000000</v>
      </c>
      <c r="AM56" s="88">
        <v>1200000000</v>
      </c>
      <c r="AN56" s="88">
        <v>1200000000</v>
      </c>
      <c r="AO56" s="88">
        <v>1200000000</v>
      </c>
      <c r="AP56" s="88">
        <v>1200000000</v>
      </c>
      <c r="AQ56" s="88">
        <v>1200000000</v>
      </c>
      <c r="AR56" s="88">
        <v>1200000000</v>
      </c>
      <c r="AS56" s="88">
        <v>1200000000</v>
      </c>
      <c r="AT56" s="88">
        <v>1200000000</v>
      </c>
      <c r="AU56" s="88">
        <v>1200000000</v>
      </c>
      <c r="AV56" s="88">
        <v>1200000000</v>
      </c>
      <c r="AW56" s="88">
        <v>1200000000</v>
      </c>
      <c r="AX56" s="88">
        <v>1200000000</v>
      </c>
      <c r="AY56" s="88">
        <v>1200000000</v>
      </c>
      <c r="AZ56" s="88">
        <v>1200000000</v>
      </c>
      <c r="BA56" s="88">
        <v>1200000000</v>
      </c>
    </row>
    <row r="57" spans="1:53" x14ac:dyDescent="0.2">
      <c r="A57" s="89" t="s">
        <v>156</v>
      </c>
      <c r="B57" s="88">
        <v>-12537333.7620822</v>
      </c>
      <c r="C57" s="88">
        <v>-12055049.4323796</v>
      </c>
      <c r="D57" s="88">
        <v>-11572765.102677099</v>
      </c>
      <c r="E57" s="88">
        <v>-11090480.772974599</v>
      </c>
      <c r="F57" s="88">
        <v>-10608196.443272</v>
      </c>
      <c r="G57" s="88">
        <v>-10125912.1135695</v>
      </c>
      <c r="H57" s="88">
        <v>-9643627.7838669904</v>
      </c>
      <c r="I57" s="88">
        <v>-9161343.4541644491</v>
      </c>
      <c r="J57" s="88">
        <v>-8679059.1244619098</v>
      </c>
      <c r="K57" s="88">
        <v>-8196774.7947593704</v>
      </c>
      <c r="L57" s="88">
        <v>-7714490.4650568301</v>
      </c>
      <c r="M57" s="88">
        <v>-7232206.1353542898</v>
      </c>
      <c r="N57" s="88">
        <v>-7232206.1353542898</v>
      </c>
      <c r="O57" s="88">
        <v>-6749921.8056517504</v>
      </c>
      <c r="P57" s="88">
        <v>-6267637.4759492101</v>
      </c>
      <c r="Q57" s="88">
        <v>-5785353.1462466698</v>
      </c>
      <c r="R57" s="88">
        <v>-5303068.8165441304</v>
      </c>
      <c r="S57" s="88">
        <v>-4820784.4868415901</v>
      </c>
      <c r="T57" s="88">
        <v>-4338500.1571390498</v>
      </c>
      <c r="U57" s="88">
        <v>-3856215.8274365198</v>
      </c>
      <c r="V57" s="88">
        <v>-3373931.49773398</v>
      </c>
      <c r="W57" s="88">
        <v>-2891647.1680314401</v>
      </c>
      <c r="X57" s="88">
        <v>-2409362.8383288998</v>
      </c>
      <c r="Y57" s="88">
        <v>-1927078.50862636</v>
      </c>
      <c r="Z57" s="88">
        <v>-1444794.1789238199</v>
      </c>
      <c r="AA57" s="88">
        <v>-1444794.1789238199</v>
      </c>
      <c r="AB57" s="88">
        <v>-962634.47967330599</v>
      </c>
      <c r="AC57" s="88">
        <v>-480724.04132683302</v>
      </c>
      <c r="AD57" s="88">
        <v>937.13611559458195</v>
      </c>
      <c r="AE57" s="88">
        <v>482349.052653978</v>
      </c>
      <c r="AF57" s="88">
        <v>963511.70828831696</v>
      </c>
      <c r="AG57" s="88">
        <v>1444425.10301861</v>
      </c>
      <c r="AH57" s="88">
        <v>1925089.23684486</v>
      </c>
      <c r="AI57" s="88">
        <v>2405504.1097670598</v>
      </c>
      <c r="AJ57" s="88">
        <v>2885669.7217852301</v>
      </c>
      <c r="AK57" s="88">
        <v>3365586.0728993402</v>
      </c>
      <c r="AL57" s="88">
        <v>3845253.1631094199</v>
      </c>
      <c r="AM57" s="88">
        <v>4324670.9924154496</v>
      </c>
      <c r="AN57" s="88">
        <v>4324670.9924154496</v>
      </c>
      <c r="AO57" s="88">
        <v>4801939.5846080696</v>
      </c>
      <c r="AP57" s="88">
        <v>5275190.2143587098</v>
      </c>
      <c r="AQ57" s="88">
        <v>5744547.5121193901</v>
      </c>
      <c r="AR57" s="88">
        <v>6210011.4778901003</v>
      </c>
      <c r="AS57" s="88">
        <v>6671582.1116708498</v>
      </c>
      <c r="AT57" s="88">
        <v>7129259.4134616395</v>
      </c>
      <c r="AU57" s="88">
        <v>7582690.1027534902</v>
      </c>
      <c r="AV57" s="88">
        <v>8031520.8990374599</v>
      </c>
      <c r="AW57" s="88">
        <v>8475751.8023135308</v>
      </c>
      <c r="AX57" s="88">
        <v>8915382.8125817105</v>
      </c>
      <c r="AY57" s="88">
        <v>9350413.9298419897</v>
      </c>
      <c r="AZ57" s="88">
        <v>9780845.1540943794</v>
      </c>
      <c r="BA57" s="88">
        <v>9780845.1540943794</v>
      </c>
    </row>
    <row r="58" spans="1:53" x14ac:dyDescent="0.2">
      <c r="A58" s="89" t="s">
        <v>157</v>
      </c>
      <c r="B58" s="88">
        <v>0</v>
      </c>
      <c r="C58" s="88">
        <v>0</v>
      </c>
      <c r="D58" s="88">
        <v>0</v>
      </c>
      <c r="E58" s="88">
        <v>0</v>
      </c>
      <c r="F58" s="88">
        <v>0</v>
      </c>
      <c r="G58" s="88">
        <v>0</v>
      </c>
      <c r="H58" s="88">
        <v>0</v>
      </c>
      <c r="I58" s="88">
        <v>0</v>
      </c>
      <c r="J58" s="88">
        <v>0</v>
      </c>
      <c r="K58" s="88">
        <v>0</v>
      </c>
      <c r="L58" s="88">
        <v>0</v>
      </c>
      <c r="M58" s="88">
        <v>0</v>
      </c>
      <c r="N58" s="88">
        <v>0</v>
      </c>
      <c r="O58" s="88">
        <v>0</v>
      </c>
      <c r="P58" s="88">
        <v>0</v>
      </c>
      <c r="Q58" s="88">
        <v>0</v>
      </c>
      <c r="R58" s="88">
        <v>0</v>
      </c>
      <c r="S58" s="88">
        <v>0</v>
      </c>
      <c r="T58" s="88">
        <v>0</v>
      </c>
      <c r="U58" s="88">
        <v>0</v>
      </c>
      <c r="V58" s="88">
        <v>0</v>
      </c>
      <c r="W58" s="88">
        <v>0</v>
      </c>
      <c r="X58" s="88">
        <v>0</v>
      </c>
      <c r="Y58" s="88">
        <v>0</v>
      </c>
      <c r="Z58" s="88">
        <v>0</v>
      </c>
      <c r="AA58" s="88">
        <v>0</v>
      </c>
      <c r="AB58" s="88">
        <v>0</v>
      </c>
      <c r="AC58" s="88">
        <v>0</v>
      </c>
      <c r="AD58" s="88">
        <v>0</v>
      </c>
      <c r="AE58" s="88">
        <v>0</v>
      </c>
      <c r="AF58" s="88">
        <v>0</v>
      </c>
      <c r="AG58" s="88">
        <v>0</v>
      </c>
      <c r="AH58" s="88">
        <v>0</v>
      </c>
      <c r="AI58" s="88">
        <v>0</v>
      </c>
      <c r="AJ58" s="88">
        <v>0</v>
      </c>
      <c r="AK58" s="88">
        <v>0</v>
      </c>
      <c r="AL58" s="88">
        <v>0</v>
      </c>
      <c r="AM58" s="88">
        <v>0</v>
      </c>
      <c r="AN58" s="88">
        <v>0</v>
      </c>
      <c r="AO58" s="88">
        <v>0</v>
      </c>
      <c r="AP58" s="88">
        <v>0</v>
      </c>
      <c r="AQ58" s="88">
        <v>0</v>
      </c>
      <c r="AR58" s="88">
        <v>0</v>
      </c>
      <c r="AS58" s="88">
        <v>0</v>
      </c>
      <c r="AT58" s="88">
        <v>0</v>
      </c>
      <c r="AU58" s="88">
        <v>0</v>
      </c>
      <c r="AV58" s="88">
        <v>0</v>
      </c>
      <c r="AW58" s="88">
        <v>0</v>
      </c>
      <c r="AX58" s="88">
        <v>0</v>
      </c>
      <c r="AY58" s="88">
        <v>0</v>
      </c>
      <c r="AZ58" s="88">
        <v>0</v>
      </c>
      <c r="BA58" s="88">
        <v>0</v>
      </c>
    </row>
    <row r="59" spans="1:53" x14ac:dyDescent="0.2">
      <c r="A59" s="87" t="s">
        <v>158</v>
      </c>
      <c r="B59" s="88">
        <v>9096973523.4669094</v>
      </c>
      <c r="C59" s="88">
        <v>9147526764.2071896</v>
      </c>
      <c r="D59" s="88">
        <v>9198031678.7366295</v>
      </c>
      <c r="E59" s="88">
        <v>9187048915.2033997</v>
      </c>
      <c r="F59" s="88">
        <v>9176092932.2969494</v>
      </c>
      <c r="G59" s="88">
        <v>9165137768.4788208</v>
      </c>
      <c r="H59" s="88">
        <v>9104183423.7490101</v>
      </c>
      <c r="I59" s="88">
        <v>9120152975.0305901</v>
      </c>
      <c r="J59" s="88">
        <v>9136123345.4004898</v>
      </c>
      <c r="K59" s="88">
        <v>9152094534.8587093</v>
      </c>
      <c r="L59" s="88">
        <v>9168066543.4052505</v>
      </c>
      <c r="M59" s="88">
        <v>9184039371.0401096</v>
      </c>
      <c r="N59" s="88">
        <v>9184039371.0401096</v>
      </c>
      <c r="O59" s="88">
        <v>9200013017.7632904</v>
      </c>
      <c r="P59" s="88">
        <v>9215987483.574789</v>
      </c>
      <c r="Q59" s="88">
        <v>9231913623.1754608</v>
      </c>
      <c r="R59" s="88">
        <v>9247890546.2519093</v>
      </c>
      <c r="S59" s="88">
        <v>9325406749.9551506</v>
      </c>
      <c r="T59" s="88">
        <v>9456769926.5928593</v>
      </c>
      <c r="U59" s="88">
        <v>9588133922.3188801</v>
      </c>
      <c r="V59" s="88">
        <v>9719498737.1332302</v>
      </c>
      <c r="W59" s="88">
        <v>9773941294.1128197</v>
      </c>
      <c r="X59" s="88">
        <v>9828384670.1807308</v>
      </c>
      <c r="Y59" s="88">
        <v>9882828865.3369503</v>
      </c>
      <c r="Z59" s="88">
        <v>9937273879.5814991</v>
      </c>
      <c r="AA59" s="88">
        <v>9937273879.5814991</v>
      </c>
      <c r="AB59" s="88">
        <v>9991719523.3613796</v>
      </c>
      <c r="AC59" s="88">
        <v>10046165796.6766</v>
      </c>
      <c r="AD59" s="88">
        <v>10100563554.228001</v>
      </c>
      <c r="AE59" s="88">
        <v>10154985944.1637</v>
      </c>
      <c r="AF59" s="88">
        <v>10209408963.6348</v>
      </c>
      <c r="AG59" s="88">
        <v>10313832612.641199</v>
      </c>
      <c r="AH59" s="88">
        <v>10364410737.3368</v>
      </c>
      <c r="AI59" s="88">
        <v>10414989491.567801</v>
      </c>
      <c r="AJ59" s="88">
        <v>10465568875.334</v>
      </c>
      <c r="AK59" s="88">
        <v>10516148888.6357</v>
      </c>
      <c r="AL59" s="88">
        <v>10566729531.472601</v>
      </c>
      <c r="AM59" s="88">
        <v>10617310803.8449</v>
      </c>
      <c r="AN59" s="88">
        <v>10617310803.8449</v>
      </c>
      <c r="AO59" s="88">
        <v>10617889996.3542</v>
      </c>
      <c r="AP59" s="88">
        <v>10618465273.9468</v>
      </c>
      <c r="AQ59" s="88">
        <v>10618987491.323601</v>
      </c>
      <c r="AR59" s="88">
        <v>10619555758.1712</v>
      </c>
      <c r="AS59" s="88">
        <v>10620146071.6406</v>
      </c>
      <c r="AT59" s="88">
        <v>10716886316.3472</v>
      </c>
      <c r="AU59" s="88">
        <v>10763619030.752501</v>
      </c>
      <c r="AV59" s="88">
        <v>10810344214.856501</v>
      </c>
      <c r="AW59" s="88">
        <v>10857061868.659201</v>
      </c>
      <c r="AX59" s="88">
        <v>10903771992.160601</v>
      </c>
      <c r="AY59" s="88">
        <v>10950474585.360701</v>
      </c>
      <c r="AZ59" s="88">
        <v>10997169648.2596</v>
      </c>
      <c r="BA59" s="88">
        <v>10997169648.2596</v>
      </c>
    </row>
    <row r="60" spans="1:53" x14ac:dyDescent="0.2">
      <c r="A60" s="89" t="s">
        <v>159</v>
      </c>
    </row>
    <row r="61" spans="1:53" x14ac:dyDescent="0.2">
      <c r="A61" s="87" t="s">
        <v>160</v>
      </c>
    </row>
    <row r="62" spans="1:53" x14ac:dyDescent="0.2">
      <c r="A62" s="89" t="s">
        <v>161</v>
      </c>
      <c r="B62" s="88">
        <v>34427101.9016378</v>
      </c>
      <c r="C62" s="88">
        <v>34427101.9016378</v>
      </c>
      <c r="D62" s="88">
        <v>34427101.9016378</v>
      </c>
      <c r="E62" s="88">
        <v>32873305.605341502</v>
      </c>
      <c r="F62" s="88">
        <v>31504416.716452599</v>
      </c>
      <c r="G62" s="88">
        <v>31504416.716452599</v>
      </c>
      <c r="H62" s="88">
        <v>31504416.716452599</v>
      </c>
      <c r="I62" s="88">
        <v>34600691.968977802</v>
      </c>
      <c r="J62" s="88">
        <v>35671083.3831193</v>
      </c>
      <c r="K62" s="88">
        <v>35671083.3831193</v>
      </c>
      <c r="L62" s="88">
        <v>35671083.3831193</v>
      </c>
      <c r="M62" s="88">
        <v>35671083.3831193</v>
      </c>
      <c r="N62" s="88">
        <v>407952886.96106797</v>
      </c>
      <c r="O62" s="88">
        <v>35514833.3831193</v>
      </c>
      <c r="P62" s="88">
        <v>35514833.3831193</v>
      </c>
      <c r="Q62" s="88">
        <v>35514833.3831193</v>
      </c>
      <c r="R62" s="88">
        <v>35525481.531267397</v>
      </c>
      <c r="S62" s="88">
        <v>35525481.531267397</v>
      </c>
      <c r="T62" s="88">
        <v>37698863.623466</v>
      </c>
      <c r="U62" s="88">
        <v>38442148.197934099</v>
      </c>
      <c r="V62" s="88">
        <v>38442148.197934099</v>
      </c>
      <c r="W62" s="88">
        <v>38442148.197934099</v>
      </c>
      <c r="X62" s="88">
        <v>38442148.197934099</v>
      </c>
      <c r="Y62" s="88">
        <v>38442148.197934099</v>
      </c>
      <c r="Z62" s="88">
        <v>38442148.197934099</v>
      </c>
      <c r="AA62" s="88">
        <v>445947216.02296299</v>
      </c>
      <c r="AB62" s="88">
        <v>38418850.675825097</v>
      </c>
      <c r="AC62" s="88">
        <v>38418850.675825097</v>
      </c>
      <c r="AD62" s="88">
        <v>38418850.675825097</v>
      </c>
      <c r="AE62" s="88">
        <v>38429498.823973201</v>
      </c>
      <c r="AF62" s="88">
        <v>38429498.823973201</v>
      </c>
      <c r="AG62" s="88">
        <v>40450479.726751</v>
      </c>
      <c r="AH62" s="88">
        <v>41137832.1573065</v>
      </c>
      <c r="AI62" s="88">
        <v>41137832.1573065</v>
      </c>
      <c r="AJ62" s="88">
        <v>41137832.1573065</v>
      </c>
      <c r="AK62" s="88">
        <v>41137832.1573065</v>
      </c>
      <c r="AL62" s="88">
        <v>41137832.1573065</v>
      </c>
      <c r="AM62" s="88">
        <v>41137832.1573065</v>
      </c>
      <c r="AN62" s="88">
        <v>479393022.346012</v>
      </c>
      <c r="AO62" s="88">
        <v>40246359.979041897</v>
      </c>
      <c r="AP62" s="88">
        <v>39353373.425777301</v>
      </c>
      <c r="AQ62" s="88">
        <v>39353373.425777301</v>
      </c>
      <c r="AR62" s="88">
        <v>39364021.573925503</v>
      </c>
      <c r="AS62" s="88">
        <v>39364021.573925503</v>
      </c>
      <c r="AT62" s="88">
        <v>43316074.2700039</v>
      </c>
      <c r="AU62" s="88">
        <v>44629521.573925503</v>
      </c>
      <c r="AV62" s="88">
        <v>44629521.573925503</v>
      </c>
      <c r="AW62" s="88">
        <v>44629521.573925503</v>
      </c>
      <c r="AX62" s="88">
        <v>44629521.573925503</v>
      </c>
      <c r="AY62" s="88">
        <v>44629521.573925503</v>
      </c>
      <c r="AZ62" s="88">
        <v>44629521.573925503</v>
      </c>
      <c r="BA62" s="88">
        <v>508774353.69200402</v>
      </c>
    </row>
    <row r="63" spans="1:53" x14ac:dyDescent="0.2">
      <c r="A63" s="87" t="s">
        <v>162</v>
      </c>
      <c r="B63" s="88">
        <v>34427101.9016378</v>
      </c>
      <c r="C63" s="88">
        <v>34427101.9016378</v>
      </c>
      <c r="D63" s="88">
        <v>34427101.9016378</v>
      </c>
      <c r="E63" s="88">
        <v>32873305.605341502</v>
      </c>
      <c r="F63" s="88">
        <v>31504416.716452599</v>
      </c>
      <c r="G63" s="88">
        <v>31504416.716452599</v>
      </c>
      <c r="H63" s="88">
        <v>31504416.716452599</v>
      </c>
      <c r="I63" s="88">
        <v>34600691.968977802</v>
      </c>
      <c r="J63" s="88">
        <v>35671083.3831193</v>
      </c>
      <c r="K63" s="88">
        <v>35671083.3831193</v>
      </c>
      <c r="L63" s="88">
        <v>35671083.3831193</v>
      </c>
      <c r="M63" s="88">
        <v>35671083.3831193</v>
      </c>
      <c r="N63" s="88">
        <v>407952886.96106797</v>
      </c>
      <c r="O63" s="88">
        <v>35514833.3831193</v>
      </c>
      <c r="P63" s="88">
        <v>35514833.3831193</v>
      </c>
      <c r="Q63" s="88">
        <v>35514833.3831193</v>
      </c>
      <c r="R63" s="88">
        <v>35525481.531267397</v>
      </c>
      <c r="S63" s="88">
        <v>35525481.531267397</v>
      </c>
      <c r="T63" s="88">
        <v>37698863.623466</v>
      </c>
      <c r="U63" s="88">
        <v>38442148.197934099</v>
      </c>
      <c r="V63" s="88">
        <v>38442148.197934099</v>
      </c>
      <c r="W63" s="88">
        <v>38442148.197934099</v>
      </c>
      <c r="X63" s="88">
        <v>38442148.197934099</v>
      </c>
      <c r="Y63" s="88">
        <v>38442148.197934099</v>
      </c>
      <c r="Z63" s="88">
        <v>38442148.197934099</v>
      </c>
      <c r="AA63" s="88">
        <v>445947216.02296299</v>
      </c>
      <c r="AB63" s="88">
        <v>38418850.675825097</v>
      </c>
      <c r="AC63" s="88">
        <v>38418850.675825097</v>
      </c>
      <c r="AD63" s="88">
        <v>38418850.675825097</v>
      </c>
      <c r="AE63" s="88">
        <v>38429498.823973201</v>
      </c>
      <c r="AF63" s="88">
        <v>38429498.823973201</v>
      </c>
      <c r="AG63" s="88">
        <v>40450479.726751</v>
      </c>
      <c r="AH63" s="88">
        <v>41137832.1573065</v>
      </c>
      <c r="AI63" s="88">
        <v>41137832.1573065</v>
      </c>
      <c r="AJ63" s="88">
        <v>41137832.1573065</v>
      </c>
      <c r="AK63" s="88">
        <v>41137832.1573065</v>
      </c>
      <c r="AL63" s="88">
        <v>41137832.1573065</v>
      </c>
      <c r="AM63" s="88">
        <v>41137832.1573065</v>
      </c>
      <c r="AN63" s="88">
        <v>479393022.346012</v>
      </c>
      <c r="AO63" s="88">
        <v>40246359.979041897</v>
      </c>
      <c r="AP63" s="88">
        <v>39353373.425777301</v>
      </c>
      <c r="AQ63" s="88">
        <v>39353373.425777301</v>
      </c>
      <c r="AR63" s="88">
        <v>39364021.573925503</v>
      </c>
      <c r="AS63" s="88">
        <v>39364021.573925503</v>
      </c>
      <c r="AT63" s="88">
        <v>43316074.2700039</v>
      </c>
      <c r="AU63" s="88">
        <v>44629521.573925503</v>
      </c>
      <c r="AV63" s="88">
        <v>44629521.573925503</v>
      </c>
      <c r="AW63" s="88">
        <v>44629521.573925503</v>
      </c>
      <c r="AX63" s="88">
        <v>44629521.573925503</v>
      </c>
      <c r="AY63" s="88">
        <v>44629521.573925503</v>
      </c>
      <c r="AZ63" s="88">
        <v>44629521.573925503</v>
      </c>
      <c r="BA63" s="88">
        <v>508774353.69200402</v>
      </c>
    </row>
    <row r="64" spans="1:53" x14ac:dyDescent="0.2">
      <c r="A64" s="87" t="s">
        <v>163</v>
      </c>
      <c r="B64" s="88">
        <v>408297155.69002402</v>
      </c>
      <c r="C64" s="88">
        <v>410211970.504839</v>
      </c>
      <c r="D64" s="88">
        <v>412126785.31965297</v>
      </c>
      <c r="E64" s="88">
        <v>412477155.69002402</v>
      </c>
      <c r="F64" s="88">
        <v>411458637.17150497</v>
      </c>
      <c r="G64" s="88">
        <v>408551056.152987</v>
      </c>
      <c r="H64" s="88">
        <v>405157537.63446802</v>
      </c>
      <c r="I64" s="88">
        <v>404860294.36847502</v>
      </c>
      <c r="J64" s="88">
        <v>405633442.51662302</v>
      </c>
      <c r="K64" s="88">
        <v>406406590.66477102</v>
      </c>
      <c r="L64" s="88">
        <v>407179738.81291902</v>
      </c>
      <c r="M64" s="88">
        <v>407952886.96106797</v>
      </c>
      <c r="N64" s="88">
        <v>407952886.96106797</v>
      </c>
      <c r="O64" s="88">
        <v>409040618.44254899</v>
      </c>
      <c r="P64" s="88">
        <v>410128349.92403102</v>
      </c>
      <c r="Q64" s="88">
        <v>411216081.40551198</v>
      </c>
      <c r="R64" s="88">
        <v>413868257.331438</v>
      </c>
      <c r="S64" s="88">
        <v>417889322.14625299</v>
      </c>
      <c r="T64" s="88">
        <v>424083769.05326599</v>
      </c>
      <c r="U64" s="88">
        <v>431021500.53474802</v>
      </c>
      <c r="V64" s="88">
        <v>434862956.763704</v>
      </c>
      <c r="W64" s="88">
        <v>437634021.57851899</v>
      </c>
      <c r="X64" s="88">
        <v>440405086.39333302</v>
      </c>
      <c r="Y64" s="88">
        <v>443176151.208148</v>
      </c>
      <c r="Z64" s="88">
        <v>445947216.02296299</v>
      </c>
      <c r="AA64" s="88">
        <v>445947216.02296299</v>
      </c>
      <c r="AB64" s="88">
        <v>448851233.315669</v>
      </c>
      <c r="AC64" s="88">
        <v>451755250.60837501</v>
      </c>
      <c r="AD64" s="88">
        <v>454659267.90108001</v>
      </c>
      <c r="AE64" s="88">
        <v>457563285.19378603</v>
      </c>
      <c r="AF64" s="88">
        <v>460467302.48649198</v>
      </c>
      <c r="AG64" s="88">
        <v>463218918.58977699</v>
      </c>
      <c r="AH64" s="88">
        <v>465914602.54914898</v>
      </c>
      <c r="AI64" s="88">
        <v>468610286.50852197</v>
      </c>
      <c r="AJ64" s="88">
        <v>471305970.46789402</v>
      </c>
      <c r="AK64" s="88">
        <v>474001654.42726701</v>
      </c>
      <c r="AL64" s="88">
        <v>476697338.386639</v>
      </c>
      <c r="AM64" s="88">
        <v>479393022.346012</v>
      </c>
      <c r="AN64" s="88">
        <v>479393022.346012</v>
      </c>
      <c r="AO64" s="88">
        <v>481220531.64922899</v>
      </c>
      <c r="AP64" s="88">
        <v>482155054.39918101</v>
      </c>
      <c r="AQ64" s="88">
        <v>483089577.14913303</v>
      </c>
      <c r="AR64" s="88">
        <v>484024099.89908499</v>
      </c>
      <c r="AS64" s="88">
        <v>484958622.64903802</v>
      </c>
      <c r="AT64" s="88">
        <v>487824217.19229102</v>
      </c>
      <c r="AU64" s="88">
        <v>491315906.60891002</v>
      </c>
      <c r="AV64" s="88">
        <v>494807596.02552801</v>
      </c>
      <c r="AW64" s="88">
        <v>498299285.44214702</v>
      </c>
      <c r="AX64" s="88">
        <v>501790974.85876602</v>
      </c>
      <c r="AY64" s="88">
        <v>505282664.27538502</v>
      </c>
      <c r="AZ64" s="88">
        <v>508774353.69200402</v>
      </c>
      <c r="BA64" s="88">
        <v>508774353.69200402</v>
      </c>
    </row>
    <row r="65" spans="1:53" x14ac:dyDescent="0.2">
      <c r="A65" s="89" t="s">
        <v>164</v>
      </c>
    </row>
    <row r="66" spans="1:53" x14ac:dyDescent="0.2">
      <c r="A66" s="89" t="s">
        <v>165</v>
      </c>
    </row>
    <row r="67" spans="1:53" x14ac:dyDescent="0.2">
      <c r="A67" s="89" t="s">
        <v>166</v>
      </c>
      <c r="B67" s="88">
        <v>0</v>
      </c>
      <c r="C67" s="88">
        <v>0</v>
      </c>
      <c r="D67" s="88">
        <v>0</v>
      </c>
      <c r="E67" s="88">
        <v>0</v>
      </c>
      <c r="F67" s="88">
        <v>0</v>
      </c>
      <c r="G67" s="88">
        <v>0</v>
      </c>
      <c r="H67" s="88">
        <v>0</v>
      </c>
      <c r="I67" s="88">
        <v>0</v>
      </c>
      <c r="J67" s="88">
        <v>0</v>
      </c>
      <c r="K67" s="88">
        <v>0</v>
      </c>
      <c r="L67" s="88">
        <v>0</v>
      </c>
      <c r="M67" s="88">
        <v>0</v>
      </c>
      <c r="N67" s="88">
        <v>0</v>
      </c>
      <c r="O67" s="88">
        <v>0</v>
      </c>
      <c r="P67" s="88">
        <v>0</v>
      </c>
      <c r="Q67" s="88">
        <v>0</v>
      </c>
      <c r="R67" s="88">
        <v>0</v>
      </c>
      <c r="S67" s="88">
        <v>0</v>
      </c>
      <c r="T67" s="88">
        <v>0</v>
      </c>
      <c r="U67" s="88">
        <v>0</v>
      </c>
      <c r="V67" s="88">
        <v>0</v>
      </c>
      <c r="W67" s="88">
        <v>0</v>
      </c>
      <c r="X67" s="88">
        <v>0</v>
      </c>
      <c r="Y67" s="88">
        <v>0</v>
      </c>
      <c r="Z67" s="88">
        <v>0</v>
      </c>
      <c r="AA67" s="88">
        <v>0</v>
      </c>
      <c r="AB67" s="88">
        <v>0</v>
      </c>
      <c r="AC67" s="88">
        <v>0</v>
      </c>
      <c r="AD67" s="88">
        <v>0</v>
      </c>
      <c r="AE67" s="88">
        <v>0</v>
      </c>
      <c r="AF67" s="88">
        <v>0</v>
      </c>
      <c r="AG67" s="88">
        <v>0</v>
      </c>
      <c r="AH67" s="88">
        <v>0</v>
      </c>
      <c r="AI67" s="88">
        <v>0</v>
      </c>
      <c r="AJ67" s="88">
        <v>0</v>
      </c>
      <c r="AK67" s="88">
        <v>0</v>
      </c>
      <c r="AL67" s="88">
        <v>0</v>
      </c>
      <c r="AM67" s="88">
        <v>0</v>
      </c>
      <c r="AN67" s="88">
        <v>0</v>
      </c>
      <c r="AO67" s="88">
        <v>0</v>
      </c>
      <c r="AP67" s="88">
        <v>0</v>
      </c>
      <c r="AQ67" s="88">
        <v>0</v>
      </c>
      <c r="AR67" s="88">
        <v>0</v>
      </c>
      <c r="AS67" s="88">
        <v>0</v>
      </c>
      <c r="AT67" s="88">
        <v>0</v>
      </c>
      <c r="AU67" s="88">
        <v>0</v>
      </c>
      <c r="AV67" s="88">
        <v>0</v>
      </c>
      <c r="AW67" s="88">
        <v>0</v>
      </c>
      <c r="AX67" s="88">
        <v>0</v>
      </c>
      <c r="AY67" s="88">
        <v>0</v>
      </c>
      <c r="AZ67" s="88">
        <v>0</v>
      </c>
      <c r="BA67" s="88">
        <v>0</v>
      </c>
    </row>
    <row r="68" spans="1:53" x14ac:dyDescent="0.2">
      <c r="A68" s="89" t="s">
        <v>167</v>
      </c>
      <c r="B68" s="88">
        <v>343149406.84415799</v>
      </c>
      <c r="C68" s="88">
        <v>293357094.02171701</v>
      </c>
      <c r="D68" s="88">
        <v>253758862.83487901</v>
      </c>
      <c r="E68" s="88">
        <v>269988738.79906702</v>
      </c>
      <c r="F68" s="88">
        <v>284832213.26941103</v>
      </c>
      <c r="G68" s="88">
        <v>303367024.22288197</v>
      </c>
      <c r="H68" s="88">
        <v>360600860.64930201</v>
      </c>
      <c r="I68" s="88">
        <v>348539940.63389498</v>
      </c>
      <c r="J68" s="88">
        <v>348539940.63389498</v>
      </c>
      <c r="K68" s="88">
        <v>348539940.63389498</v>
      </c>
      <c r="L68" s="88">
        <v>348539940.63389498</v>
      </c>
      <c r="M68" s="88">
        <v>348996769.30863899</v>
      </c>
      <c r="N68" s="88">
        <v>348996769.30863899</v>
      </c>
      <c r="O68" s="88">
        <v>339506296.007384</v>
      </c>
      <c r="P68" s="88">
        <v>330455892.55303103</v>
      </c>
      <c r="Q68" s="88">
        <v>341616779.57631201</v>
      </c>
      <c r="R68" s="88">
        <v>352831691.51045102</v>
      </c>
      <c r="S68" s="88">
        <v>307946171.84197599</v>
      </c>
      <c r="T68" s="88">
        <v>231246744.87010601</v>
      </c>
      <c r="U68" s="88">
        <v>147416734.89394599</v>
      </c>
      <c r="V68" s="88">
        <v>69705672.201798499</v>
      </c>
      <c r="W68" s="88">
        <v>69705672.201798499</v>
      </c>
      <c r="X68" s="88">
        <v>69705672.201798499</v>
      </c>
      <c r="Y68" s="88">
        <v>69705672.201798499</v>
      </c>
      <c r="Z68" s="88">
        <v>79848150.275003299</v>
      </c>
      <c r="AA68" s="88">
        <v>79848150.275003299</v>
      </c>
      <c r="AB68" s="88">
        <v>94507642.738036305</v>
      </c>
      <c r="AC68" s="88">
        <v>104591643.060763</v>
      </c>
      <c r="AD68" s="88">
        <v>123992066.77068099</v>
      </c>
      <c r="AE68" s="88">
        <v>131305438.67010701</v>
      </c>
      <c r="AF68" s="88">
        <v>138361093.18302199</v>
      </c>
      <c r="AG68" s="88">
        <v>109546558.120057</v>
      </c>
      <c r="AH68" s="88">
        <v>109546558.120057</v>
      </c>
      <c r="AI68" s="88">
        <v>109546558.120057</v>
      </c>
      <c r="AJ68" s="88">
        <v>109546558.120057</v>
      </c>
      <c r="AK68" s="88">
        <v>109546558.120057</v>
      </c>
      <c r="AL68" s="88">
        <v>109546558.120057</v>
      </c>
      <c r="AM68" s="88">
        <v>123463116.486022</v>
      </c>
      <c r="AN68" s="88">
        <v>123463116.486022</v>
      </c>
      <c r="AO68" s="88">
        <v>181704672.74587801</v>
      </c>
      <c r="AP68" s="88">
        <v>232592014.29914501</v>
      </c>
      <c r="AQ68" s="88">
        <v>294517237.10895002</v>
      </c>
      <c r="AR68" s="88">
        <v>347928416.60640699</v>
      </c>
      <c r="AS68" s="88">
        <v>406757994.00509602</v>
      </c>
      <c r="AT68" s="88">
        <v>378789445.176669</v>
      </c>
      <c r="AU68" s="88">
        <v>378789445.176669</v>
      </c>
      <c r="AV68" s="88">
        <v>378789445.176669</v>
      </c>
      <c r="AW68" s="88">
        <v>378789445.176669</v>
      </c>
      <c r="AX68" s="88">
        <v>378789445.176669</v>
      </c>
      <c r="AY68" s="88">
        <v>378789445.176669</v>
      </c>
      <c r="AZ68" s="88">
        <v>393153622.32953799</v>
      </c>
      <c r="BA68" s="88">
        <v>393153622.32953799</v>
      </c>
    </row>
    <row r="69" spans="1:53" x14ac:dyDescent="0.2">
      <c r="A69" s="89" t="s">
        <v>168</v>
      </c>
      <c r="B69" s="88">
        <v>0</v>
      </c>
      <c r="C69" s="88">
        <v>0</v>
      </c>
      <c r="D69" s="88">
        <v>0</v>
      </c>
      <c r="E69" s="88">
        <v>0</v>
      </c>
      <c r="F69" s="88">
        <v>0</v>
      </c>
      <c r="G69" s="88">
        <v>0</v>
      </c>
      <c r="H69" s="88">
        <v>0</v>
      </c>
      <c r="I69" s="88">
        <v>0</v>
      </c>
      <c r="J69" s="88">
        <v>0</v>
      </c>
      <c r="K69" s="88">
        <v>0</v>
      </c>
      <c r="L69" s="88">
        <v>0</v>
      </c>
      <c r="M69" s="88">
        <v>0</v>
      </c>
      <c r="N69" s="88">
        <v>0</v>
      </c>
      <c r="O69" s="88">
        <v>0</v>
      </c>
      <c r="P69" s="88">
        <v>0</v>
      </c>
      <c r="Q69" s="88">
        <v>0</v>
      </c>
      <c r="R69" s="88">
        <v>0</v>
      </c>
      <c r="S69" s="88">
        <v>0</v>
      </c>
      <c r="T69" s="88">
        <v>0</v>
      </c>
      <c r="U69" s="88">
        <v>0</v>
      </c>
      <c r="V69" s="88">
        <v>0</v>
      </c>
      <c r="W69" s="88">
        <v>0</v>
      </c>
      <c r="X69" s="88">
        <v>0</v>
      </c>
      <c r="Y69" s="88">
        <v>0</v>
      </c>
      <c r="Z69" s="88">
        <v>0</v>
      </c>
      <c r="AA69" s="88">
        <v>0</v>
      </c>
      <c r="AB69" s="88">
        <v>0</v>
      </c>
      <c r="AC69" s="88">
        <v>0</v>
      </c>
      <c r="AD69" s="88">
        <v>0</v>
      </c>
      <c r="AE69" s="88">
        <v>0</v>
      </c>
      <c r="AF69" s="88">
        <v>0</v>
      </c>
      <c r="AG69" s="88">
        <v>0</v>
      </c>
      <c r="AH69" s="88">
        <v>0</v>
      </c>
      <c r="AI69" s="88">
        <v>0</v>
      </c>
      <c r="AJ69" s="88">
        <v>0</v>
      </c>
      <c r="AK69" s="88">
        <v>0</v>
      </c>
      <c r="AL69" s="88">
        <v>0</v>
      </c>
      <c r="AM69" s="88">
        <v>0</v>
      </c>
      <c r="AN69" s="88">
        <v>0</v>
      </c>
      <c r="AO69" s="88">
        <v>0</v>
      </c>
      <c r="AP69" s="88">
        <v>0</v>
      </c>
      <c r="AQ69" s="88">
        <v>0</v>
      </c>
      <c r="AR69" s="88">
        <v>0</v>
      </c>
      <c r="AS69" s="88">
        <v>0</v>
      </c>
      <c r="AT69" s="88">
        <v>0</v>
      </c>
      <c r="AU69" s="88">
        <v>0</v>
      </c>
      <c r="AV69" s="88">
        <v>0</v>
      </c>
      <c r="AW69" s="88">
        <v>0</v>
      </c>
      <c r="AX69" s="88">
        <v>0</v>
      </c>
      <c r="AY69" s="88">
        <v>0</v>
      </c>
      <c r="AZ69" s="88">
        <v>0</v>
      </c>
      <c r="BA69" s="88">
        <v>0</v>
      </c>
    </row>
    <row r="70" spans="1:53" x14ac:dyDescent="0.2">
      <c r="A70" s="89" t="s">
        <v>169</v>
      </c>
      <c r="B70" s="88">
        <v>-33354899.595226999</v>
      </c>
      <c r="C70" s="88">
        <v>-33354899.595226999</v>
      </c>
      <c r="D70" s="88">
        <v>-33354899.595226999</v>
      </c>
      <c r="E70" s="88">
        <v>-33354899.595226999</v>
      </c>
      <c r="F70" s="88">
        <v>-33354899.595226999</v>
      </c>
      <c r="G70" s="88">
        <v>-33354899.595226999</v>
      </c>
      <c r="H70" s="88">
        <v>-33354899.595226999</v>
      </c>
      <c r="I70" s="88">
        <v>-43927363.3426295</v>
      </c>
      <c r="J70" s="88">
        <v>-59651996.850885399</v>
      </c>
      <c r="K70" s="88">
        <v>-82394846.662649199</v>
      </c>
      <c r="L70" s="88">
        <v>-78746140.312904403</v>
      </c>
      <c r="M70" s="88">
        <v>-74088361.597242698</v>
      </c>
      <c r="N70" s="88">
        <v>-74088361.597242698</v>
      </c>
      <c r="O70" s="88">
        <v>-74088361.597242698</v>
      </c>
      <c r="P70" s="88">
        <v>-74088361.597242698</v>
      </c>
      <c r="Q70" s="88">
        <v>-74088361.597242698</v>
      </c>
      <c r="R70" s="88">
        <v>-74088361.597242698</v>
      </c>
      <c r="S70" s="88">
        <v>-74088361.597242698</v>
      </c>
      <c r="T70" s="88">
        <v>-92072526.278902695</v>
      </c>
      <c r="U70" s="88">
        <v>-109583535.834389</v>
      </c>
      <c r="V70" s="88">
        <v>-131194251.982895</v>
      </c>
      <c r="W70" s="88">
        <v>-146924450.75884601</v>
      </c>
      <c r="X70" s="88">
        <v>-158091990.14877501</v>
      </c>
      <c r="Y70" s="88">
        <v>-133374668.637334</v>
      </c>
      <c r="Z70" s="88">
        <v>-118524788.493231</v>
      </c>
      <c r="AA70" s="88">
        <v>-118524788.493231</v>
      </c>
      <c r="AB70" s="88">
        <v>-118524788.493231</v>
      </c>
      <c r="AC70" s="88">
        <v>-118524788.493231</v>
      </c>
      <c r="AD70" s="88">
        <v>-118524788.493231</v>
      </c>
      <c r="AE70" s="88">
        <v>-118524788.493231</v>
      </c>
      <c r="AF70" s="88">
        <v>-118524788.493231</v>
      </c>
      <c r="AG70" s="88">
        <v>-136490912.06543601</v>
      </c>
      <c r="AH70" s="88">
        <v>-138238278.763542</v>
      </c>
      <c r="AI70" s="88">
        <v>-145055452.00797299</v>
      </c>
      <c r="AJ70" s="88">
        <v>-145787567.06915399</v>
      </c>
      <c r="AK70" s="88">
        <v>-146052167.199846</v>
      </c>
      <c r="AL70" s="88">
        <v>-118468050.124198</v>
      </c>
      <c r="AM70" s="88">
        <v>-112932987.615391</v>
      </c>
      <c r="AN70" s="88">
        <v>-112932987.615391</v>
      </c>
      <c r="AO70" s="88">
        <v>-112932987.615391</v>
      </c>
      <c r="AP70" s="88">
        <v>-112932987.615391</v>
      </c>
      <c r="AQ70" s="88">
        <v>-112932987.615391</v>
      </c>
      <c r="AR70" s="88">
        <v>-112932987.615391</v>
      </c>
      <c r="AS70" s="88">
        <v>-112932987.615391</v>
      </c>
      <c r="AT70" s="88">
        <v>-119810938.699975</v>
      </c>
      <c r="AU70" s="88">
        <v>-111946450.819527</v>
      </c>
      <c r="AV70" s="88">
        <v>-108360398.31295</v>
      </c>
      <c r="AW70" s="88">
        <v>-111333442.78935701</v>
      </c>
      <c r="AX70" s="88">
        <v>-120278992.55009601</v>
      </c>
      <c r="AY70" s="88">
        <v>-99583165.724569693</v>
      </c>
      <c r="AZ70" s="88">
        <v>-97586109.724800199</v>
      </c>
      <c r="BA70" s="88">
        <v>-97586109.724800199</v>
      </c>
    </row>
    <row r="71" spans="1:53" x14ac:dyDescent="0.2">
      <c r="A71" s="87" t="s">
        <v>170</v>
      </c>
      <c r="B71" s="88">
        <v>309794507.24893099</v>
      </c>
      <c r="C71" s="88">
        <v>260002194.42649001</v>
      </c>
      <c r="D71" s="88">
        <v>220403963.23965201</v>
      </c>
      <c r="E71" s="88">
        <v>236633839.20383999</v>
      </c>
      <c r="F71" s="88">
        <v>251477313.67418399</v>
      </c>
      <c r="G71" s="88">
        <v>270012124.62765503</v>
      </c>
      <c r="H71" s="88">
        <v>327245961.054075</v>
      </c>
      <c r="I71" s="88">
        <v>304612577.29126501</v>
      </c>
      <c r="J71" s="88">
        <v>288887943.78300899</v>
      </c>
      <c r="K71" s="88">
        <v>266145093.97124499</v>
      </c>
      <c r="L71" s="88">
        <v>269793800.32099003</v>
      </c>
      <c r="M71" s="88">
        <v>274908407.71139598</v>
      </c>
      <c r="N71" s="88">
        <v>274908407.71139598</v>
      </c>
      <c r="O71" s="88">
        <v>265417934.41014099</v>
      </c>
      <c r="P71" s="88">
        <v>256367530.955789</v>
      </c>
      <c r="Q71" s="88">
        <v>267528417.97906899</v>
      </c>
      <c r="R71" s="88">
        <v>278743329.91320801</v>
      </c>
      <c r="S71" s="88">
        <v>233857810.24473399</v>
      </c>
      <c r="T71" s="88">
        <v>139174218.591203</v>
      </c>
      <c r="U71" s="88">
        <v>37833199.059556797</v>
      </c>
      <c r="V71" s="88">
        <v>-61488579.781097397</v>
      </c>
      <c r="W71" s="88">
        <v>-77218778.557048202</v>
      </c>
      <c r="X71" s="88">
        <v>-88386317.946977302</v>
      </c>
      <c r="Y71" s="88">
        <v>-63668996.435536101</v>
      </c>
      <c r="Z71" s="88">
        <v>-38676638.218228102</v>
      </c>
      <c r="AA71" s="88">
        <v>-38676638.218228102</v>
      </c>
      <c r="AB71" s="88">
        <v>-24017145.755194999</v>
      </c>
      <c r="AC71" s="88">
        <v>-13933145.4324676</v>
      </c>
      <c r="AD71" s="88">
        <v>5467278.27745027</v>
      </c>
      <c r="AE71" s="88">
        <v>12780650.176875601</v>
      </c>
      <c r="AF71" s="88">
        <v>19836304.689790901</v>
      </c>
      <c r="AG71" s="88">
        <v>-26944353.9453789</v>
      </c>
      <c r="AH71" s="88">
        <v>-28691720.643484399</v>
      </c>
      <c r="AI71" s="88">
        <v>-35508893.887915999</v>
      </c>
      <c r="AJ71" s="88">
        <v>-36241008.949096702</v>
      </c>
      <c r="AK71" s="88">
        <v>-36505609.079788797</v>
      </c>
      <c r="AL71" s="88">
        <v>-8921492.00414115</v>
      </c>
      <c r="AM71" s="88">
        <v>10530128.8706313</v>
      </c>
      <c r="AN71" s="88">
        <v>10530128.8706313</v>
      </c>
      <c r="AO71" s="88">
        <v>68771685.130487099</v>
      </c>
      <c r="AP71" s="88">
        <v>119659026.683754</v>
      </c>
      <c r="AQ71" s="88">
        <v>181584249.493559</v>
      </c>
      <c r="AR71" s="88">
        <v>234995428.991016</v>
      </c>
      <c r="AS71" s="88">
        <v>293825006.389705</v>
      </c>
      <c r="AT71" s="88">
        <v>258978506.476693</v>
      </c>
      <c r="AU71" s="88">
        <v>266842994.35714099</v>
      </c>
      <c r="AV71" s="88">
        <v>270429046.86371797</v>
      </c>
      <c r="AW71" s="88">
        <v>267456002.38731101</v>
      </c>
      <c r="AX71" s="88">
        <v>258510452.62657201</v>
      </c>
      <c r="AY71" s="88">
        <v>279206279.45209903</v>
      </c>
      <c r="AZ71" s="88">
        <v>295567512.604738</v>
      </c>
      <c r="BA71" s="88">
        <v>295567512.604738</v>
      </c>
    </row>
    <row r="72" spans="1:53" x14ac:dyDescent="0.2">
      <c r="A72" s="89" t="s">
        <v>171</v>
      </c>
    </row>
    <row r="73" spans="1:53" x14ac:dyDescent="0.2">
      <c r="A73" s="87" t="s">
        <v>172</v>
      </c>
    </row>
    <row r="74" spans="1:53" x14ac:dyDescent="0.2">
      <c r="A74" s="89" t="s">
        <v>173</v>
      </c>
      <c r="B74" s="88">
        <v>540507.17074432201</v>
      </c>
      <c r="C74" s="88">
        <v>347676.91321239102</v>
      </c>
      <c r="D74" s="88">
        <v>318423.20326038898</v>
      </c>
      <c r="E74" s="88">
        <v>1863605.81462509</v>
      </c>
      <c r="F74" s="88">
        <v>3336835.4131682198</v>
      </c>
      <c r="G74" s="88">
        <v>3561252.4029421899</v>
      </c>
      <c r="H74" s="88">
        <v>3585638.9445129298</v>
      </c>
      <c r="I74" s="88">
        <v>1750352.52100361</v>
      </c>
      <c r="J74" s="88">
        <v>47820.0494322659</v>
      </c>
      <c r="K74" s="88">
        <v>50081.6356646973</v>
      </c>
      <c r="L74" s="88">
        <v>53848.6678180745</v>
      </c>
      <c r="M74" s="88">
        <v>65757.602939547403</v>
      </c>
      <c r="N74" s="88">
        <v>15521800.339323699</v>
      </c>
      <c r="O74" s="88">
        <v>104670.44976706601</v>
      </c>
      <c r="P74" s="88">
        <v>136893.608044069</v>
      </c>
      <c r="Q74" s="88">
        <v>344962.20055765798</v>
      </c>
      <c r="R74" s="88">
        <v>678040.84765926597</v>
      </c>
      <c r="S74" s="88">
        <v>932049.13654332794</v>
      </c>
      <c r="T74" s="88">
        <v>565745.38835548901</v>
      </c>
      <c r="U74" s="88">
        <v>60341.070350027403</v>
      </c>
      <c r="V74" s="88">
        <v>63416.958554446697</v>
      </c>
      <c r="W74" s="88">
        <v>65275.170562726496</v>
      </c>
      <c r="X74" s="88">
        <v>67138.422052826994</v>
      </c>
      <c r="Y74" s="88">
        <v>70236.5319766865</v>
      </c>
      <c r="Z74" s="88">
        <v>250339.763760275</v>
      </c>
      <c r="AA74" s="88">
        <v>3339109.5481838598</v>
      </c>
      <c r="AB74" s="88">
        <v>510032.731442524</v>
      </c>
      <c r="AC74" s="88">
        <v>561690.59121040802</v>
      </c>
      <c r="AD74" s="88">
        <v>675034.05819241703</v>
      </c>
      <c r="AE74" s="88">
        <v>831670.90588748304</v>
      </c>
      <c r="AF74" s="88">
        <v>946345.88893664</v>
      </c>
      <c r="AG74" s="88">
        <v>569341.76255300804</v>
      </c>
      <c r="AH74" s="88">
        <v>86419.811530459105</v>
      </c>
      <c r="AI74" s="88">
        <v>89517.951356530597</v>
      </c>
      <c r="AJ74" s="88">
        <v>91390.785354242602</v>
      </c>
      <c r="AK74" s="88">
        <v>93268.620243804296</v>
      </c>
      <c r="AL74" s="88">
        <v>96388.776862167797</v>
      </c>
      <c r="AM74" s="88">
        <v>339174.97056730499</v>
      </c>
      <c r="AN74" s="88">
        <v>4890276.8541369904</v>
      </c>
      <c r="AO74" s="88">
        <v>1526064.2769198001</v>
      </c>
      <c r="AP74" s="88">
        <v>2432040.0279095699</v>
      </c>
      <c r="AQ74" s="88">
        <v>2546977.9467134201</v>
      </c>
      <c r="AR74" s="88">
        <v>2703859.8396174</v>
      </c>
      <c r="AS74" s="88">
        <v>2807553.5153229302</v>
      </c>
      <c r="AT74" s="88">
        <v>1510741.0422553101</v>
      </c>
      <c r="AU74" s="88">
        <v>114071.35875389499</v>
      </c>
      <c r="AV74" s="88">
        <v>117243.33448710501</v>
      </c>
      <c r="AW74" s="88">
        <v>119162.214021544</v>
      </c>
      <c r="AX74" s="88">
        <v>121086.217399866</v>
      </c>
      <c r="AY74" s="88">
        <v>124280.653316376</v>
      </c>
      <c r="AZ74" s="88">
        <v>374864.56254754902</v>
      </c>
      <c r="BA74" s="88">
        <v>14497944.989264701</v>
      </c>
    </row>
    <row r="75" spans="1:53" x14ac:dyDescent="0.2">
      <c r="A75" s="89" t="s">
        <v>174</v>
      </c>
      <c r="B75" s="88">
        <v>-24584.7778143982</v>
      </c>
      <c r="C75" s="88">
        <v>-28514.5339191987</v>
      </c>
      <c r="D75" s="88">
        <v>-31446.560061600499</v>
      </c>
      <c r="E75" s="88">
        <v>-34061.375462779601</v>
      </c>
      <c r="F75" s="88">
        <v>-37446.783301867501</v>
      </c>
      <c r="G75" s="88">
        <v>-39637.879894775499</v>
      </c>
      <c r="H75" s="88">
        <v>-41831.6628519242</v>
      </c>
      <c r="I75" s="88">
        <v>-277499.50665326999</v>
      </c>
      <c r="J75" s="88">
        <v>-683702.56186630495</v>
      </c>
      <c r="K75" s="88">
        <v>-1117692.3990843</v>
      </c>
      <c r="L75" s="88">
        <v>-1043279.58792354</v>
      </c>
      <c r="M75" s="88">
        <v>-381505.16954861698</v>
      </c>
      <c r="N75" s="88">
        <v>-3741202.7983825901</v>
      </c>
      <c r="O75" s="88">
        <v>-46241.396584904098</v>
      </c>
      <c r="P75" s="88">
        <v>-49278.495800286801</v>
      </c>
      <c r="Q75" s="88">
        <v>-51690.9373709262</v>
      </c>
      <c r="R75" s="88">
        <v>-53843.654649800599</v>
      </c>
      <c r="S75" s="88">
        <v>-56639.181859727898</v>
      </c>
      <c r="T75" s="88">
        <v>-375085.74310126802</v>
      </c>
      <c r="U75" s="88">
        <v>-685204.03348313004</v>
      </c>
      <c r="V75" s="88">
        <v>-752122.33813516004</v>
      </c>
      <c r="W75" s="88">
        <v>-908750.27426525904</v>
      </c>
      <c r="X75" s="88">
        <v>-1050926.7779061799</v>
      </c>
      <c r="Y75" s="88">
        <v>-688428.59590731305</v>
      </c>
      <c r="Z75" s="88">
        <v>-169230.05226203401</v>
      </c>
      <c r="AA75" s="88">
        <v>-4887441.4813259896</v>
      </c>
      <c r="AB75" s="88">
        <v>-72213.545118841706</v>
      </c>
      <c r="AC75" s="88">
        <v>-75273.238252225405</v>
      </c>
      <c r="AD75" s="88">
        <v>-77703.520853199399</v>
      </c>
      <c r="AE75" s="88">
        <v>-79872.384392955602</v>
      </c>
      <c r="AF75" s="88">
        <v>-82688.605185210006</v>
      </c>
      <c r="AG75" s="88">
        <v>-395966.39144515799</v>
      </c>
      <c r="AH75" s="88">
        <v>-739845.830697948</v>
      </c>
      <c r="AI75" s="88">
        <v>-853219.66380438302</v>
      </c>
      <c r="AJ75" s="88">
        <v>-900355.02818740497</v>
      </c>
      <c r="AK75" s="88">
        <v>-941043.58054850297</v>
      </c>
      <c r="AL75" s="88">
        <v>-591503.63352829299</v>
      </c>
      <c r="AM75" s="88">
        <v>-132570.26288658599</v>
      </c>
      <c r="AN75" s="88">
        <v>-4942255.6849007104</v>
      </c>
      <c r="AO75" s="88">
        <v>-99520.670136694302</v>
      </c>
      <c r="AP75" s="88">
        <v>-102653.279491754</v>
      </c>
      <c r="AQ75" s="88">
        <v>-105142.811461994</v>
      </c>
      <c r="AR75" s="88">
        <v>-107364.995618972</v>
      </c>
      <c r="AS75" s="88">
        <v>-110248.540961871</v>
      </c>
      <c r="AT75" s="88">
        <v>-231377.082085489</v>
      </c>
      <c r="AU75" s="88">
        <v>-408384.196210475</v>
      </c>
      <c r="AV75" s="88">
        <v>-572193.32027949695</v>
      </c>
      <c r="AW75" s="88">
        <v>-872238.45394645701</v>
      </c>
      <c r="AX75" s="88">
        <v>-1136639.42701022</v>
      </c>
      <c r="AY75" s="88">
        <v>-768384.14449808805</v>
      </c>
      <c r="AZ75" s="88">
        <v>-227657.04625880899</v>
      </c>
      <c r="BA75" s="88">
        <v>-4741803.9679603204</v>
      </c>
    </row>
    <row r="76" spans="1:53" x14ac:dyDescent="0.2">
      <c r="A76" s="87" t="s">
        <v>175</v>
      </c>
      <c r="B76" s="88">
        <v>515922.39292992401</v>
      </c>
      <c r="C76" s="88">
        <v>319162.37929319299</v>
      </c>
      <c r="D76" s="88">
        <v>286976.64319878799</v>
      </c>
      <c r="E76" s="88">
        <v>1829544.43916231</v>
      </c>
      <c r="F76" s="88">
        <v>3299388.62986635</v>
      </c>
      <c r="G76" s="88">
        <v>3521614.5230474202</v>
      </c>
      <c r="H76" s="88">
        <v>3543807.2816610001</v>
      </c>
      <c r="I76" s="88">
        <v>1472853.01435034</v>
      </c>
      <c r="J76" s="88">
        <v>-635882.51243403903</v>
      </c>
      <c r="K76" s="88">
        <v>-1067610.7634196</v>
      </c>
      <c r="L76" s="88">
        <v>-989430.92010547302</v>
      </c>
      <c r="M76" s="88">
        <v>-315747.56660907</v>
      </c>
      <c r="N76" s="88">
        <v>11780597.540941101</v>
      </c>
      <c r="O76" s="88">
        <v>58429.053182161901</v>
      </c>
      <c r="P76" s="88">
        <v>87615.112243782103</v>
      </c>
      <c r="Q76" s="88">
        <v>293271.26318673202</v>
      </c>
      <c r="R76" s="88">
        <v>624197.193009465</v>
      </c>
      <c r="S76" s="88">
        <v>875409.95468359999</v>
      </c>
      <c r="T76" s="88">
        <v>190659.64525422</v>
      </c>
      <c r="U76" s="88">
        <v>-624862.96313310205</v>
      </c>
      <c r="V76" s="88">
        <v>-688705.37958071299</v>
      </c>
      <c r="W76" s="88">
        <v>-843475.10370253201</v>
      </c>
      <c r="X76" s="88">
        <v>-983788.35585335596</v>
      </c>
      <c r="Y76" s="88">
        <v>-618192.06393062696</v>
      </c>
      <c r="Z76" s="88">
        <v>81109.7114982411</v>
      </c>
      <c r="AA76" s="88">
        <v>-1548331.93314212</v>
      </c>
      <c r="AB76" s="88">
        <v>437819.18632368202</v>
      </c>
      <c r="AC76" s="88">
        <v>486417.35295818199</v>
      </c>
      <c r="AD76" s="88">
        <v>597330.53733921796</v>
      </c>
      <c r="AE76" s="88">
        <v>751798.52149452805</v>
      </c>
      <c r="AF76" s="88">
        <v>863657.28375142999</v>
      </c>
      <c r="AG76" s="88">
        <v>173375.371107849</v>
      </c>
      <c r="AH76" s="88">
        <v>-653426.01916748902</v>
      </c>
      <c r="AI76" s="88">
        <v>-763701.71244785294</v>
      </c>
      <c r="AJ76" s="88">
        <v>-808964.24283316301</v>
      </c>
      <c r="AK76" s="88">
        <v>-847774.96030469902</v>
      </c>
      <c r="AL76" s="88">
        <v>-495114.85666612501</v>
      </c>
      <c r="AM76" s="88">
        <v>206604.70768071801</v>
      </c>
      <c r="AN76" s="88">
        <v>-51978.8307637201</v>
      </c>
      <c r="AO76" s="88">
        <v>1426543.6067830999</v>
      </c>
      <c r="AP76" s="88">
        <v>2329386.7484178199</v>
      </c>
      <c r="AQ76" s="88">
        <v>2441835.1352514299</v>
      </c>
      <c r="AR76" s="88">
        <v>2596494.8439984201</v>
      </c>
      <c r="AS76" s="88">
        <v>2697304.9743610602</v>
      </c>
      <c r="AT76" s="88">
        <v>1279363.9601698201</v>
      </c>
      <c r="AU76" s="88">
        <v>-294312.83745658002</v>
      </c>
      <c r="AV76" s="88">
        <v>-454949.985792391</v>
      </c>
      <c r="AW76" s="88">
        <v>-753076.23992491304</v>
      </c>
      <c r="AX76" s="88">
        <v>-1015553.20961035</v>
      </c>
      <c r="AY76" s="88">
        <v>-644103.49118171097</v>
      </c>
      <c r="AZ76" s="88">
        <v>147207.51628873899</v>
      </c>
      <c r="BA76" s="88">
        <v>9756141.0213044602</v>
      </c>
    </row>
    <row r="77" spans="1:53" x14ac:dyDescent="0.2">
      <c r="A77" s="87" t="s">
        <v>176</v>
      </c>
      <c r="B77" s="88">
        <v>13623498.081517899</v>
      </c>
      <c r="C77" s="88">
        <v>11417150.153173899</v>
      </c>
      <c r="D77" s="88">
        <v>9072780.0852716304</v>
      </c>
      <c r="E77" s="88">
        <v>7961432.5808721799</v>
      </c>
      <c r="F77" s="88">
        <v>8127075.1221313002</v>
      </c>
      <c r="G77" s="88">
        <v>9534756.7469246108</v>
      </c>
      <c r="H77" s="88">
        <v>12285446.7129829</v>
      </c>
      <c r="I77" s="88">
        <v>13529859.1812778</v>
      </c>
      <c r="J77" s="88">
        <v>13142565.9444956</v>
      </c>
      <c r="K77" s="88">
        <v>12708903.1231953</v>
      </c>
      <c r="L77" s="88">
        <v>12283908.605071699</v>
      </c>
      <c r="M77" s="88">
        <v>11780597.540941101</v>
      </c>
      <c r="N77" s="88">
        <v>11780597.540941101</v>
      </c>
      <c r="O77" s="88">
        <v>11323104.2011934</v>
      </c>
      <c r="P77" s="88">
        <v>11091556.934143901</v>
      </c>
      <c r="Q77" s="88">
        <v>11097851.554131901</v>
      </c>
      <c r="R77" s="88">
        <v>9892504.3079790808</v>
      </c>
      <c r="S77" s="88">
        <v>7468525.6327963201</v>
      </c>
      <c r="T77" s="88">
        <v>4137570.7550031198</v>
      </c>
      <c r="U77" s="88">
        <v>-31099.489790982901</v>
      </c>
      <c r="V77" s="88">
        <v>-2192657.8837220399</v>
      </c>
      <c r="W77" s="88">
        <v>-2400250.4749905299</v>
      </c>
      <c r="X77" s="88">
        <v>-2316428.0674242801</v>
      </c>
      <c r="Y77" s="88">
        <v>-1945189.21124944</v>
      </c>
      <c r="Z77" s="88">
        <v>-1548331.93314212</v>
      </c>
      <c r="AA77" s="88">
        <v>-1548331.93314212</v>
      </c>
      <c r="AB77" s="88">
        <v>-1168941.8000006001</v>
      </c>
      <c r="AC77" s="88">
        <v>-770139.55928620696</v>
      </c>
      <c r="AD77" s="88">
        <v>-466080.28513372102</v>
      </c>
      <c r="AE77" s="88">
        <v>-338478.95664865797</v>
      </c>
      <c r="AF77" s="88">
        <v>-350231.62758082798</v>
      </c>
      <c r="AG77" s="88">
        <v>-367515.90172719798</v>
      </c>
      <c r="AH77" s="88">
        <v>-396078.95776158501</v>
      </c>
      <c r="AI77" s="88">
        <v>-471075.29062872502</v>
      </c>
      <c r="AJ77" s="88">
        <v>-436564.42975935602</v>
      </c>
      <c r="AK77" s="88">
        <v>-300551.03421069798</v>
      </c>
      <c r="AL77" s="88">
        <v>-177473.82694619699</v>
      </c>
      <c r="AM77" s="88">
        <v>-51978.8307637201</v>
      </c>
      <c r="AN77" s="88">
        <v>-51978.8307637201</v>
      </c>
      <c r="AO77" s="88">
        <v>936745.58969570498</v>
      </c>
      <c r="AP77" s="88">
        <v>2779714.9851553398</v>
      </c>
      <c r="AQ77" s="88">
        <v>4624219.5830675503</v>
      </c>
      <c r="AR77" s="88">
        <v>6468915.9055714495</v>
      </c>
      <c r="AS77" s="88">
        <v>8302563.5961810797</v>
      </c>
      <c r="AT77" s="88">
        <v>9408552.1852430608</v>
      </c>
      <c r="AU77" s="88">
        <v>9767665.3669539709</v>
      </c>
      <c r="AV77" s="88">
        <v>10076417.0936094</v>
      </c>
      <c r="AW77" s="88">
        <v>10132305.0965176</v>
      </c>
      <c r="AX77" s="88">
        <v>9964526.8472120296</v>
      </c>
      <c r="AY77" s="88">
        <v>9815538.2126964405</v>
      </c>
      <c r="AZ77" s="88">
        <v>9756141.0213044602</v>
      </c>
      <c r="BA77" s="88">
        <v>9756141.0213044602</v>
      </c>
    </row>
    <row r="78" spans="1:53" x14ac:dyDescent="0.2">
      <c r="A78" s="89" t="s">
        <v>177</v>
      </c>
    </row>
    <row r="79" spans="1:53" x14ac:dyDescent="0.2">
      <c r="A79" s="89" t="s">
        <v>178</v>
      </c>
    </row>
    <row r="80" spans="1:53" x14ac:dyDescent="0.2">
      <c r="A80" s="89" t="s">
        <v>179</v>
      </c>
      <c r="B80" s="88">
        <v>-7710492.0099999998</v>
      </c>
      <c r="C80" s="88">
        <v>-7710492.0099999998</v>
      </c>
      <c r="D80" s="88">
        <v>-7710492.0099999998</v>
      </c>
      <c r="E80" s="88">
        <v>-7710492.0099999998</v>
      </c>
      <c r="F80" s="88">
        <v>-7710492.0099999998</v>
      </c>
      <c r="G80" s="88">
        <v>-7710492.0099999998</v>
      </c>
      <c r="H80" s="88">
        <v>-7710492.0099999998</v>
      </c>
      <c r="I80" s="88">
        <v>-7710492.0099999998</v>
      </c>
      <c r="J80" s="88">
        <v>-7710492.0099999998</v>
      </c>
      <c r="K80" s="88">
        <v>-7710492.0099999998</v>
      </c>
      <c r="L80" s="88">
        <v>-7710492.0099999998</v>
      </c>
      <c r="M80" s="88">
        <v>-7710492.0099999998</v>
      </c>
      <c r="N80" s="88">
        <v>-7710492.0099999998</v>
      </c>
      <c r="O80" s="88">
        <v>-7710492.0099999998</v>
      </c>
      <c r="P80" s="88">
        <v>-7710492.0099999998</v>
      </c>
      <c r="Q80" s="88">
        <v>-7710492.0099999998</v>
      </c>
      <c r="R80" s="88">
        <v>-7710492.0099999998</v>
      </c>
      <c r="S80" s="88">
        <v>-7710492.0099999998</v>
      </c>
      <c r="T80" s="88">
        <v>-7710492.0099999998</v>
      </c>
      <c r="U80" s="88">
        <v>-7710492.0099999998</v>
      </c>
      <c r="V80" s="88">
        <v>-7710492.0099999998</v>
      </c>
      <c r="W80" s="88">
        <v>-7710492.0099999998</v>
      </c>
      <c r="X80" s="88">
        <v>-7710492.0099999998</v>
      </c>
      <c r="Y80" s="88">
        <v>-7710492.0099999998</v>
      </c>
      <c r="Z80" s="88">
        <v>-7710492.0099999998</v>
      </c>
      <c r="AA80" s="88">
        <v>-7710492.0099999998</v>
      </c>
      <c r="AB80" s="88">
        <v>-7710492.0099999998</v>
      </c>
      <c r="AC80" s="88">
        <v>-7710492.0099999998</v>
      </c>
      <c r="AD80" s="88">
        <v>-7710492.0099999998</v>
      </c>
      <c r="AE80" s="88">
        <v>-7710492.0099999998</v>
      </c>
      <c r="AF80" s="88">
        <v>-7710492.0099999998</v>
      </c>
      <c r="AG80" s="88">
        <v>-7710492.0099999998</v>
      </c>
      <c r="AH80" s="88">
        <v>-7710492.0099999998</v>
      </c>
      <c r="AI80" s="88">
        <v>-7710492.0099999998</v>
      </c>
      <c r="AJ80" s="88">
        <v>-7710492.0099999998</v>
      </c>
      <c r="AK80" s="88">
        <v>-7710492.0099999998</v>
      </c>
      <c r="AL80" s="88">
        <v>-7710492.0099999998</v>
      </c>
      <c r="AM80" s="88">
        <v>-7710492.0099999998</v>
      </c>
      <c r="AN80" s="88">
        <v>-7710492.0099999998</v>
      </c>
      <c r="AO80" s="88">
        <v>-7710492.0099999998</v>
      </c>
      <c r="AP80" s="88">
        <v>-7710492.0099999998</v>
      </c>
      <c r="AQ80" s="88">
        <v>-7710492.0099999998</v>
      </c>
      <c r="AR80" s="88">
        <v>-7710492.0099999998</v>
      </c>
      <c r="AS80" s="88">
        <v>-7710492.0099999998</v>
      </c>
      <c r="AT80" s="88">
        <v>-7710492.0099999998</v>
      </c>
      <c r="AU80" s="88">
        <v>-7710492.0099999998</v>
      </c>
      <c r="AV80" s="88">
        <v>-7710492.0099999998</v>
      </c>
      <c r="AW80" s="88">
        <v>-7710492.0099999998</v>
      </c>
      <c r="AX80" s="88">
        <v>-7710492.0099999998</v>
      </c>
      <c r="AY80" s="88">
        <v>-7710492.0099999998</v>
      </c>
      <c r="AZ80" s="88">
        <v>-7710492.0099999998</v>
      </c>
      <c r="BA80" s="88">
        <v>-7710492.0099999998</v>
      </c>
    </row>
    <row r="81" spans="1:53" x14ac:dyDescent="0.2">
      <c r="A81" s="89" t="s">
        <v>180</v>
      </c>
      <c r="B81" s="88">
        <v>198690903.13999999</v>
      </c>
      <c r="C81" s="88">
        <v>198690903.13999999</v>
      </c>
      <c r="D81" s="88">
        <v>198690903.13999999</v>
      </c>
      <c r="E81" s="88">
        <v>198690903.13999999</v>
      </c>
      <c r="F81" s="88">
        <v>198690903.13999999</v>
      </c>
      <c r="G81" s="88">
        <v>198690903.13999999</v>
      </c>
      <c r="H81" s="88">
        <v>198690903.13999999</v>
      </c>
      <c r="I81" s="88">
        <v>198690903.13999999</v>
      </c>
      <c r="J81" s="88">
        <v>198690903.13999999</v>
      </c>
      <c r="K81" s="88">
        <v>198690903.13999999</v>
      </c>
      <c r="L81" s="88">
        <v>198690903.13999999</v>
      </c>
      <c r="M81" s="88">
        <v>198690903.13999999</v>
      </c>
      <c r="N81" s="88">
        <v>198690903.13999999</v>
      </c>
      <c r="O81" s="88">
        <v>198690903.13999999</v>
      </c>
      <c r="P81" s="88">
        <v>198690903.13999999</v>
      </c>
      <c r="Q81" s="88">
        <v>198690903.13999999</v>
      </c>
      <c r="R81" s="88">
        <v>198690903.13999999</v>
      </c>
      <c r="S81" s="88">
        <v>198690903.13999999</v>
      </c>
      <c r="T81" s="88">
        <v>198690903.13999999</v>
      </c>
      <c r="U81" s="88">
        <v>198690903.13999999</v>
      </c>
      <c r="V81" s="88">
        <v>198690903.13999999</v>
      </c>
      <c r="W81" s="88">
        <v>198690903.13999999</v>
      </c>
      <c r="X81" s="88">
        <v>198690903.13999999</v>
      </c>
      <c r="Y81" s="88">
        <v>198690903.13999999</v>
      </c>
      <c r="Z81" s="88">
        <v>198690903.13999999</v>
      </c>
      <c r="AA81" s="88">
        <v>198690903.13999999</v>
      </c>
      <c r="AB81" s="88">
        <v>198690903.13999999</v>
      </c>
      <c r="AC81" s="88">
        <v>198690903.13999999</v>
      </c>
      <c r="AD81" s="88">
        <v>198690903.13999999</v>
      </c>
      <c r="AE81" s="88">
        <v>198690903.13999999</v>
      </c>
      <c r="AF81" s="88">
        <v>198690903.13999999</v>
      </c>
      <c r="AG81" s="88">
        <v>198690903.13999999</v>
      </c>
      <c r="AH81" s="88">
        <v>198690903.13999999</v>
      </c>
      <c r="AI81" s="88">
        <v>198690903.13999999</v>
      </c>
      <c r="AJ81" s="88">
        <v>198690903.13999999</v>
      </c>
      <c r="AK81" s="88">
        <v>198690903.13999999</v>
      </c>
      <c r="AL81" s="88">
        <v>198690903.13999999</v>
      </c>
      <c r="AM81" s="88">
        <v>198690903.13999999</v>
      </c>
      <c r="AN81" s="88">
        <v>198690903.13999999</v>
      </c>
      <c r="AO81" s="88">
        <v>198690903.13999999</v>
      </c>
      <c r="AP81" s="88">
        <v>198690903.13999999</v>
      </c>
      <c r="AQ81" s="88">
        <v>198690903.13999999</v>
      </c>
      <c r="AR81" s="88">
        <v>198690903.13999999</v>
      </c>
      <c r="AS81" s="88">
        <v>198690903.13999999</v>
      </c>
      <c r="AT81" s="88">
        <v>198690903.13999999</v>
      </c>
      <c r="AU81" s="88">
        <v>198690903.13999999</v>
      </c>
      <c r="AV81" s="88">
        <v>198690903.13999999</v>
      </c>
      <c r="AW81" s="88">
        <v>198690903.13999999</v>
      </c>
      <c r="AX81" s="88">
        <v>198690903.13999999</v>
      </c>
      <c r="AY81" s="88">
        <v>198690903.13999999</v>
      </c>
      <c r="AZ81" s="88">
        <v>198690903.13999999</v>
      </c>
      <c r="BA81" s="88">
        <v>198690903.13999999</v>
      </c>
    </row>
    <row r="82" spans="1:53" x14ac:dyDescent="0.2">
      <c r="A82" s="89" t="s">
        <v>181</v>
      </c>
      <c r="B82" s="88">
        <v>1666455.49</v>
      </c>
      <c r="C82" s="88">
        <v>1666455.49</v>
      </c>
      <c r="D82" s="88">
        <v>1666455.49</v>
      </c>
      <c r="E82" s="88">
        <v>1666455.49</v>
      </c>
      <c r="F82" s="88">
        <v>1666455.49</v>
      </c>
      <c r="G82" s="88">
        <v>1666455.49</v>
      </c>
      <c r="H82" s="88">
        <v>1666455.49</v>
      </c>
      <c r="I82" s="88">
        <v>1666455.49</v>
      </c>
      <c r="J82" s="88">
        <v>1666455.49</v>
      </c>
      <c r="K82" s="88">
        <v>1666455.49</v>
      </c>
      <c r="L82" s="88">
        <v>1666455.49</v>
      </c>
      <c r="M82" s="88">
        <v>1666455.49</v>
      </c>
      <c r="N82" s="88">
        <v>1666455.49</v>
      </c>
      <c r="O82" s="88">
        <v>1666455.49</v>
      </c>
      <c r="P82" s="88">
        <v>1666455.49</v>
      </c>
      <c r="Q82" s="88">
        <v>1666455.49</v>
      </c>
      <c r="R82" s="88">
        <v>1666455.49</v>
      </c>
      <c r="S82" s="88">
        <v>1666455.49</v>
      </c>
      <c r="T82" s="88">
        <v>1666455.49</v>
      </c>
      <c r="U82" s="88">
        <v>1666455.49</v>
      </c>
      <c r="V82" s="88">
        <v>1666455.49</v>
      </c>
      <c r="W82" s="88">
        <v>1666455.49</v>
      </c>
      <c r="X82" s="88">
        <v>1666455.49</v>
      </c>
      <c r="Y82" s="88">
        <v>1666455.49</v>
      </c>
      <c r="Z82" s="88">
        <v>1666455.49</v>
      </c>
      <c r="AA82" s="88">
        <v>1666455.49</v>
      </c>
      <c r="AB82" s="88">
        <v>1666455.49</v>
      </c>
      <c r="AC82" s="88">
        <v>1666455.49</v>
      </c>
      <c r="AD82" s="88">
        <v>1666455.49</v>
      </c>
      <c r="AE82" s="88">
        <v>1666455.49</v>
      </c>
      <c r="AF82" s="88">
        <v>1666455.49</v>
      </c>
      <c r="AG82" s="88">
        <v>1666455.49</v>
      </c>
      <c r="AH82" s="88">
        <v>1666455.49</v>
      </c>
      <c r="AI82" s="88">
        <v>1666455.49</v>
      </c>
      <c r="AJ82" s="88">
        <v>1666455.49</v>
      </c>
      <c r="AK82" s="88">
        <v>1666455.49</v>
      </c>
      <c r="AL82" s="88">
        <v>1666455.49</v>
      </c>
      <c r="AM82" s="88">
        <v>1666455.49</v>
      </c>
      <c r="AN82" s="88">
        <v>1666455.49</v>
      </c>
      <c r="AO82" s="88">
        <v>1666455.49</v>
      </c>
      <c r="AP82" s="88">
        <v>1666455.49</v>
      </c>
      <c r="AQ82" s="88">
        <v>1666455.49</v>
      </c>
      <c r="AR82" s="88">
        <v>1666455.49</v>
      </c>
      <c r="AS82" s="88">
        <v>1666455.49</v>
      </c>
      <c r="AT82" s="88">
        <v>1666455.49</v>
      </c>
      <c r="AU82" s="88">
        <v>1666455.49</v>
      </c>
      <c r="AV82" s="88">
        <v>1666455.49</v>
      </c>
      <c r="AW82" s="88">
        <v>1666455.49</v>
      </c>
      <c r="AX82" s="88">
        <v>1666455.49</v>
      </c>
      <c r="AY82" s="88">
        <v>1666455.49</v>
      </c>
      <c r="AZ82" s="88">
        <v>1666455.49</v>
      </c>
      <c r="BA82" s="88">
        <v>1666455.49</v>
      </c>
    </row>
    <row r="83" spans="1:53" x14ac:dyDescent="0.2">
      <c r="A83" s="89" t="s">
        <v>182</v>
      </c>
      <c r="B83" s="88">
        <v>-17569871.7999999</v>
      </c>
      <c r="C83" s="88">
        <v>-17569871.7999999</v>
      </c>
      <c r="D83" s="88">
        <v>-17569871.7999999</v>
      </c>
      <c r="E83" s="88">
        <v>-17569871.7999999</v>
      </c>
      <c r="F83" s="88">
        <v>-17569871.7999999</v>
      </c>
      <c r="G83" s="88">
        <v>-17569871.7999999</v>
      </c>
      <c r="H83" s="88">
        <v>-17569871.7999999</v>
      </c>
      <c r="I83" s="88">
        <v>-17569871.7999999</v>
      </c>
      <c r="J83" s="88">
        <v>-17569871.7999999</v>
      </c>
      <c r="K83" s="88">
        <v>-17569871.7999999</v>
      </c>
      <c r="L83" s="88">
        <v>-17569871.7999999</v>
      </c>
      <c r="M83" s="88">
        <v>-17569871.7999999</v>
      </c>
      <c r="N83" s="88">
        <v>-17569871.7999999</v>
      </c>
      <c r="O83" s="88">
        <v>-17569871.7999999</v>
      </c>
      <c r="P83" s="88">
        <v>-17569871.7999999</v>
      </c>
      <c r="Q83" s="88">
        <v>-17569871.7999999</v>
      </c>
      <c r="R83" s="88">
        <v>-17569871.7999999</v>
      </c>
      <c r="S83" s="88">
        <v>-17569871.7999999</v>
      </c>
      <c r="T83" s="88">
        <v>-17569871.7999999</v>
      </c>
      <c r="U83" s="88">
        <v>-17569871.7999999</v>
      </c>
      <c r="V83" s="88">
        <v>-17569871.7999999</v>
      </c>
      <c r="W83" s="88">
        <v>-17569871.7999999</v>
      </c>
      <c r="X83" s="88">
        <v>-17569871.7999999</v>
      </c>
      <c r="Y83" s="88">
        <v>-17569871.7999999</v>
      </c>
      <c r="Z83" s="88">
        <v>-17569871.7999999</v>
      </c>
      <c r="AA83" s="88">
        <v>-17569871.7999999</v>
      </c>
      <c r="AB83" s="88">
        <v>-17569871.7999999</v>
      </c>
      <c r="AC83" s="88">
        <v>-17569871.7999999</v>
      </c>
      <c r="AD83" s="88">
        <v>-17569871.7999999</v>
      </c>
      <c r="AE83" s="88">
        <v>-17569871.7999999</v>
      </c>
      <c r="AF83" s="88">
        <v>-17569871.7999999</v>
      </c>
      <c r="AG83" s="88">
        <v>-17569871.7999999</v>
      </c>
      <c r="AH83" s="88">
        <v>-17569871.7999999</v>
      </c>
      <c r="AI83" s="88">
        <v>-17569871.7999999</v>
      </c>
      <c r="AJ83" s="88">
        <v>-17569871.7999999</v>
      </c>
      <c r="AK83" s="88">
        <v>-17569871.7999999</v>
      </c>
      <c r="AL83" s="88">
        <v>-17569871.7999999</v>
      </c>
      <c r="AM83" s="88">
        <v>-17569871.7999999</v>
      </c>
      <c r="AN83" s="88">
        <v>-17569871.7999999</v>
      </c>
      <c r="AO83" s="88">
        <v>-17569871.7999999</v>
      </c>
      <c r="AP83" s="88">
        <v>-17569871.7999999</v>
      </c>
      <c r="AQ83" s="88">
        <v>-17569871.7999999</v>
      </c>
      <c r="AR83" s="88">
        <v>-17569871.7999999</v>
      </c>
      <c r="AS83" s="88">
        <v>-17569871.7999999</v>
      </c>
      <c r="AT83" s="88">
        <v>-17569871.7999999</v>
      </c>
      <c r="AU83" s="88">
        <v>-17569871.7999999</v>
      </c>
      <c r="AV83" s="88">
        <v>-17569871.7999999</v>
      </c>
      <c r="AW83" s="88">
        <v>-17569871.7999999</v>
      </c>
      <c r="AX83" s="88">
        <v>-17569871.7999999</v>
      </c>
      <c r="AY83" s="88">
        <v>-17569871.7999999</v>
      </c>
      <c r="AZ83" s="88">
        <v>-17569871.7999999</v>
      </c>
      <c r="BA83" s="88">
        <v>-17569871.7999999</v>
      </c>
    </row>
    <row r="84" spans="1:53" x14ac:dyDescent="0.2">
      <c r="A84" s="87" t="s">
        <v>183</v>
      </c>
      <c r="B84" s="88">
        <v>175076994.81999901</v>
      </c>
      <c r="C84" s="88">
        <v>175076994.81999901</v>
      </c>
      <c r="D84" s="88">
        <v>175076994.81999901</v>
      </c>
      <c r="E84" s="88">
        <v>175076994.81999901</v>
      </c>
      <c r="F84" s="88">
        <v>175076994.81999901</v>
      </c>
      <c r="G84" s="88">
        <v>175076994.81999901</v>
      </c>
      <c r="H84" s="88">
        <v>175076994.81999901</v>
      </c>
      <c r="I84" s="88">
        <v>175076994.81999901</v>
      </c>
      <c r="J84" s="88">
        <v>175076994.81999901</v>
      </c>
      <c r="K84" s="88">
        <v>175076994.81999901</v>
      </c>
      <c r="L84" s="88">
        <v>175076994.81999901</v>
      </c>
      <c r="M84" s="88">
        <v>175076994.81999901</v>
      </c>
      <c r="N84" s="88">
        <v>175076994.81999901</v>
      </c>
      <c r="O84" s="88">
        <v>175076994.81999901</v>
      </c>
      <c r="P84" s="88">
        <v>175076994.81999901</v>
      </c>
      <c r="Q84" s="88">
        <v>175076994.81999901</v>
      </c>
      <c r="R84" s="88">
        <v>175076994.81999901</v>
      </c>
      <c r="S84" s="88">
        <v>175076994.81999901</v>
      </c>
      <c r="T84" s="88">
        <v>175076994.81999901</v>
      </c>
      <c r="U84" s="88">
        <v>175076994.81999901</v>
      </c>
      <c r="V84" s="88">
        <v>175076994.81999901</v>
      </c>
      <c r="W84" s="88">
        <v>175076994.81999901</v>
      </c>
      <c r="X84" s="88">
        <v>175076994.81999901</v>
      </c>
      <c r="Y84" s="88">
        <v>175076994.81999901</v>
      </c>
      <c r="Z84" s="88">
        <v>175076994.81999901</v>
      </c>
      <c r="AA84" s="88">
        <v>175076994.81999901</v>
      </c>
      <c r="AB84" s="88">
        <v>175076994.81999901</v>
      </c>
      <c r="AC84" s="88">
        <v>175076994.81999901</v>
      </c>
      <c r="AD84" s="88">
        <v>175076994.81999901</v>
      </c>
      <c r="AE84" s="88">
        <v>175076994.81999901</v>
      </c>
      <c r="AF84" s="88">
        <v>175076994.81999901</v>
      </c>
      <c r="AG84" s="88">
        <v>175076994.81999901</v>
      </c>
      <c r="AH84" s="88">
        <v>175076994.81999901</v>
      </c>
      <c r="AI84" s="88">
        <v>175076994.81999901</v>
      </c>
      <c r="AJ84" s="88">
        <v>175076994.81999901</v>
      </c>
      <c r="AK84" s="88">
        <v>175076994.81999901</v>
      </c>
      <c r="AL84" s="88">
        <v>175076994.81999901</v>
      </c>
      <c r="AM84" s="88">
        <v>175076994.81999901</v>
      </c>
      <c r="AN84" s="88">
        <v>175076994.81999901</v>
      </c>
      <c r="AO84" s="88">
        <v>175076994.81999901</v>
      </c>
      <c r="AP84" s="88">
        <v>175076994.81999901</v>
      </c>
      <c r="AQ84" s="88">
        <v>175076994.81999901</v>
      </c>
      <c r="AR84" s="88">
        <v>175076994.81999901</v>
      </c>
      <c r="AS84" s="88">
        <v>175076994.81999901</v>
      </c>
      <c r="AT84" s="88">
        <v>175076994.81999901</v>
      </c>
      <c r="AU84" s="88">
        <v>175076994.81999901</v>
      </c>
      <c r="AV84" s="88">
        <v>175076994.81999901</v>
      </c>
      <c r="AW84" s="88">
        <v>175076994.81999901</v>
      </c>
      <c r="AX84" s="88">
        <v>175076994.81999901</v>
      </c>
      <c r="AY84" s="88">
        <v>175076994.81999901</v>
      </c>
      <c r="AZ84" s="88">
        <v>175076994.81999901</v>
      </c>
      <c r="BA84" s="88">
        <v>175076994.81999901</v>
      </c>
    </row>
    <row r="85" spans="1:53" x14ac:dyDescent="0.2">
      <c r="A85" s="89" t="s">
        <v>184</v>
      </c>
    </row>
    <row r="86" spans="1:53" x14ac:dyDescent="0.2">
      <c r="A86" s="87" t="s">
        <v>185</v>
      </c>
    </row>
    <row r="87" spans="1:53" x14ac:dyDescent="0.2">
      <c r="A87" s="87" t="s">
        <v>186</v>
      </c>
      <c r="B87" s="88">
        <v>4528076.30503798</v>
      </c>
      <c r="C87" s="88">
        <v>4528076.30503798</v>
      </c>
      <c r="D87" s="88">
        <v>4528076.30503798</v>
      </c>
      <c r="E87" s="88">
        <v>4528076.30503798</v>
      </c>
      <c r="F87" s="88">
        <v>4528076.30503798</v>
      </c>
      <c r="G87" s="88">
        <v>4528076.30503798</v>
      </c>
      <c r="H87" s="88">
        <v>4528076.30503798</v>
      </c>
      <c r="I87" s="88">
        <v>4528076.30503798</v>
      </c>
      <c r="J87" s="88">
        <v>4528076.30503798</v>
      </c>
      <c r="K87" s="88">
        <v>4528076.30503798</v>
      </c>
      <c r="L87" s="88">
        <v>4528076.30503798</v>
      </c>
      <c r="M87" s="88">
        <v>4528076.30503798</v>
      </c>
      <c r="N87" s="88">
        <v>54336915.660455696</v>
      </c>
      <c r="O87" s="88">
        <v>4528076.30503798</v>
      </c>
      <c r="P87" s="88">
        <v>4528076.30503798</v>
      </c>
      <c r="Q87" s="88">
        <v>4528076.30503798</v>
      </c>
      <c r="R87" s="88">
        <v>4528076.30503798</v>
      </c>
      <c r="S87" s="88">
        <v>4528076.30503798</v>
      </c>
      <c r="T87" s="88">
        <v>4528076.30503798</v>
      </c>
      <c r="U87" s="88">
        <v>4528076.30503798</v>
      </c>
      <c r="V87" s="88">
        <v>4528076.30503798</v>
      </c>
      <c r="W87" s="88">
        <v>4528076.30503798</v>
      </c>
      <c r="X87" s="88">
        <v>4528076.30503798</v>
      </c>
      <c r="Y87" s="88">
        <v>4528076.30503798</v>
      </c>
      <c r="Z87" s="88">
        <v>4528076.30503798</v>
      </c>
      <c r="AA87" s="88">
        <v>54336915.660455696</v>
      </c>
      <c r="AB87" s="88">
        <v>4528076.30503798</v>
      </c>
      <c r="AC87" s="88">
        <v>4528076.30503798</v>
      </c>
      <c r="AD87" s="88">
        <v>4528076.30503798</v>
      </c>
      <c r="AE87" s="88">
        <v>4528076.30503798</v>
      </c>
      <c r="AF87" s="88">
        <v>4528076.30503798</v>
      </c>
      <c r="AG87" s="88">
        <v>4528076.30503798</v>
      </c>
      <c r="AH87" s="88">
        <v>4528076.30503798</v>
      </c>
      <c r="AI87" s="88">
        <v>4528076.30503798</v>
      </c>
      <c r="AJ87" s="88">
        <v>4528076.30503798</v>
      </c>
      <c r="AK87" s="88">
        <v>4528076.30503798</v>
      </c>
      <c r="AL87" s="88">
        <v>4528076.30503798</v>
      </c>
      <c r="AM87" s="88">
        <v>4528076.30503798</v>
      </c>
      <c r="AN87" s="88">
        <v>54336915.660455696</v>
      </c>
      <c r="AO87" s="88">
        <v>4528076.30503798</v>
      </c>
      <c r="AP87" s="88">
        <v>4528076.30503798</v>
      </c>
      <c r="AQ87" s="88">
        <v>4528076.30503798</v>
      </c>
      <c r="AR87" s="88">
        <v>4528076.30503798</v>
      </c>
      <c r="AS87" s="88">
        <v>4528076.30503798</v>
      </c>
      <c r="AT87" s="88">
        <v>4528076.30503798</v>
      </c>
      <c r="AU87" s="88">
        <v>4528076.30503798</v>
      </c>
      <c r="AV87" s="88">
        <v>4528076.30503798</v>
      </c>
      <c r="AW87" s="88">
        <v>4528076.30503798</v>
      </c>
      <c r="AX87" s="88">
        <v>4528076.30503798</v>
      </c>
      <c r="AY87" s="88">
        <v>4528076.30503798</v>
      </c>
      <c r="AZ87" s="88">
        <v>4528076.30503798</v>
      </c>
      <c r="BA87" s="88">
        <v>54336915.660455696</v>
      </c>
    </row>
    <row r="88" spans="1:53" x14ac:dyDescent="0.2">
      <c r="A88" s="87" t="s">
        <v>187</v>
      </c>
      <c r="B88" s="88">
        <v>4528076.30503798</v>
      </c>
      <c r="C88" s="88">
        <v>4528076.30503798</v>
      </c>
      <c r="D88" s="88">
        <v>4528076.30503798</v>
      </c>
      <c r="E88" s="88">
        <v>4528076.30503798</v>
      </c>
      <c r="F88" s="88">
        <v>4528076.30503798</v>
      </c>
      <c r="G88" s="88">
        <v>4528076.30503798</v>
      </c>
      <c r="H88" s="88">
        <v>4528076.30503798</v>
      </c>
      <c r="I88" s="88">
        <v>4528076.30503798</v>
      </c>
      <c r="J88" s="88">
        <v>4528076.30503798</v>
      </c>
      <c r="K88" s="88">
        <v>4528076.30503798</v>
      </c>
      <c r="L88" s="88">
        <v>4528076.30503798</v>
      </c>
      <c r="M88" s="88">
        <v>4528076.30503798</v>
      </c>
      <c r="N88" s="88">
        <v>4528076.30503798</v>
      </c>
      <c r="O88" s="88">
        <v>4528076.30503798</v>
      </c>
      <c r="P88" s="88">
        <v>4528076.30503798</v>
      </c>
      <c r="Q88" s="88">
        <v>4528076.30503798</v>
      </c>
      <c r="R88" s="88">
        <v>4528076.30503798</v>
      </c>
      <c r="S88" s="88">
        <v>4528076.30503798</v>
      </c>
      <c r="T88" s="88">
        <v>4528076.30503798</v>
      </c>
      <c r="U88" s="88">
        <v>4528076.30503798</v>
      </c>
      <c r="V88" s="88">
        <v>4528076.30503798</v>
      </c>
      <c r="W88" s="88">
        <v>4528076.30503798</v>
      </c>
      <c r="X88" s="88">
        <v>4528076.30503798</v>
      </c>
      <c r="Y88" s="88">
        <v>4528076.30503798</v>
      </c>
      <c r="Z88" s="88">
        <v>4528076.30503798</v>
      </c>
      <c r="AA88" s="88">
        <v>4528076.30503798</v>
      </c>
      <c r="AB88" s="88">
        <v>4528076.30503798</v>
      </c>
      <c r="AC88" s="88">
        <v>4528076.30503798</v>
      </c>
      <c r="AD88" s="88">
        <v>4528076.30503798</v>
      </c>
      <c r="AE88" s="88">
        <v>4528076.30503798</v>
      </c>
      <c r="AF88" s="88">
        <v>4528076.30503798</v>
      </c>
      <c r="AG88" s="88">
        <v>4528076.30503798</v>
      </c>
      <c r="AH88" s="88">
        <v>4528076.30503798</v>
      </c>
      <c r="AI88" s="88">
        <v>4528076.30503798</v>
      </c>
      <c r="AJ88" s="88">
        <v>4528076.30503798</v>
      </c>
      <c r="AK88" s="88">
        <v>4528076.30503798</v>
      </c>
      <c r="AL88" s="88">
        <v>4528076.30503798</v>
      </c>
      <c r="AM88" s="88">
        <v>4528076.30503798</v>
      </c>
      <c r="AN88" s="88">
        <v>4528076.30503798</v>
      </c>
      <c r="AO88" s="88">
        <v>4528076.30503798</v>
      </c>
      <c r="AP88" s="88">
        <v>4528076.30503798</v>
      </c>
      <c r="AQ88" s="88">
        <v>4528076.30503798</v>
      </c>
      <c r="AR88" s="88">
        <v>4528076.30503798</v>
      </c>
      <c r="AS88" s="88">
        <v>4528076.30503798</v>
      </c>
      <c r="AT88" s="88">
        <v>4528076.30503798</v>
      </c>
      <c r="AU88" s="88">
        <v>4528076.30503798</v>
      </c>
      <c r="AV88" s="88">
        <v>4528076.30503798</v>
      </c>
      <c r="AW88" s="88">
        <v>4528076.30503798</v>
      </c>
      <c r="AX88" s="88">
        <v>4528076.30503798</v>
      </c>
      <c r="AY88" s="88">
        <v>4528076.30503798</v>
      </c>
      <c r="AZ88" s="88">
        <v>4528076.30503798</v>
      </c>
      <c r="BA88" s="88">
        <v>4528076.30503798</v>
      </c>
    </row>
    <row r="89" spans="1:53" x14ac:dyDescent="0.2">
      <c r="A89" s="89" t="s">
        <v>188</v>
      </c>
    </row>
    <row r="90" spans="1:53" x14ac:dyDescent="0.2">
      <c r="A90" s="89" t="s">
        <v>189</v>
      </c>
    </row>
    <row r="91" spans="1:53" x14ac:dyDescent="0.2">
      <c r="A91" s="89" t="s">
        <v>190</v>
      </c>
      <c r="B91" s="88">
        <v>233673725.67281699</v>
      </c>
      <c r="C91" s="88">
        <v>233824570.512788</v>
      </c>
      <c r="D91" s="88">
        <v>233974891.276245</v>
      </c>
      <c r="E91" s="88">
        <v>234124687.96318701</v>
      </c>
      <c r="F91" s="88">
        <v>234273960.573616</v>
      </c>
      <c r="G91" s="88">
        <v>234422709.10753</v>
      </c>
      <c r="H91" s="88">
        <v>234570933.56492999</v>
      </c>
      <c r="I91" s="88">
        <v>234718633.94581601</v>
      </c>
      <c r="J91" s="88">
        <v>234865810.25018799</v>
      </c>
      <c r="K91" s="88">
        <v>235012462.47804499</v>
      </c>
      <c r="L91" s="88">
        <v>235158590.62938899</v>
      </c>
      <c r="M91" s="88">
        <v>236243549.58188301</v>
      </c>
      <c r="N91" s="88">
        <v>236243549.58188301</v>
      </c>
      <c r="O91" s="88">
        <v>237136183.48600399</v>
      </c>
      <c r="P91" s="88">
        <v>238025683.994598</v>
      </c>
      <c r="Q91" s="88">
        <v>238912051.107665</v>
      </c>
      <c r="R91" s="88">
        <v>239795284.825205</v>
      </c>
      <c r="S91" s="88">
        <v>240675385.14721799</v>
      </c>
      <c r="T91" s="88">
        <v>241552352.073704</v>
      </c>
      <c r="U91" s="88">
        <v>242426185.60466301</v>
      </c>
      <c r="V91" s="88">
        <v>243296885.740096</v>
      </c>
      <c r="W91" s="88">
        <v>244164452.480001</v>
      </c>
      <c r="X91" s="88">
        <v>245028885.82438001</v>
      </c>
      <c r="Y91" s="88">
        <v>245890185.773231</v>
      </c>
      <c r="Z91" s="88">
        <v>246827743.169476</v>
      </c>
      <c r="AA91" s="88">
        <v>246827743.169476</v>
      </c>
      <c r="AB91" s="88">
        <v>246819950.47054201</v>
      </c>
      <c r="AC91" s="88">
        <v>246809295.94962201</v>
      </c>
      <c r="AD91" s="88">
        <v>246795779.60671601</v>
      </c>
      <c r="AE91" s="88">
        <v>246779401.44182399</v>
      </c>
      <c r="AF91" s="88">
        <v>246760161.45494601</v>
      </c>
      <c r="AG91" s="88">
        <v>246738059.64608201</v>
      </c>
      <c r="AH91" s="88">
        <v>246713096.015232</v>
      </c>
      <c r="AI91" s="88">
        <v>246685270.56239501</v>
      </c>
      <c r="AJ91" s="88">
        <v>246654583.28757301</v>
      </c>
      <c r="AK91" s="88">
        <v>246621034.19076499</v>
      </c>
      <c r="AL91" s="88">
        <v>246584623.27197</v>
      </c>
      <c r="AM91" s="88">
        <v>246545350.53119001</v>
      </c>
      <c r="AN91" s="88">
        <v>246545350.53119001</v>
      </c>
      <c r="AO91" s="88">
        <v>246417165.62541401</v>
      </c>
      <c r="AP91" s="88">
        <v>246282321.219551</v>
      </c>
      <c r="AQ91" s="88">
        <v>246140817.31359801</v>
      </c>
      <c r="AR91" s="88">
        <v>245992653.907556</v>
      </c>
      <c r="AS91" s="88">
        <v>245837831.001425</v>
      </c>
      <c r="AT91" s="88">
        <v>245676348.59520599</v>
      </c>
      <c r="AU91" s="88">
        <v>245508206.68889701</v>
      </c>
      <c r="AV91" s="88">
        <v>245333405.2825</v>
      </c>
      <c r="AW91" s="88">
        <v>245151944.37601399</v>
      </c>
      <c r="AX91" s="88">
        <v>244963823.96943799</v>
      </c>
      <c r="AY91" s="88">
        <v>244769044.062774</v>
      </c>
      <c r="AZ91" s="88">
        <v>248847248.658344</v>
      </c>
      <c r="BA91" s="88">
        <v>248847248.658344</v>
      </c>
    </row>
    <row r="92" spans="1:53" x14ac:dyDescent="0.2">
      <c r="A92" s="87" t="s">
        <v>191</v>
      </c>
      <c r="B92" s="88">
        <v>233673725.67281699</v>
      </c>
      <c r="C92" s="88">
        <v>233824570.512788</v>
      </c>
      <c r="D92" s="88">
        <v>233974891.276245</v>
      </c>
      <c r="E92" s="88">
        <v>234124687.96318701</v>
      </c>
      <c r="F92" s="88">
        <v>234273960.573616</v>
      </c>
      <c r="G92" s="88">
        <v>234422709.10753</v>
      </c>
      <c r="H92" s="88">
        <v>234570933.56492999</v>
      </c>
      <c r="I92" s="88">
        <v>234718633.94581601</v>
      </c>
      <c r="J92" s="88">
        <v>234865810.25018799</v>
      </c>
      <c r="K92" s="88">
        <v>235012462.47804499</v>
      </c>
      <c r="L92" s="88">
        <v>235158590.62938899</v>
      </c>
      <c r="M92" s="88">
        <v>236243549.58188301</v>
      </c>
      <c r="N92" s="88">
        <v>236243549.58188301</v>
      </c>
      <c r="O92" s="88">
        <v>237136183.48600399</v>
      </c>
      <c r="P92" s="88">
        <v>238025683.994598</v>
      </c>
      <c r="Q92" s="88">
        <v>238912051.107665</v>
      </c>
      <c r="R92" s="88">
        <v>239795284.825205</v>
      </c>
      <c r="S92" s="88">
        <v>240675385.14721799</v>
      </c>
      <c r="T92" s="88">
        <v>241552352.073704</v>
      </c>
      <c r="U92" s="88">
        <v>242426185.60466301</v>
      </c>
      <c r="V92" s="88">
        <v>243296885.740096</v>
      </c>
      <c r="W92" s="88">
        <v>244164452.480001</v>
      </c>
      <c r="X92" s="88">
        <v>245028885.82438001</v>
      </c>
      <c r="Y92" s="88">
        <v>245890185.773231</v>
      </c>
      <c r="Z92" s="88">
        <v>246827743.169476</v>
      </c>
      <c r="AA92" s="88">
        <v>246827743.169476</v>
      </c>
      <c r="AB92" s="88">
        <v>246819950.47054201</v>
      </c>
      <c r="AC92" s="88">
        <v>246809295.94962201</v>
      </c>
      <c r="AD92" s="88">
        <v>246795779.60671601</v>
      </c>
      <c r="AE92" s="88">
        <v>246779401.44182399</v>
      </c>
      <c r="AF92" s="88">
        <v>246760161.45494601</v>
      </c>
      <c r="AG92" s="88">
        <v>246738059.64608201</v>
      </c>
      <c r="AH92" s="88">
        <v>246713096.015232</v>
      </c>
      <c r="AI92" s="88">
        <v>246685270.56239501</v>
      </c>
      <c r="AJ92" s="88">
        <v>246654583.28757301</v>
      </c>
      <c r="AK92" s="88">
        <v>246621034.19076499</v>
      </c>
      <c r="AL92" s="88">
        <v>246584623.27197</v>
      </c>
      <c r="AM92" s="88">
        <v>246545350.53119001</v>
      </c>
      <c r="AN92" s="88">
        <v>246545350.53119001</v>
      </c>
      <c r="AO92" s="88">
        <v>246417165.62541401</v>
      </c>
      <c r="AP92" s="88">
        <v>246282321.219551</v>
      </c>
      <c r="AQ92" s="88">
        <v>246140817.31359801</v>
      </c>
      <c r="AR92" s="88">
        <v>245992653.907556</v>
      </c>
      <c r="AS92" s="88">
        <v>245837831.001425</v>
      </c>
      <c r="AT92" s="88">
        <v>245676348.59520599</v>
      </c>
      <c r="AU92" s="88">
        <v>245508206.68889701</v>
      </c>
      <c r="AV92" s="88">
        <v>245333405.2825</v>
      </c>
      <c r="AW92" s="88">
        <v>245151944.37601399</v>
      </c>
      <c r="AX92" s="88">
        <v>244963823.96943799</v>
      </c>
      <c r="AY92" s="88">
        <v>244769044.062774</v>
      </c>
      <c r="AZ92" s="88">
        <v>248847248.658344</v>
      </c>
      <c r="BA92" s="88">
        <v>248847248.658344</v>
      </c>
    </row>
    <row r="93" spans="1:53" x14ac:dyDescent="0.2">
      <c r="A93" s="89" t="s">
        <v>192</v>
      </c>
    </row>
    <row r="94" spans="1:53" x14ac:dyDescent="0.2">
      <c r="A94" s="89" t="s">
        <v>193</v>
      </c>
    </row>
    <row r="95" spans="1:53" x14ac:dyDescent="0.2">
      <c r="A95" s="89" t="s">
        <v>194</v>
      </c>
      <c r="B95" s="88">
        <v>-976946816.63</v>
      </c>
      <c r="C95" s="88">
        <v>-976946816.63</v>
      </c>
      <c r="D95" s="88">
        <v>-976946816.63</v>
      </c>
      <c r="E95" s="88">
        <v>-976946816.63</v>
      </c>
      <c r="F95" s="88">
        <v>-976946816.63</v>
      </c>
      <c r="G95" s="88">
        <v>-976946816.63</v>
      </c>
      <c r="H95" s="88">
        <v>-976946816.63</v>
      </c>
      <c r="I95" s="88">
        <v>-976946816.63</v>
      </c>
      <c r="J95" s="88">
        <v>-976946816.63</v>
      </c>
      <c r="K95" s="88">
        <v>-976946816.63</v>
      </c>
      <c r="L95" s="88">
        <v>-976946816.63</v>
      </c>
      <c r="M95" s="88">
        <v>-976946816.63</v>
      </c>
      <c r="N95" s="88">
        <v>-976946816.63</v>
      </c>
      <c r="O95" s="88">
        <v>-976946816.63</v>
      </c>
      <c r="P95" s="88">
        <v>-976946816.63</v>
      </c>
      <c r="Q95" s="88">
        <v>-976946816.63</v>
      </c>
      <c r="R95" s="88">
        <v>-976946816.63</v>
      </c>
      <c r="S95" s="88">
        <v>-976946816.63</v>
      </c>
      <c r="T95" s="88">
        <v>-976946816.63</v>
      </c>
      <c r="U95" s="88">
        <v>-976946816.63</v>
      </c>
      <c r="V95" s="88">
        <v>-976946816.63</v>
      </c>
      <c r="W95" s="88">
        <v>-976946816.63</v>
      </c>
      <c r="X95" s="88">
        <v>-976946816.63</v>
      </c>
      <c r="Y95" s="88">
        <v>-976946816.63</v>
      </c>
      <c r="Z95" s="88">
        <v>-976946816.63</v>
      </c>
      <c r="AA95" s="88">
        <v>-976946816.63</v>
      </c>
      <c r="AB95" s="88">
        <v>-976946816.63</v>
      </c>
      <c r="AC95" s="88">
        <v>-976946816.63</v>
      </c>
      <c r="AD95" s="88">
        <v>-976946816.63</v>
      </c>
      <c r="AE95" s="88">
        <v>-976946816.63</v>
      </c>
      <c r="AF95" s="88">
        <v>-976946816.63</v>
      </c>
      <c r="AG95" s="88">
        <v>-976946816.63</v>
      </c>
      <c r="AH95" s="88">
        <v>-976946816.63</v>
      </c>
      <c r="AI95" s="88">
        <v>-976946816.63</v>
      </c>
      <c r="AJ95" s="88">
        <v>-976946816.63</v>
      </c>
      <c r="AK95" s="88">
        <v>-976946816.63</v>
      </c>
      <c r="AL95" s="88">
        <v>-976946816.63</v>
      </c>
      <c r="AM95" s="88">
        <v>-976946816.63</v>
      </c>
      <c r="AN95" s="88">
        <v>-976946816.63</v>
      </c>
      <c r="AO95" s="88">
        <v>-976946816.63</v>
      </c>
      <c r="AP95" s="88">
        <v>-976946816.63</v>
      </c>
      <c r="AQ95" s="88">
        <v>-976946816.63</v>
      </c>
      <c r="AR95" s="88">
        <v>-976946816.63</v>
      </c>
      <c r="AS95" s="88">
        <v>-976946816.63</v>
      </c>
      <c r="AT95" s="88">
        <v>-976946816.63</v>
      </c>
      <c r="AU95" s="88">
        <v>-976946816.63</v>
      </c>
      <c r="AV95" s="88">
        <v>-976946816.63</v>
      </c>
      <c r="AW95" s="88">
        <v>-976946816.63</v>
      </c>
      <c r="AX95" s="88">
        <v>-976946816.63</v>
      </c>
      <c r="AY95" s="88">
        <v>-976946816.63</v>
      </c>
      <c r="AZ95" s="88">
        <v>-976946816.63</v>
      </c>
      <c r="BA95" s="88">
        <v>-976946816.63</v>
      </c>
    </row>
    <row r="96" spans="1:53" x14ac:dyDescent="0.2">
      <c r="A96" s="89" t="s">
        <v>195</v>
      </c>
      <c r="B96" s="88">
        <v>0.72</v>
      </c>
      <c r="C96" s="88">
        <v>0.72</v>
      </c>
      <c r="D96" s="88">
        <v>0.72</v>
      </c>
      <c r="E96" s="88">
        <v>0.72</v>
      </c>
      <c r="F96" s="88">
        <v>0.72</v>
      </c>
      <c r="G96" s="88">
        <v>0.72</v>
      </c>
      <c r="H96" s="88">
        <v>0.72</v>
      </c>
      <c r="I96" s="88">
        <v>0.72</v>
      </c>
      <c r="J96" s="88">
        <v>0.72</v>
      </c>
      <c r="K96" s="88">
        <v>0.72</v>
      </c>
      <c r="L96" s="88">
        <v>0.72</v>
      </c>
      <c r="M96" s="88">
        <v>0.72</v>
      </c>
      <c r="N96" s="88">
        <v>0.72</v>
      </c>
      <c r="O96" s="88">
        <v>0.72</v>
      </c>
      <c r="P96" s="88">
        <v>0.72</v>
      </c>
      <c r="Q96" s="88">
        <v>0.72</v>
      </c>
      <c r="R96" s="88">
        <v>0.72</v>
      </c>
      <c r="S96" s="88">
        <v>0.72</v>
      </c>
      <c r="T96" s="88">
        <v>0.72</v>
      </c>
      <c r="U96" s="88">
        <v>0.72</v>
      </c>
      <c r="V96" s="88">
        <v>0.72</v>
      </c>
      <c r="W96" s="88">
        <v>0.72</v>
      </c>
      <c r="X96" s="88">
        <v>0.72</v>
      </c>
      <c r="Y96" s="88">
        <v>0.72</v>
      </c>
      <c r="Z96" s="88">
        <v>0.72</v>
      </c>
      <c r="AA96" s="88">
        <v>0.72</v>
      </c>
      <c r="AB96" s="88">
        <v>0.72</v>
      </c>
      <c r="AC96" s="88">
        <v>0.72</v>
      </c>
      <c r="AD96" s="88">
        <v>0.72</v>
      </c>
      <c r="AE96" s="88">
        <v>0.72</v>
      </c>
      <c r="AF96" s="88">
        <v>0.72</v>
      </c>
      <c r="AG96" s="88">
        <v>0.72</v>
      </c>
      <c r="AH96" s="88">
        <v>0.72</v>
      </c>
      <c r="AI96" s="88">
        <v>0.72</v>
      </c>
      <c r="AJ96" s="88">
        <v>0.72</v>
      </c>
      <c r="AK96" s="88">
        <v>0.72</v>
      </c>
      <c r="AL96" s="88">
        <v>0.72</v>
      </c>
      <c r="AM96" s="88">
        <v>0.72</v>
      </c>
      <c r="AN96" s="88">
        <v>0.72</v>
      </c>
      <c r="AO96" s="88">
        <v>0.72</v>
      </c>
      <c r="AP96" s="88">
        <v>0.72</v>
      </c>
      <c r="AQ96" s="88">
        <v>0.72</v>
      </c>
      <c r="AR96" s="88">
        <v>0.72</v>
      </c>
      <c r="AS96" s="88">
        <v>0.72</v>
      </c>
      <c r="AT96" s="88">
        <v>0.72</v>
      </c>
      <c r="AU96" s="88">
        <v>0.72</v>
      </c>
      <c r="AV96" s="88">
        <v>0.72</v>
      </c>
      <c r="AW96" s="88">
        <v>0.72</v>
      </c>
      <c r="AX96" s="88">
        <v>0.72</v>
      </c>
      <c r="AY96" s="88">
        <v>0.72</v>
      </c>
      <c r="AZ96" s="88">
        <v>0.72</v>
      </c>
      <c r="BA96" s="88">
        <v>0.72</v>
      </c>
    </row>
    <row r="97" spans="1:53" x14ac:dyDescent="0.2">
      <c r="A97" s="89" t="s">
        <v>196</v>
      </c>
      <c r="B97" s="88">
        <v>2669168908.52</v>
      </c>
      <c r="C97" s="88">
        <v>2669168908.52</v>
      </c>
      <c r="D97" s="88">
        <v>2669168908.52</v>
      </c>
      <c r="E97" s="88">
        <v>2669168908.52</v>
      </c>
      <c r="F97" s="88">
        <v>2669168908.52</v>
      </c>
      <c r="G97" s="88">
        <v>2669168908.52</v>
      </c>
      <c r="H97" s="88">
        <v>2669168908.52</v>
      </c>
      <c r="I97" s="88">
        <v>2669168908.52</v>
      </c>
      <c r="J97" s="88">
        <v>2669168908.52</v>
      </c>
      <c r="K97" s="88">
        <v>2669168908.52</v>
      </c>
      <c r="L97" s="88">
        <v>2669168908.52</v>
      </c>
      <c r="M97" s="88">
        <v>2669168908.52</v>
      </c>
      <c r="N97" s="88">
        <v>2669168908.52</v>
      </c>
      <c r="O97" s="88">
        <v>2669168908.52</v>
      </c>
      <c r="P97" s="88">
        <v>2669168908.52</v>
      </c>
      <c r="Q97" s="88">
        <v>2669168908.52</v>
      </c>
      <c r="R97" s="88">
        <v>2669168908.52</v>
      </c>
      <c r="S97" s="88">
        <v>2669168908.52</v>
      </c>
      <c r="T97" s="88">
        <v>2669168908.52</v>
      </c>
      <c r="U97" s="88">
        <v>2669168908.52</v>
      </c>
      <c r="V97" s="88">
        <v>2669168908.52</v>
      </c>
      <c r="W97" s="88">
        <v>2669168908.52</v>
      </c>
      <c r="X97" s="88">
        <v>2669168908.52</v>
      </c>
      <c r="Y97" s="88">
        <v>2669168908.52</v>
      </c>
      <c r="Z97" s="88">
        <v>2669168908.52</v>
      </c>
      <c r="AA97" s="88">
        <v>2669168908.52</v>
      </c>
      <c r="AB97" s="88">
        <v>2669168908.52</v>
      </c>
      <c r="AC97" s="88">
        <v>2669168908.52</v>
      </c>
      <c r="AD97" s="88">
        <v>2669168908.52</v>
      </c>
      <c r="AE97" s="88">
        <v>2669168908.52</v>
      </c>
      <c r="AF97" s="88">
        <v>2669168908.52</v>
      </c>
      <c r="AG97" s="88">
        <v>2669168908.52</v>
      </c>
      <c r="AH97" s="88">
        <v>2669168908.52</v>
      </c>
      <c r="AI97" s="88">
        <v>2669168908.52</v>
      </c>
      <c r="AJ97" s="88">
        <v>2669168908.52</v>
      </c>
      <c r="AK97" s="88">
        <v>2669168908.52</v>
      </c>
      <c r="AL97" s="88">
        <v>2669168908.52</v>
      </c>
      <c r="AM97" s="88">
        <v>2669168908.52</v>
      </c>
      <c r="AN97" s="88">
        <v>2669168908.52</v>
      </c>
      <c r="AO97" s="88">
        <v>2669168908.52</v>
      </c>
      <c r="AP97" s="88">
        <v>2669168908.52</v>
      </c>
      <c r="AQ97" s="88">
        <v>2669168908.52</v>
      </c>
      <c r="AR97" s="88">
        <v>2669168908.52</v>
      </c>
      <c r="AS97" s="88">
        <v>2669168908.52</v>
      </c>
      <c r="AT97" s="88">
        <v>2669168908.52</v>
      </c>
      <c r="AU97" s="88">
        <v>2669168908.52</v>
      </c>
      <c r="AV97" s="88">
        <v>2669168908.52</v>
      </c>
      <c r="AW97" s="88">
        <v>2669168908.52</v>
      </c>
      <c r="AX97" s="88">
        <v>2669168908.52</v>
      </c>
      <c r="AY97" s="88">
        <v>2669168908.52</v>
      </c>
      <c r="AZ97" s="88">
        <v>2669168908.52</v>
      </c>
      <c r="BA97" s="88">
        <v>2669168908.52</v>
      </c>
    </row>
    <row r="98" spans="1:53" x14ac:dyDescent="0.2">
      <c r="A98" s="89" t="s">
        <v>197</v>
      </c>
      <c r="B98" s="88">
        <v>-166581679.709999</v>
      </c>
      <c r="C98" s="88">
        <v>-166226294.709999</v>
      </c>
      <c r="D98" s="88">
        <v>-165870909.709999</v>
      </c>
      <c r="E98" s="88">
        <v>-165515524.709999</v>
      </c>
      <c r="F98" s="88">
        <v>-165160139.709999</v>
      </c>
      <c r="G98" s="88">
        <v>-164804754.709999</v>
      </c>
      <c r="H98" s="88">
        <v>-164449369.709999</v>
      </c>
      <c r="I98" s="88">
        <v>-164093984.709999</v>
      </c>
      <c r="J98" s="88">
        <v>-163738599.709999</v>
      </c>
      <c r="K98" s="88">
        <v>-163383214.709999</v>
      </c>
      <c r="L98" s="88">
        <v>-163027829.709999</v>
      </c>
      <c r="M98" s="88">
        <v>-162672444.709999</v>
      </c>
      <c r="N98" s="88">
        <v>-162672444.709999</v>
      </c>
      <c r="O98" s="88">
        <v>-162317059.709999</v>
      </c>
      <c r="P98" s="88">
        <v>-161961674.709999</v>
      </c>
      <c r="Q98" s="88">
        <v>-161606289.709999</v>
      </c>
      <c r="R98" s="88">
        <v>-161250904.709999</v>
      </c>
      <c r="S98" s="88">
        <v>-160895519.709999</v>
      </c>
      <c r="T98" s="88">
        <v>-160540134.709999</v>
      </c>
      <c r="U98" s="88">
        <v>-160184749.709999</v>
      </c>
      <c r="V98" s="88">
        <v>-159829364.709999</v>
      </c>
      <c r="W98" s="88">
        <v>-159473979.709999</v>
      </c>
      <c r="X98" s="88">
        <v>-159118594.709999</v>
      </c>
      <c r="Y98" s="88">
        <v>-158763209.709999</v>
      </c>
      <c r="Z98" s="88">
        <v>-158407824.709999</v>
      </c>
      <c r="AA98" s="88">
        <v>-158407824.709999</v>
      </c>
      <c r="AB98" s="88">
        <v>-158052439.709999</v>
      </c>
      <c r="AC98" s="88">
        <v>-157697054.709999</v>
      </c>
      <c r="AD98" s="88">
        <v>-157341669.709999</v>
      </c>
      <c r="AE98" s="88">
        <v>-156986284.709999</v>
      </c>
      <c r="AF98" s="88">
        <v>-156630899.709999</v>
      </c>
      <c r="AG98" s="88">
        <v>-156275514.709999</v>
      </c>
      <c r="AH98" s="88">
        <v>-155920129.709999</v>
      </c>
      <c r="AI98" s="88">
        <v>-155564744.709999</v>
      </c>
      <c r="AJ98" s="88">
        <v>-155209359.709999</v>
      </c>
      <c r="AK98" s="88">
        <v>-154853974.709999</v>
      </c>
      <c r="AL98" s="88">
        <v>-154498589.709999</v>
      </c>
      <c r="AM98" s="88">
        <v>-154143204.709999</v>
      </c>
      <c r="AN98" s="88">
        <v>-154143204.709999</v>
      </c>
      <c r="AO98" s="88">
        <v>-153787819.709999</v>
      </c>
      <c r="AP98" s="88">
        <v>-153432434.709999</v>
      </c>
      <c r="AQ98" s="88">
        <v>-153077049.709999</v>
      </c>
      <c r="AR98" s="88">
        <v>-152721664.709999</v>
      </c>
      <c r="AS98" s="88">
        <v>-152366279.709999</v>
      </c>
      <c r="AT98" s="88">
        <v>-152010894.709999</v>
      </c>
      <c r="AU98" s="88">
        <v>-151655509.709999</v>
      </c>
      <c r="AV98" s="88">
        <v>-151300124.709999</v>
      </c>
      <c r="AW98" s="88">
        <v>-150944739.709999</v>
      </c>
      <c r="AX98" s="88">
        <v>-150589354.709999</v>
      </c>
      <c r="AY98" s="88">
        <v>-150233969.709999</v>
      </c>
      <c r="AZ98" s="88">
        <v>-149878584.709999</v>
      </c>
      <c r="BA98" s="88">
        <v>-149878584.709999</v>
      </c>
    </row>
    <row r="99" spans="1:53" x14ac:dyDescent="0.2">
      <c r="A99" s="89" t="s">
        <v>198</v>
      </c>
      <c r="B99" s="88">
        <v>79126788.640000001</v>
      </c>
      <c r="C99" s="88">
        <v>79126788.640000001</v>
      </c>
      <c r="D99" s="88">
        <v>79126788.640000001</v>
      </c>
      <c r="E99" s="88">
        <v>79126788.640000001</v>
      </c>
      <c r="F99" s="88">
        <v>79126788.640000001</v>
      </c>
      <c r="G99" s="88">
        <v>79126788.640000001</v>
      </c>
      <c r="H99" s="88">
        <v>79126788.640000001</v>
      </c>
      <c r="I99" s="88">
        <v>79126788.640000001</v>
      </c>
      <c r="J99" s="88">
        <v>79126788.640000001</v>
      </c>
      <c r="K99" s="88">
        <v>79126788.640000001</v>
      </c>
      <c r="L99" s="88">
        <v>79126788.640000001</v>
      </c>
      <c r="M99" s="88">
        <v>79126788.640000001</v>
      </c>
      <c r="N99" s="88">
        <v>79126788.640000001</v>
      </c>
      <c r="O99" s="88">
        <v>79126788.640000001</v>
      </c>
      <c r="P99" s="88">
        <v>79126788.640000001</v>
      </c>
      <c r="Q99" s="88">
        <v>79126788.640000001</v>
      </c>
      <c r="R99" s="88">
        <v>79126788.640000001</v>
      </c>
      <c r="S99" s="88">
        <v>79126788.640000001</v>
      </c>
      <c r="T99" s="88">
        <v>79126788.640000001</v>
      </c>
      <c r="U99" s="88">
        <v>79126788.640000001</v>
      </c>
      <c r="V99" s="88">
        <v>79126788.640000001</v>
      </c>
      <c r="W99" s="88">
        <v>79126788.640000001</v>
      </c>
      <c r="X99" s="88">
        <v>79126788.640000001</v>
      </c>
      <c r="Y99" s="88">
        <v>79126788.640000001</v>
      </c>
      <c r="Z99" s="88">
        <v>79126788.640000001</v>
      </c>
      <c r="AA99" s="88">
        <v>79126788.640000001</v>
      </c>
      <c r="AB99" s="88">
        <v>79126788.640000001</v>
      </c>
      <c r="AC99" s="88">
        <v>79126788.640000001</v>
      </c>
      <c r="AD99" s="88">
        <v>79126788.640000001</v>
      </c>
      <c r="AE99" s="88">
        <v>79126788.640000001</v>
      </c>
      <c r="AF99" s="88">
        <v>79126788.640000001</v>
      </c>
      <c r="AG99" s="88">
        <v>79126788.640000001</v>
      </c>
      <c r="AH99" s="88">
        <v>79126788.640000001</v>
      </c>
      <c r="AI99" s="88">
        <v>79126788.640000001</v>
      </c>
      <c r="AJ99" s="88">
        <v>79126788.640000001</v>
      </c>
      <c r="AK99" s="88">
        <v>79126788.640000001</v>
      </c>
      <c r="AL99" s="88">
        <v>79126788.640000001</v>
      </c>
      <c r="AM99" s="88">
        <v>79126788.640000001</v>
      </c>
      <c r="AN99" s="88">
        <v>79126788.640000001</v>
      </c>
      <c r="AO99" s="88">
        <v>79126788.640000001</v>
      </c>
      <c r="AP99" s="88">
        <v>79126788.640000001</v>
      </c>
      <c r="AQ99" s="88">
        <v>79126788.640000001</v>
      </c>
      <c r="AR99" s="88">
        <v>79126788.640000001</v>
      </c>
      <c r="AS99" s="88">
        <v>79126788.640000001</v>
      </c>
      <c r="AT99" s="88">
        <v>79126788.640000001</v>
      </c>
      <c r="AU99" s="88">
        <v>79126788.640000001</v>
      </c>
      <c r="AV99" s="88">
        <v>79126788.640000001</v>
      </c>
      <c r="AW99" s="88">
        <v>79126788.640000001</v>
      </c>
      <c r="AX99" s="88">
        <v>79126788.640000001</v>
      </c>
      <c r="AY99" s="88">
        <v>79126788.640000001</v>
      </c>
      <c r="AZ99" s="88">
        <v>79126788.640000001</v>
      </c>
      <c r="BA99" s="88">
        <v>79126788.640000001</v>
      </c>
    </row>
    <row r="100" spans="1:53" x14ac:dyDescent="0.2">
      <c r="A100" s="89" t="s">
        <v>199</v>
      </c>
      <c r="B100" s="88">
        <v>1019349516.06529</v>
      </c>
      <c r="C100" s="88">
        <v>1006285563.80159</v>
      </c>
      <c r="D100" s="88">
        <v>991728789.729882</v>
      </c>
      <c r="E100" s="88">
        <v>977417844.33384502</v>
      </c>
      <c r="F100" s="88">
        <v>963635645.01087105</v>
      </c>
      <c r="G100" s="88">
        <v>950418921.17040396</v>
      </c>
      <c r="H100" s="88">
        <v>938420356.88004196</v>
      </c>
      <c r="I100" s="88">
        <v>925772155.85687697</v>
      </c>
      <c r="J100" s="88">
        <v>915754230.72267604</v>
      </c>
      <c r="K100" s="88">
        <v>907701287.26408005</v>
      </c>
      <c r="L100" s="88">
        <v>901160465.78147602</v>
      </c>
      <c r="M100" s="88">
        <v>893451878.73221695</v>
      </c>
      <c r="N100" s="88">
        <v>893451878.73221695</v>
      </c>
      <c r="O100" s="88">
        <v>888294379.85043299</v>
      </c>
      <c r="P100" s="88">
        <v>886474016.02934802</v>
      </c>
      <c r="Q100" s="88">
        <v>886149112.86096001</v>
      </c>
      <c r="R100" s="88">
        <v>887794109.86952198</v>
      </c>
      <c r="S100" s="88">
        <v>890349121.88013101</v>
      </c>
      <c r="T100" s="88">
        <v>894433793.76215005</v>
      </c>
      <c r="U100" s="88">
        <v>900132343.82028496</v>
      </c>
      <c r="V100" s="88">
        <v>906330847.86084294</v>
      </c>
      <c r="W100" s="88">
        <v>915695576.73110604</v>
      </c>
      <c r="X100" s="88">
        <v>926511034.02430701</v>
      </c>
      <c r="Y100" s="88">
        <v>939009449.31489396</v>
      </c>
      <c r="Z100" s="88">
        <v>951237882.04873395</v>
      </c>
      <c r="AA100" s="88">
        <v>951237882.04873395</v>
      </c>
      <c r="AB100" s="88">
        <v>965150240.08473003</v>
      </c>
      <c r="AC100" s="88">
        <v>980159101.84505904</v>
      </c>
      <c r="AD100" s="88">
        <v>994789377.14314902</v>
      </c>
      <c r="AE100" s="88">
        <v>1013460925.00354</v>
      </c>
      <c r="AF100" s="88">
        <v>1031476700.83726</v>
      </c>
      <c r="AG100" s="88">
        <v>1053831920.64669</v>
      </c>
      <c r="AH100" s="88">
        <v>1075775419.19116</v>
      </c>
      <c r="AI100" s="88">
        <v>1096522275.3859601</v>
      </c>
      <c r="AJ100" s="88">
        <v>1111409678.3016601</v>
      </c>
      <c r="AK100" s="88">
        <v>1126208155.4300399</v>
      </c>
      <c r="AL100" s="88">
        <v>1141370375.3819399</v>
      </c>
      <c r="AM100" s="88">
        <v>1152871657.1401401</v>
      </c>
      <c r="AN100" s="88">
        <v>1152871657.1401401</v>
      </c>
      <c r="AO100" s="88">
        <v>1164523379.69029</v>
      </c>
      <c r="AP100" s="88">
        <v>1177547871.7182801</v>
      </c>
      <c r="AQ100" s="88">
        <v>1190078136.26332</v>
      </c>
      <c r="AR100" s="88">
        <v>1206943599.2727101</v>
      </c>
      <c r="AS100" s="88">
        <v>1218999590.5022099</v>
      </c>
      <c r="AT100" s="88">
        <v>1235580506.55615</v>
      </c>
      <c r="AU100" s="88">
        <v>1247558990.9967401</v>
      </c>
      <c r="AV100" s="88">
        <v>1258485026.96383</v>
      </c>
      <c r="AW100" s="88">
        <v>1275107376.8132999</v>
      </c>
      <c r="AX100" s="88">
        <v>1298793952.9921999</v>
      </c>
      <c r="AY100" s="88">
        <v>1322830262.4974699</v>
      </c>
      <c r="AZ100" s="88">
        <v>1335127574.5325999</v>
      </c>
      <c r="BA100" s="88">
        <v>1335127574.5325999</v>
      </c>
    </row>
    <row r="101" spans="1:53" x14ac:dyDescent="0.2">
      <c r="A101" s="89" t="s">
        <v>200</v>
      </c>
      <c r="B101" s="88">
        <v>517320461.59589702</v>
      </c>
      <c r="C101" s="88">
        <v>515331004.46769202</v>
      </c>
      <c r="D101" s="88">
        <v>513340535.77538401</v>
      </c>
      <c r="E101" s="88">
        <v>511349055.51897401</v>
      </c>
      <c r="F101" s="88">
        <v>509356563.698461</v>
      </c>
      <c r="G101" s="88">
        <v>507363060.31384599</v>
      </c>
      <c r="H101" s="88">
        <v>505368545.36512798</v>
      </c>
      <c r="I101" s="88">
        <v>503373018.85230702</v>
      </c>
      <c r="J101" s="88">
        <v>501376480.77538401</v>
      </c>
      <c r="K101" s="88">
        <v>499378931.13435799</v>
      </c>
      <c r="L101" s="88">
        <v>497380369.92922997</v>
      </c>
      <c r="M101" s="88">
        <v>495380797.16000003</v>
      </c>
      <c r="N101" s="88">
        <v>495380797.16000003</v>
      </c>
      <c r="O101" s="88">
        <v>493385282.49974298</v>
      </c>
      <c r="P101" s="88">
        <v>491394837.512564</v>
      </c>
      <c r="Q101" s="88">
        <v>489409462.198461</v>
      </c>
      <c r="R101" s="88">
        <v>487429156.55743599</v>
      </c>
      <c r="S101" s="88">
        <v>485453920.58948702</v>
      </c>
      <c r="T101" s="88">
        <v>483483754.29461497</v>
      </c>
      <c r="U101" s="88">
        <v>481518657.67281997</v>
      </c>
      <c r="V101" s="88">
        <v>479558630.72410202</v>
      </c>
      <c r="W101" s="88">
        <v>477603673.448461</v>
      </c>
      <c r="X101" s="88">
        <v>475653785.84589702</v>
      </c>
      <c r="Y101" s="88">
        <v>473708967.91641003</v>
      </c>
      <c r="Z101" s="88">
        <v>471769219.66000003</v>
      </c>
      <c r="AA101" s="88">
        <v>471769219.66000003</v>
      </c>
      <c r="AB101" s="88">
        <v>469833587.12153798</v>
      </c>
      <c r="AC101" s="88">
        <v>467897000.62794799</v>
      </c>
      <c r="AD101" s="88">
        <v>465959460.17923099</v>
      </c>
      <c r="AE101" s="88">
        <v>464020965.77538401</v>
      </c>
      <c r="AF101" s="88">
        <v>462081517.41641003</v>
      </c>
      <c r="AG101" s="88">
        <v>460141115.10230702</v>
      </c>
      <c r="AH101" s="88">
        <v>458199758.83307701</v>
      </c>
      <c r="AI101" s="88">
        <v>456257448.60871798</v>
      </c>
      <c r="AJ101" s="88">
        <v>454314184.42923099</v>
      </c>
      <c r="AK101" s="88">
        <v>452369966.29461497</v>
      </c>
      <c r="AL101" s="88">
        <v>450424794.20487201</v>
      </c>
      <c r="AM101" s="88">
        <v>448478668.16000003</v>
      </c>
      <c r="AN101" s="88">
        <v>448478668.16000003</v>
      </c>
      <c r="AO101" s="88">
        <v>446529068.56384599</v>
      </c>
      <c r="AP101" s="88">
        <v>444576949.37153798</v>
      </c>
      <c r="AQ101" s="88">
        <v>442622310.58307701</v>
      </c>
      <c r="AR101" s="88">
        <v>440665152.198461</v>
      </c>
      <c r="AS101" s="88">
        <v>438705474.21769202</v>
      </c>
      <c r="AT101" s="88">
        <v>436743276.640769</v>
      </c>
      <c r="AU101" s="88">
        <v>434778559.46769202</v>
      </c>
      <c r="AV101" s="88">
        <v>432811322.698461</v>
      </c>
      <c r="AW101" s="88">
        <v>430841566.33307701</v>
      </c>
      <c r="AX101" s="88">
        <v>428869290.37153798</v>
      </c>
      <c r="AY101" s="88">
        <v>426894494.81384599</v>
      </c>
      <c r="AZ101" s="88">
        <v>424917179.66000003</v>
      </c>
      <c r="BA101" s="88">
        <v>424917179.66000003</v>
      </c>
    </row>
    <row r="102" spans="1:53" x14ac:dyDescent="0.2">
      <c r="A102" s="89" t="s">
        <v>201</v>
      </c>
      <c r="B102" s="88">
        <v>180351128</v>
      </c>
      <c r="C102" s="88">
        <v>180351128</v>
      </c>
      <c r="D102" s="88">
        <v>180351128</v>
      </c>
      <c r="E102" s="88">
        <v>180351128</v>
      </c>
      <c r="F102" s="88">
        <v>180351128</v>
      </c>
      <c r="G102" s="88">
        <v>180351128</v>
      </c>
      <c r="H102" s="88">
        <v>180351128</v>
      </c>
      <c r="I102" s="88">
        <v>180351128</v>
      </c>
      <c r="J102" s="88">
        <v>180351128</v>
      </c>
      <c r="K102" s="88">
        <v>180351128</v>
      </c>
      <c r="L102" s="88">
        <v>180351128</v>
      </c>
      <c r="M102" s="88">
        <v>180351128</v>
      </c>
      <c r="N102" s="88">
        <v>180351128</v>
      </c>
      <c r="O102" s="88">
        <v>180351128</v>
      </c>
      <c r="P102" s="88">
        <v>180351128</v>
      </c>
      <c r="Q102" s="88">
        <v>180351128</v>
      </c>
      <c r="R102" s="88">
        <v>180351128</v>
      </c>
      <c r="S102" s="88">
        <v>180351128</v>
      </c>
      <c r="T102" s="88">
        <v>180351128</v>
      </c>
      <c r="U102" s="88">
        <v>180351128</v>
      </c>
      <c r="V102" s="88">
        <v>180351128</v>
      </c>
      <c r="W102" s="88">
        <v>180351128</v>
      </c>
      <c r="X102" s="88">
        <v>180351128</v>
      </c>
      <c r="Y102" s="88">
        <v>180351128</v>
      </c>
      <c r="Z102" s="88">
        <v>180351128</v>
      </c>
      <c r="AA102" s="88">
        <v>180351128</v>
      </c>
      <c r="AB102" s="88">
        <v>180351128</v>
      </c>
      <c r="AC102" s="88">
        <v>180351128</v>
      </c>
      <c r="AD102" s="88">
        <v>180351128</v>
      </c>
      <c r="AE102" s="88">
        <v>180351128</v>
      </c>
      <c r="AF102" s="88">
        <v>180351128</v>
      </c>
      <c r="AG102" s="88">
        <v>180351128</v>
      </c>
      <c r="AH102" s="88">
        <v>180351128</v>
      </c>
      <c r="AI102" s="88">
        <v>180351128</v>
      </c>
      <c r="AJ102" s="88">
        <v>180351128</v>
      </c>
      <c r="AK102" s="88">
        <v>180351128</v>
      </c>
      <c r="AL102" s="88">
        <v>180351128</v>
      </c>
      <c r="AM102" s="88">
        <v>180351128</v>
      </c>
      <c r="AN102" s="88">
        <v>180351128</v>
      </c>
      <c r="AO102" s="88">
        <v>180351128</v>
      </c>
      <c r="AP102" s="88">
        <v>180351128</v>
      </c>
      <c r="AQ102" s="88">
        <v>180351128</v>
      </c>
      <c r="AR102" s="88">
        <v>180351128</v>
      </c>
      <c r="AS102" s="88">
        <v>180351128</v>
      </c>
      <c r="AT102" s="88">
        <v>180351128</v>
      </c>
      <c r="AU102" s="88">
        <v>180351128</v>
      </c>
      <c r="AV102" s="88">
        <v>180351128</v>
      </c>
      <c r="AW102" s="88">
        <v>180351128</v>
      </c>
      <c r="AX102" s="88">
        <v>180351128</v>
      </c>
      <c r="AY102" s="88">
        <v>180351128</v>
      </c>
      <c r="AZ102" s="88">
        <v>180351128</v>
      </c>
      <c r="BA102" s="88">
        <v>180351128</v>
      </c>
    </row>
    <row r="103" spans="1:53" x14ac:dyDescent="0.2">
      <c r="A103" s="89" t="s">
        <v>202</v>
      </c>
      <c r="B103" s="88">
        <v>0</v>
      </c>
      <c r="C103" s="88">
        <v>0</v>
      </c>
      <c r="D103" s="88">
        <v>0</v>
      </c>
      <c r="E103" s="88">
        <v>0</v>
      </c>
      <c r="F103" s="88">
        <v>0</v>
      </c>
      <c r="G103" s="88">
        <v>0</v>
      </c>
      <c r="H103" s="88">
        <v>0</v>
      </c>
      <c r="I103" s="88">
        <v>0</v>
      </c>
      <c r="J103" s="88">
        <v>0</v>
      </c>
      <c r="K103" s="88">
        <v>0</v>
      </c>
      <c r="L103" s="88">
        <v>0</v>
      </c>
      <c r="M103" s="88">
        <v>0</v>
      </c>
      <c r="N103" s="88">
        <v>0</v>
      </c>
      <c r="O103" s="88">
        <v>0</v>
      </c>
      <c r="P103" s="88">
        <v>0</v>
      </c>
      <c r="Q103" s="88">
        <v>0</v>
      </c>
      <c r="R103" s="88">
        <v>0</v>
      </c>
      <c r="S103" s="88">
        <v>0</v>
      </c>
      <c r="T103" s="88">
        <v>0</v>
      </c>
      <c r="U103" s="88">
        <v>0</v>
      </c>
      <c r="V103" s="88">
        <v>0</v>
      </c>
      <c r="W103" s="88">
        <v>0</v>
      </c>
      <c r="X103" s="88">
        <v>0</v>
      </c>
      <c r="Y103" s="88">
        <v>0</v>
      </c>
      <c r="Z103" s="88">
        <v>0</v>
      </c>
      <c r="AA103" s="88">
        <v>0</v>
      </c>
      <c r="AB103" s="88">
        <v>0</v>
      </c>
      <c r="AC103" s="88">
        <v>0</v>
      </c>
      <c r="AD103" s="88">
        <v>0</v>
      </c>
      <c r="AE103" s="88">
        <v>0</v>
      </c>
      <c r="AF103" s="88">
        <v>0</v>
      </c>
      <c r="AG103" s="88">
        <v>0</v>
      </c>
      <c r="AH103" s="88">
        <v>0</v>
      </c>
      <c r="AI103" s="88">
        <v>0</v>
      </c>
      <c r="AJ103" s="88">
        <v>0</v>
      </c>
      <c r="AK103" s="88">
        <v>0</v>
      </c>
      <c r="AL103" s="88">
        <v>0</v>
      </c>
      <c r="AM103" s="88">
        <v>0</v>
      </c>
      <c r="AN103" s="88">
        <v>0</v>
      </c>
      <c r="AO103" s="88">
        <v>0</v>
      </c>
      <c r="AP103" s="88">
        <v>0</v>
      </c>
      <c r="AQ103" s="88">
        <v>0</v>
      </c>
      <c r="AR103" s="88">
        <v>0</v>
      </c>
      <c r="AS103" s="88">
        <v>0</v>
      </c>
      <c r="AT103" s="88">
        <v>0</v>
      </c>
      <c r="AU103" s="88">
        <v>0</v>
      </c>
      <c r="AV103" s="88">
        <v>0</v>
      </c>
      <c r="AW103" s="88">
        <v>0</v>
      </c>
      <c r="AX103" s="88">
        <v>0</v>
      </c>
      <c r="AY103" s="88">
        <v>0</v>
      </c>
      <c r="AZ103" s="88">
        <v>0</v>
      </c>
      <c r="BA103" s="88">
        <v>0</v>
      </c>
    </row>
    <row r="104" spans="1:53" x14ac:dyDescent="0.2">
      <c r="A104" s="87" t="s">
        <v>203</v>
      </c>
      <c r="B104" s="88">
        <v>3321788307.20119</v>
      </c>
      <c r="C104" s="88">
        <v>3307090282.8092799</v>
      </c>
      <c r="D104" s="88">
        <v>3290898425.04526</v>
      </c>
      <c r="E104" s="88">
        <v>3274951384.3928199</v>
      </c>
      <c r="F104" s="88">
        <v>3259532078.24933</v>
      </c>
      <c r="G104" s="88">
        <v>3244677236.02425</v>
      </c>
      <c r="H104" s="88">
        <v>3231039541.7851701</v>
      </c>
      <c r="I104" s="88">
        <v>3216751199.2491798</v>
      </c>
      <c r="J104" s="88">
        <v>3205092121.0380602</v>
      </c>
      <c r="K104" s="88">
        <v>3195397012.9384398</v>
      </c>
      <c r="L104" s="88">
        <v>3187213015.2507</v>
      </c>
      <c r="M104" s="88">
        <v>3177860240.43221</v>
      </c>
      <c r="N104" s="88">
        <v>3177860240.43221</v>
      </c>
      <c r="O104" s="88">
        <v>3171062611.8901701</v>
      </c>
      <c r="P104" s="88">
        <v>3167607188.0819101</v>
      </c>
      <c r="Q104" s="88">
        <v>3165652294.5994201</v>
      </c>
      <c r="R104" s="88">
        <v>3165672370.9669499</v>
      </c>
      <c r="S104" s="88">
        <v>3166607532.0096202</v>
      </c>
      <c r="T104" s="88">
        <v>3169077422.5967598</v>
      </c>
      <c r="U104" s="88">
        <v>3173166261.0331001</v>
      </c>
      <c r="V104" s="88">
        <v>3177760123.1249399</v>
      </c>
      <c r="W104" s="88">
        <v>3185525279.7195601</v>
      </c>
      <c r="X104" s="88">
        <v>3194746234.4102001</v>
      </c>
      <c r="Y104" s="88">
        <v>3205655216.7712998</v>
      </c>
      <c r="Z104" s="88">
        <v>3216299286.2487302</v>
      </c>
      <c r="AA104" s="88">
        <v>3216299286.2487302</v>
      </c>
      <c r="AB104" s="88">
        <v>3228631396.7462702</v>
      </c>
      <c r="AC104" s="88">
        <v>3242059057.013</v>
      </c>
      <c r="AD104" s="88">
        <v>3255107176.86238</v>
      </c>
      <c r="AE104" s="88">
        <v>3272195615.3189301</v>
      </c>
      <c r="AF104" s="88">
        <v>3288627327.7936702</v>
      </c>
      <c r="AG104" s="88">
        <v>3309397530.28899</v>
      </c>
      <c r="AH104" s="88">
        <v>3329755057.56424</v>
      </c>
      <c r="AI104" s="88">
        <v>3348914988.5346799</v>
      </c>
      <c r="AJ104" s="88">
        <v>3362214512.2708902</v>
      </c>
      <c r="AK104" s="88">
        <v>3375424156.2646599</v>
      </c>
      <c r="AL104" s="88">
        <v>3388996589.1268101</v>
      </c>
      <c r="AM104" s="88">
        <v>3398907129.8401399</v>
      </c>
      <c r="AN104" s="88">
        <v>3398907129.8401399</v>
      </c>
      <c r="AO104" s="88">
        <v>3408964637.7941298</v>
      </c>
      <c r="AP104" s="88">
        <v>3420392395.6298199</v>
      </c>
      <c r="AQ104" s="88">
        <v>3431323406.3864002</v>
      </c>
      <c r="AR104" s="88">
        <v>3446587096.0111799</v>
      </c>
      <c r="AS104" s="88">
        <v>3457038794.2599101</v>
      </c>
      <c r="AT104" s="88">
        <v>3472012897.7369199</v>
      </c>
      <c r="AU104" s="88">
        <v>3482382050.0044398</v>
      </c>
      <c r="AV104" s="88">
        <v>3491696234.2022901</v>
      </c>
      <c r="AW104" s="88">
        <v>3506704212.6863799</v>
      </c>
      <c r="AX104" s="88">
        <v>3528773897.9037399</v>
      </c>
      <c r="AY104" s="88">
        <v>3551190796.8513098</v>
      </c>
      <c r="AZ104" s="88">
        <v>3561866178.7326002</v>
      </c>
      <c r="BA104" s="88">
        <v>3561866178.7326002</v>
      </c>
    </row>
    <row r="105" spans="1:53" x14ac:dyDescent="0.2">
      <c r="A105" s="89" t="s">
        <v>204</v>
      </c>
    </row>
    <row r="106" spans="1:53" x14ac:dyDescent="0.2">
      <c r="A106" s="89" t="s">
        <v>205</v>
      </c>
    </row>
    <row r="107" spans="1:53" x14ac:dyDescent="0.2">
      <c r="A107" s="87" t="s">
        <v>206</v>
      </c>
      <c r="B107" s="88">
        <v>0</v>
      </c>
      <c r="C107" s="88">
        <v>0</v>
      </c>
      <c r="D107" s="88">
        <v>0</v>
      </c>
      <c r="E107" s="88">
        <v>0</v>
      </c>
      <c r="F107" s="88">
        <v>0</v>
      </c>
      <c r="G107" s="88">
        <v>0</v>
      </c>
      <c r="H107" s="88">
        <v>0</v>
      </c>
      <c r="I107" s="88">
        <v>0</v>
      </c>
      <c r="J107" s="88">
        <v>0</v>
      </c>
      <c r="K107" s="88">
        <v>0</v>
      </c>
      <c r="L107" s="88">
        <v>0</v>
      </c>
      <c r="M107" s="88">
        <v>0</v>
      </c>
      <c r="N107" s="88">
        <v>0</v>
      </c>
      <c r="O107" s="88">
        <v>0</v>
      </c>
      <c r="P107" s="88">
        <v>0</v>
      </c>
      <c r="Q107" s="88">
        <v>0</v>
      </c>
      <c r="R107" s="88">
        <v>0</v>
      </c>
      <c r="S107" s="88">
        <v>0</v>
      </c>
      <c r="T107" s="88">
        <v>0</v>
      </c>
      <c r="U107" s="88">
        <v>0</v>
      </c>
      <c r="V107" s="88">
        <v>0</v>
      </c>
      <c r="W107" s="88">
        <v>0</v>
      </c>
      <c r="X107" s="88">
        <v>0</v>
      </c>
      <c r="Y107" s="88">
        <v>0</v>
      </c>
      <c r="Z107" s="88">
        <v>0</v>
      </c>
      <c r="AA107" s="88">
        <v>0</v>
      </c>
      <c r="AB107" s="88">
        <v>0</v>
      </c>
      <c r="AC107" s="88">
        <v>0</v>
      </c>
      <c r="AD107" s="88">
        <v>0</v>
      </c>
      <c r="AE107" s="88">
        <v>0</v>
      </c>
      <c r="AF107" s="88">
        <v>0</v>
      </c>
      <c r="AG107" s="88">
        <v>0</v>
      </c>
      <c r="AH107" s="88">
        <v>0</v>
      </c>
      <c r="AI107" s="88">
        <v>0</v>
      </c>
      <c r="AJ107" s="88">
        <v>0</v>
      </c>
      <c r="AK107" s="88">
        <v>0</v>
      </c>
      <c r="AL107" s="88">
        <v>0</v>
      </c>
      <c r="AM107" s="88">
        <v>0</v>
      </c>
      <c r="AN107" s="88">
        <v>0</v>
      </c>
      <c r="AO107" s="88">
        <v>0</v>
      </c>
      <c r="AP107" s="88">
        <v>0</v>
      </c>
      <c r="AQ107" s="88">
        <v>0</v>
      </c>
      <c r="AR107" s="88">
        <v>0</v>
      </c>
      <c r="AS107" s="88">
        <v>0</v>
      </c>
      <c r="AT107" s="88">
        <v>0</v>
      </c>
      <c r="AU107" s="88">
        <v>0</v>
      </c>
      <c r="AV107" s="88">
        <v>0</v>
      </c>
      <c r="AW107" s="88">
        <v>0</v>
      </c>
      <c r="AX107" s="88">
        <v>0</v>
      </c>
      <c r="AY107" s="88">
        <v>0</v>
      </c>
      <c r="AZ107" s="88">
        <v>0</v>
      </c>
      <c r="BA107" s="88">
        <v>0</v>
      </c>
    </row>
    <row r="108" spans="1:53" x14ac:dyDescent="0.2">
      <c r="A108" s="89" t="s">
        <v>207</v>
      </c>
    </row>
    <row r="109" spans="1:53" x14ac:dyDescent="0.2">
      <c r="A109" s="131" t="s">
        <v>208</v>
      </c>
    </row>
    <row r="110" spans="1:53" x14ac:dyDescent="0.2">
      <c r="A110" s="89" t="s">
        <v>209</v>
      </c>
      <c r="B110" s="88">
        <v>0</v>
      </c>
      <c r="C110" s="88">
        <v>0</v>
      </c>
      <c r="D110" s="88">
        <v>0</v>
      </c>
      <c r="E110" s="88">
        <v>0</v>
      </c>
      <c r="F110" s="88">
        <v>0</v>
      </c>
      <c r="G110" s="88">
        <v>0</v>
      </c>
      <c r="H110" s="88">
        <v>0</v>
      </c>
      <c r="I110" s="88">
        <v>0</v>
      </c>
      <c r="J110" s="88">
        <v>0</v>
      </c>
      <c r="K110" s="88">
        <v>0</v>
      </c>
      <c r="L110" s="88">
        <v>0</v>
      </c>
      <c r="M110" s="88">
        <v>0</v>
      </c>
      <c r="N110" s="88">
        <v>0</v>
      </c>
      <c r="O110" s="88">
        <v>0</v>
      </c>
      <c r="P110" s="88">
        <v>0</v>
      </c>
      <c r="Q110" s="88">
        <v>0</v>
      </c>
      <c r="R110" s="88">
        <v>0</v>
      </c>
      <c r="S110" s="88">
        <v>0</v>
      </c>
      <c r="T110" s="88">
        <v>0</v>
      </c>
      <c r="U110" s="88">
        <v>0</v>
      </c>
      <c r="V110" s="88">
        <v>0</v>
      </c>
      <c r="W110" s="88">
        <v>0</v>
      </c>
      <c r="X110" s="88">
        <v>0</v>
      </c>
      <c r="Y110" s="88">
        <v>0</v>
      </c>
      <c r="Z110" s="88">
        <v>0</v>
      </c>
      <c r="AA110" s="88">
        <v>0</v>
      </c>
      <c r="AB110" s="88">
        <v>0</v>
      </c>
      <c r="AC110" s="88">
        <v>0</v>
      </c>
      <c r="AD110" s="88">
        <v>0</v>
      </c>
      <c r="AE110" s="88">
        <v>0</v>
      </c>
      <c r="AF110" s="88">
        <v>0</v>
      </c>
      <c r="AG110" s="88">
        <v>0</v>
      </c>
      <c r="AH110" s="88">
        <v>0</v>
      </c>
      <c r="AI110" s="88">
        <v>0</v>
      </c>
      <c r="AJ110" s="88">
        <v>0</v>
      </c>
      <c r="AK110" s="88">
        <v>0</v>
      </c>
      <c r="AL110" s="88">
        <v>0</v>
      </c>
      <c r="AM110" s="88">
        <v>0</v>
      </c>
      <c r="AN110" s="88">
        <v>0</v>
      </c>
      <c r="AO110" s="88">
        <v>0</v>
      </c>
      <c r="AP110" s="88">
        <v>0</v>
      </c>
      <c r="AQ110" s="88">
        <v>0</v>
      </c>
      <c r="AR110" s="88">
        <v>0</v>
      </c>
      <c r="AS110" s="88">
        <v>0</v>
      </c>
      <c r="AT110" s="88">
        <v>0</v>
      </c>
      <c r="AU110" s="88">
        <v>0</v>
      </c>
      <c r="AV110" s="88">
        <v>0</v>
      </c>
      <c r="AW110" s="88">
        <v>0</v>
      </c>
      <c r="AX110" s="88">
        <v>0</v>
      </c>
      <c r="AY110" s="88">
        <v>0</v>
      </c>
      <c r="AZ110" s="88">
        <v>0</v>
      </c>
      <c r="BA110" s="88">
        <v>0</v>
      </c>
    </row>
    <row r="111" spans="1:53" x14ac:dyDescent="0.2">
      <c r="A111" s="89" t="s">
        <v>210</v>
      </c>
      <c r="B111" s="88">
        <v>-22953779.370000001</v>
      </c>
      <c r="C111" s="88">
        <v>-22953779.370000001</v>
      </c>
      <c r="D111" s="88">
        <v>-22953779.370000001</v>
      </c>
      <c r="E111" s="88">
        <v>-22953779.370000001</v>
      </c>
      <c r="F111" s="88">
        <v>-22953779.370000001</v>
      </c>
      <c r="G111" s="88">
        <v>-22953779.370000001</v>
      </c>
      <c r="H111" s="88">
        <v>-22953779.370000001</v>
      </c>
      <c r="I111" s="88">
        <v>-22953779.370000001</v>
      </c>
      <c r="J111" s="88">
        <v>-22953779.370000001</v>
      </c>
      <c r="K111" s="88">
        <v>-22953779.370000001</v>
      </c>
      <c r="L111" s="88">
        <v>-22953779.370000001</v>
      </c>
      <c r="M111" s="88">
        <v>-22953779.370000001</v>
      </c>
      <c r="N111" s="88">
        <v>-22953779.370000001</v>
      </c>
      <c r="O111" s="88">
        <v>-22953779.370000001</v>
      </c>
      <c r="P111" s="88">
        <v>-22953779.370000001</v>
      </c>
      <c r="Q111" s="88">
        <v>-22953779.370000001</v>
      </c>
      <c r="R111" s="88">
        <v>-22953779.370000001</v>
      </c>
      <c r="S111" s="88">
        <v>-22953779.370000001</v>
      </c>
      <c r="T111" s="88">
        <v>-22953779.370000001</v>
      </c>
      <c r="U111" s="88">
        <v>-22953779.370000001</v>
      </c>
      <c r="V111" s="88">
        <v>-22953779.370000001</v>
      </c>
      <c r="W111" s="88">
        <v>-22953779.370000001</v>
      </c>
      <c r="X111" s="88">
        <v>-22953779.370000001</v>
      </c>
      <c r="Y111" s="88">
        <v>-22953779.370000001</v>
      </c>
      <c r="Z111" s="88">
        <v>-22953779.370000001</v>
      </c>
      <c r="AA111" s="88">
        <v>-22953779.370000001</v>
      </c>
      <c r="AB111" s="88">
        <v>-22953779.370000001</v>
      </c>
      <c r="AC111" s="88">
        <v>-22953779.370000001</v>
      </c>
      <c r="AD111" s="88">
        <v>-22953779.370000001</v>
      </c>
      <c r="AE111" s="88">
        <v>-22953779.370000001</v>
      </c>
      <c r="AF111" s="88">
        <v>-22953779.370000001</v>
      </c>
      <c r="AG111" s="88">
        <v>-22953779.370000001</v>
      </c>
      <c r="AH111" s="88">
        <v>-22953779.370000001</v>
      </c>
      <c r="AI111" s="88">
        <v>-22953779.370000001</v>
      </c>
      <c r="AJ111" s="88">
        <v>-22953779.370000001</v>
      </c>
      <c r="AK111" s="88">
        <v>-22953779.370000001</v>
      </c>
      <c r="AL111" s="88">
        <v>-22953779.370000001</v>
      </c>
      <c r="AM111" s="88">
        <v>-22953779.370000001</v>
      </c>
      <c r="AN111" s="88">
        <v>-22953779.370000001</v>
      </c>
      <c r="AO111" s="88">
        <v>-22953779.370000001</v>
      </c>
      <c r="AP111" s="88">
        <v>-22953779.370000001</v>
      </c>
      <c r="AQ111" s="88">
        <v>-22953779.370000001</v>
      </c>
      <c r="AR111" s="88">
        <v>-22953779.370000001</v>
      </c>
      <c r="AS111" s="88">
        <v>-22953779.370000001</v>
      </c>
      <c r="AT111" s="88">
        <v>-22953779.370000001</v>
      </c>
      <c r="AU111" s="88">
        <v>-22953779.370000001</v>
      </c>
      <c r="AV111" s="88">
        <v>-22953779.370000001</v>
      </c>
      <c r="AW111" s="88">
        <v>-22953779.370000001</v>
      </c>
      <c r="AX111" s="88">
        <v>-22953779.370000001</v>
      </c>
      <c r="AY111" s="88">
        <v>-22953779.370000001</v>
      </c>
      <c r="AZ111" s="88">
        <v>-22953779.370000001</v>
      </c>
      <c r="BA111" s="88">
        <v>-22953779.370000001</v>
      </c>
    </row>
    <row r="112" spans="1:53" x14ac:dyDescent="0.2">
      <c r="A112" s="89" t="s">
        <v>211</v>
      </c>
      <c r="B112" s="88">
        <v>11095484.255774099</v>
      </c>
      <c r="C112" s="88">
        <v>11199553.7604318</v>
      </c>
      <c r="D112" s="88">
        <v>11302507.7494752</v>
      </c>
      <c r="E112" s="88">
        <v>11404346.222904099</v>
      </c>
      <c r="F112" s="88">
        <v>11505069.1807185</v>
      </c>
      <c r="G112" s="88">
        <v>11604676.6229186</v>
      </c>
      <c r="H112" s="88">
        <v>11703168.5495042</v>
      </c>
      <c r="I112" s="88">
        <v>11800544.9604754</v>
      </c>
      <c r="J112" s="88">
        <v>11896805.8558321</v>
      </c>
      <c r="K112" s="88">
        <v>11992947.788414501</v>
      </c>
      <c r="L112" s="88">
        <v>12089089.7209969</v>
      </c>
      <c r="M112" s="88">
        <v>12185231.6535792</v>
      </c>
      <c r="N112" s="88">
        <v>12185231.6535792</v>
      </c>
      <c r="O112" s="88">
        <v>12281373.5861616</v>
      </c>
      <c r="P112" s="88">
        <v>12377515.518743999</v>
      </c>
      <c r="Q112" s="88">
        <v>12473657.451326299</v>
      </c>
      <c r="R112" s="88">
        <v>12569799.3839087</v>
      </c>
      <c r="S112" s="88">
        <v>12665941.316491099</v>
      </c>
      <c r="T112" s="88">
        <v>12762083.249073399</v>
      </c>
      <c r="U112" s="88">
        <v>12858225.1816558</v>
      </c>
      <c r="V112" s="88">
        <v>12954282.3995979</v>
      </c>
      <c r="W112" s="88">
        <v>13050254.9028999</v>
      </c>
      <c r="X112" s="88">
        <v>13146142.691561701</v>
      </c>
      <c r="Y112" s="88">
        <v>13241945.765583299</v>
      </c>
      <c r="Z112" s="88">
        <v>13337422.188030601</v>
      </c>
      <c r="AA112" s="88">
        <v>13337422.188030601</v>
      </c>
      <c r="AB112" s="88">
        <v>13432423.3078459</v>
      </c>
      <c r="AC112" s="88">
        <v>13526949.125029299</v>
      </c>
      <c r="AD112" s="88">
        <v>13620999.639580701</v>
      </c>
      <c r="AE112" s="88">
        <v>13714574.8515002</v>
      </c>
      <c r="AF112" s="88">
        <v>13807674.760787699</v>
      </c>
      <c r="AG112" s="88">
        <v>13900299.367443301</v>
      </c>
      <c r="AH112" s="88">
        <v>13992448.6714669</v>
      </c>
      <c r="AI112" s="88">
        <v>14084122.6728586</v>
      </c>
      <c r="AJ112" s="88">
        <v>14175406.086258501</v>
      </c>
      <c r="AK112" s="88">
        <v>14266298.9116666</v>
      </c>
      <c r="AL112" s="88">
        <v>14356801.149083</v>
      </c>
      <c r="AM112" s="88">
        <v>14446912.798507599</v>
      </c>
      <c r="AN112" s="88">
        <v>14446912.798507599</v>
      </c>
      <c r="AO112" s="88">
        <v>14536875.796874501</v>
      </c>
      <c r="AP112" s="88">
        <v>14626838.795241499</v>
      </c>
      <c r="AQ112" s="88">
        <v>14716801.793608399</v>
      </c>
      <c r="AR112" s="88">
        <v>14806764.791975301</v>
      </c>
      <c r="AS112" s="88">
        <v>14896727.790342201</v>
      </c>
      <c r="AT112" s="88">
        <v>14986690.788709201</v>
      </c>
      <c r="AU112" s="88">
        <v>15076653.787076101</v>
      </c>
      <c r="AV112" s="88">
        <v>15166616.785443</v>
      </c>
      <c r="AW112" s="88">
        <v>15256579.7838099</v>
      </c>
      <c r="AX112" s="88">
        <v>15346542.782176901</v>
      </c>
      <c r="AY112" s="88">
        <v>15436505.7805438</v>
      </c>
      <c r="AZ112" s="88">
        <v>15526468.7789107</v>
      </c>
      <c r="BA112" s="88">
        <v>15526468.7789107</v>
      </c>
    </row>
    <row r="113" spans="1:53" x14ac:dyDescent="0.2">
      <c r="A113" s="87" t="s">
        <v>212</v>
      </c>
      <c r="B113" s="88">
        <v>-11858295.114225799</v>
      </c>
      <c r="C113" s="88">
        <v>-11754225.6095681</v>
      </c>
      <c r="D113" s="88">
        <v>-11651271.620524701</v>
      </c>
      <c r="E113" s="88">
        <v>-11549433.147095799</v>
      </c>
      <c r="F113" s="88">
        <v>-11448710.1892814</v>
      </c>
      <c r="G113" s="88">
        <v>-11349102.7470813</v>
      </c>
      <c r="H113" s="88">
        <v>-11250610.8204957</v>
      </c>
      <c r="I113" s="88">
        <v>-11153234.4095245</v>
      </c>
      <c r="J113" s="88">
        <v>-11056973.514167801</v>
      </c>
      <c r="K113" s="88">
        <v>-10960831.5815854</v>
      </c>
      <c r="L113" s="88">
        <v>-10864689.649003001</v>
      </c>
      <c r="M113" s="88">
        <v>-10768547.716420701</v>
      </c>
      <c r="N113" s="88">
        <v>-10768547.716420701</v>
      </c>
      <c r="O113" s="88">
        <v>-10672405.7838383</v>
      </c>
      <c r="P113" s="88">
        <v>-10576263.851255899</v>
      </c>
      <c r="Q113" s="88">
        <v>-10480121.918673599</v>
      </c>
      <c r="R113" s="88">
        <v>-10383979.9860912</v>
      </c>
      <c r="S113" s="88">
        <v>-10287838.0535088</v>
      </c>
      <c r="T113" s="88">
        <v>-10191696.120926499</v>
      </c>
      <c r="U113" s="88">
        <v>-10095554.1883441</v>
      </c>
      <c r="V113" s="88">
        <v>-9999496.9704020005</v>
      </c>
      <c r="W113" s="88">
        <v>-9903524.4671000298</v>
      </c>
      <c r="X113" s="88">
        <v>-9807636.6784382593</v>
      </c>
      <c r="Y113" s="88">
        <v>-9711833.6044166908</v>
      </c>
      <c r="Z113" s="88">
        <v>-9616357.18196938</v>
      </c>
      <c r="AA113" s="88">
        <v>-9616357.18196938</v>
      </c>
      <c r="AB113" s="88">
        <v>-9521356.0621540304</v>
      </c>
      <c r="AC113" s="88">
        <v>-9426830.2449706402</v>
      </c>
      <c r="AD113" s="88">
        <v>-9332779.7304191999</v>
      </c>
      <c r="AE113" s="88">
        <v>-9239204.5184997208</v>
      </c>
      <c r="AF113" s="88">
        <v>-9146104.6092121992</v>
      </c>
      <c r="AG113" s="88">
        <v>-9053480.0025566407</v>
      </c>
      <c r="AH113" s="88">
        <v>-8961330.6985330302</v>
      </c>
      <c r="AI113" s="88">
        <v>-8869656.6971413791</v>
      </c>
      <c r="AJ113" s="88">
        <v>-8778373.2837414797</v>
      </c>
      <c r="AK113" s="88">
        <v>-8687480.4583333507</v>
      </c>
      <c r="AL113" s="88">
        <v>-8596978.2209169697</v>
      </c>
      <c r="AM113" s="88">
        <v>-8506866.5714923497</v>
      </c>
      <c r="AN113" s="88">
        <v>-8506866.5714923497</v>
      </c>
      <c r="AO113" s="88">
        <v>-8416903.5731254201</v>
      </c>
      <c r="AP113" s="88">
        <v>-8326940.5747584896</v>
      </c>
      <c r="AQ113" s="88">
        <v>-8236977.57639156</v>
      </c>
      <c r="AR113" s="88">
        <v>-8147014.5780246397</v>
      </c>
      <c r="AS113" s="88">
        <v>-8057051.5796577102</v>
      </c>
      <c r="AT113" s="88">
        <v>-7967088.5812907796</v>
      </c>
      <c r="AU113" s="88">
        <v>-7877125.58292385</v>
      </c>
      <c r="AV113" s="88">
        <v>-7787162.5845569298</v>
      </c>
      <c r="AW113" s="88">
        <v>-7697199.5861900002</v>
      </c>
      <c r="AX113" s="88">
        <v>-7607236.5878230697</v>
      </c>
      <c r="AY113" s="88">
        <v>-7517273.5894561503</v>
      </c>
      <c r="AZ113" s="88">
        <v>-7427310.5910892198</v>
      </c>
      <c r="BA113" s="88">
        <v>-7427310.5910892198</v>
      </c>
    </row>
    <row r="114" spans="1:53" x14ac:dyDescent="0.2">
      <c r="A114" s="89" t="s">
        <v>213</v>
      </c>
      <c r="B114" s="88">
        <v>0</v>
      </c>
      <c r="C114" s="88">
        <v>0</v>
      </c>
      <c r="D114" s="88">
        <v>0</v>
      </c>
      <c r="E114" s="88">
        <v>0</v>
      </c>
      <c r="F114" s="88">
        <v>0</v>
      </c>
      <c r="G114" s="88">
        <v>0</v>
      </c>
      <c r="H114" s="88">
        <v>0</v>
      </c>
      <c r="I114" s="88">
        <v>0</v>
      </c>
      <c r="J114" s="88">
        <v>0</v>
      </c>
      <c r="K114" s="88">
        <v>0</v>
      </c>
      <c r="L114" s="88">
        <v>0</v>
      </c>
      <c r="M114" s="88">
        <v>0</v>
      </c>
      <c r="N114" s="88">
        <v>0</v>
      </c>
      <c r="O114" s="88">
        <v>0</v>
      </c>
      <c r="P114" s="88">
        <v>0</v>
      </c>
      <c r="Q114" s="88">
        <v>0</v>
      </c>
      <c r="R114" s="88">
        <v>0</v>
      </c>
      <c r="S114" s="88">
        <v>0</v>
      </c>
      <c r="T114" s="88">
        <v>0</v>
      </c>
      <c r="U114" s="88">
        <v>0</v>
      </c>
      <c r="V114" s="88">
        <v>0</v>
      </c>
      <c r="W114" s="88">
        <v>0</v>
      </c>
      <c r="X114" s="88">
        <v>0</v>
      </c>
      <c r="Y114" s="88">
        <v>0</v>
      </c>
      <c r="Z114" s="88">
        <v>0</v>
      </c>
      <c r="AA114" s="88">
        <v>0</v>
      </c>
      <c r="AB114" s="88">
        <v>0</v>
      </c>
      <c r="AC114" s="88">
        <v>0</v>
      </c>
      <c r="AD114" s="88">
        <v>0</v>
      </c>
      <c r="AE114" s="88">
        <v>0</v>
      </c>
      <c r="AF114" s="88">
        <v>0</v>
      </c>
      <c r="AG114" s="88">
        <v>0</v>
      </c>
      <c r="AH114" s="88">
        <v>0</v>
      </c>
      <c r="AI114" s="88">
        <v>0</v>
      </c>
      <c r="AJ114" s="88">
        <v>0</v>
      </c>
      <c r="AK114" s="88">
        <v>0</v>
      </c>
      <c r="AL114" s="88">
        <v>0</v>
      </c>
      <c r="AM114" s="88">
        <v>0</v>
      </c>
      <c r="AN114" s="88">
        <v>0</v>
      </c>
      <c r="AO114" s="88">
        <v>0</v>
      </c>
      <c r="AP114" s="88">
        <v>0</v>
      </c>
      <c r="AQ114" s="88">
        <v>0</v>
      </c>
      <c r="AR114" s="88">
        <v>0</v>
      </c>
      <c r="AS114" s="88">
        <v>0</v>
      </c>
      <c r="AT114" s="88">
        <v>0</v>
      </c>
      <c r="AU114" s="88">
        <v>0</v>
      </c>
      <c r="AV114" s="88">
        <v>0</v>
      </c>
      <c r="AW114" s="88">
        <v>0</v>
      </c>
      <c r="AX114" s="88">
        <v>0</v>
      </c>
      <c r="AY114" s="88">
        <v>0</v>
      </c>
      <c r="AZ114" s="88">
        <v>0</v>
      </c>
      <c r="BA114" s="88">
        <v>0</v>
      </c>
    </row>
    <row r="115" spans="1:53" x14ac:dyDescent="0.2">
      <c r="A115" s="87" t="s">
        <v>214</v>
      </c>
      <c r="B115" s="88">
        <v>-11858295.114225799</v>
      </c>
      <c r="C115" s="88">
        <v>-11754225.6095681</v>
      </c>
      <c r="D115" s="88">
        <v>-11651271.620524701</v>
      </c>
      <c r="E115" s="88">
        <v>-11549433.147095799</v>
      </c>
      <c r="F115" s="88">
        <v>-11448710.1892814</v>
      </c>
      <c r="G115" s="88">
        <v>-11349102.7470813</v>
      </c>
      <c r="H115" s="88">
        <v>-11250610.8204957</v>
      </c>
      <c r="I115" s="88">
        <v>-11153234.4095245</v>
      </c>
      <c r="J115" s="88">
        <v>-11056973.514167801</v>
      </c>
      <c r="K115" s="88">
        <v>-10960831.5815854</v>
      </c>
      <c r="L115" s="88">
        <v>-10864689.649003001</v>
      </c>
      <c r="M115" s="88">
        <v>-10768547.716420701</v>
      </c>
      <c r="N115" s="88">
        <v>-10768547.716420701</v>
      </c>
      <c r="O115" s="88">
        <v>-10672405.7838383</v>
      </c>
      <c r="P115" s="88">
        <v>-10576263.851255899</v>
      </c>
      <c r="Q115" s="88">
        <v>-10480121.918673599</v>
      </c>
      <c r="R115" s="88">
        <v>-10383979.9860912</v>
      </c>
      <c r="S115" s="88">
        <v>-10287838.0535088</v>
      </c>
      <c r="T115" s="88">
        <v>-10191696.120926499</v>
      </c>
      <c r="U115" s="88">
        <v>-10095554.1883441</v>
      </c>
      <c r="V115" s="88">
        <v>-9999496.9704020005</v>
      </c>
      <c r="W115" s="88">
        <v>-9903524.4671000298</v>
      </c>
      <c r="X115" s="88">
        <v>-9807636.6784382593</v>
      </c>
      <c r="Y115" s="88">
        <v>-9711833.6044166908</v>
      </c>
      <c r="Z115" s="88">
        <v>-9616357.18196938</v>
      </c>
      <c r="AA115" s="88">
        <v>-9616357.18196938</v>
      </c>
      <c r="AB115" s="88">
        <v>-9521356.0621540304</v>
      </c>
      <c r="AC115" s="88">
        <v>-9426830.2449706402</v>
      </c>
      <c r="AD115" s="88">
        <v>-9332779.7304191999</v>
      </c>
      <c r="AE115" s="88">
        <v>-9239204.5184997208</v>
      </c>
      <c r="AF115" s="88">
        <v>-9146104.6092121992</v>
      </c>
      <c r="AG115" s="88">
        <v>-9053480.0025566407</v>
      </c>
      <c r="AH115" s="88">
        <v>-8961330.6985330302</v>
      </c>
      <c r="AI115" s="88">
        <v>-8869656.6971413791</v>
      </c>
      <c r="AJ115" s="88">
        <v>-8778373.2837414797</v>
      </c>
      <c r="AK115" s="88">
        <v>-8687480.4583333507</v>
      </c>
      <c r="AL115" s="88">
        <v>-8596978.2209169697</v>
      </c>
      <c r="AM115" s="88">
        <v>-8506866.5714923497</v>
      </c>
      <c r="AN115" s="88">
        <v>-8506866.5714923497</v>
      </c>
      <c r="AO115" s="88">
        <v>-8416903.5731254201</v>
      </c>
      <c r="AP115" s="88">
        <v>-8326940.5747584896</v>
      </c>
      <c r="AQ115" s="88">
        <v>-8236977.57639156</v>
      </c>
      <c r="AR115" s="88">
        <v>-8147014.5780246397</v>
      </c>
      <c r="AS115" s="88">
        <v>-8057051.5796577102</v>
      </c>
      <c r="AT115" s="88">
        <v>-7967088.5812907796</v>
      </c>
      <c r="AU115" s="88">
        <v>-7877125.58292385</v>
      </c>
      <c r="AV115" s="88">
        <v>-7787162.5845569298</v>
      </c>
      <c r="AW115" s="88">
        <v>-7697199.5861900002</v>
      </c>
      <c r="AX115" s="88">
        <v>-7607236.5878230697</v>
      </c>
      <c r="AY115" s="88">
        <v>-7517273.5894561503</v>
      </c>
      <c r="AZ115" s="88">
        <v>-7427310.5910892198</v>
      </c>
      <c r="BA115" s="88">
        <v>-7427310.5910892198</v>
      </c>
    </row>
    <row r="116" spans="1:53" x14ac:dyDescent="0.2">
      <c r="A116" s="89" t="s">
        <v>215</v>
      </c>
      <c r="B116" s="88">
        <v>0</v>
      </c>
      <c r="C116" s="88">
        <v>0</v>
      </c>
      <c r="D116" s="88">
        <v>0</v>
      </c>
      <c r="E116" s="88">
        <v>0</v>
      </c>
      <c r="F116" s="88">
        <v>0</v>
      </c>
      <c r="G116" s="88">
        <v>0</v>
      </c>
      <c r="H116" s="88">
        <v>0</v>
      </c>
      <c r="I116" s="88">
        <v>0</v>
      </c>
      <c r="J116" s="88">
        <v>0</v>
      </c>
      <c r="K116" s="88">
        <v>0</v>
      </c>
      <c r="L116" s="88">
        <v>0</v>
      </c>
      <c r="M116" s="88">
        <v>0</v>
      </c>
      <c r="N116" s="88">
        <v>0</v>
      </c>
      <c r="O116" s="88">
        <v>0</v>
      </c>
      <c r="P116" s="88">
        <v>0</v>
      </c>
      <c r="Q116" s="88">
        <v>0</v>
      </c>
      <c r="R116" s="88">
        <v>0</v>
      </c>
      <c r="S116" s="88">
        <v>0</v>
      </c>
      <c r="T116" s="88">
        <v>0</v>
      </c>
      <c r="U116" s="88">
        <v>0</v>
      </c>
      <c r="V116" s="88">
        <v>0</v>
      </c>
      <c r="W116" s="88">
        <v>0</v>
      </c>
      <c r="X116" s="88">
        <v>0</v>
      </c>
      <c r="Y116" s="88">
        <v>0</v>
      </c>
      <c r="Z116" s="88">
        <v>0</v>
      </c>
      <c r="AA116" s="88">
        <v>0</v>
      </c>
      <c r="AB116" s="88">
        <v>0</v>
      </c>
      <c r="AC116" s="88">
        <v>0</v>
      </c>
      <c r="AD116" s="88">
        <v>0</v>
      </c>
      <c r="AE116" s="88">
        <v>0</v>
      </c>
      <c r="AF116" s="88">
        <v>0</v>
      </c>
      <c r="AG116" s="88">
        <v>0</v>
      </c>
      <c r="AH116" s="88">
        <v>0</v>
      </c>
      <c r="AI116" s="88">
        <v>0</v>
      </c>
      <c r="AJ116" s="88">
        <v>0</v>
      </c>
      <c r="AK116" s="88">
        <v>0</v>
      </c>
      <c r="AL116" s="88">
        <v>0</v>
      </c>
      <c r="AM116" s="88">
        <v>0</v>
      </c>
      <c r="AN116" s="88">
        <v>0</v>
      </c>
      <c r="AO116" s="88">
        <v>0</v>
      </c>
      <c r="AP116" s="88">
        <v>0</v>
      </c>
      <c r="AQ116" s="88">
        <v>0</v>
      </c>
      <c r="AR116" s="88">
        <v>0</v>
      </c>
      <c r="AS116" s="88">
        <v>0</v>
      </c>
      <c r="AT116" s="88">
        <v>0</v>
      </c>
      <c r="AU116" s="88">
        <v>0</v>
      </c>
      <c r="AV116" s="88">
        <v>0</v>
      </c>
      <c r="AW116" s="88">
        <v>0</v>
      </c>
      <c r="AX116" s="88">
        <v>0</v>
      </c>
      <c r="AY116" s="88">
        <v>0</v>
      </c>
      <c r="AZ116" s="88">
        <v>0</v>
      </c>
      <c r="BA116" s="88">
        <v>0</v>
      </c>
    </row>
    <row r="117" spans="1:53" x14ac:dyDescent="0.2">
      <c r="A117" s="89" t="s">
        <v>216</v>
      </c>
      <c r="B117" s="88">
        <v>0</v>
      </c>
      <c r="C117" s="88">
        <v>0</v>
      </c>
      <c r="D117" s="88">
        <v>0</v>
      </c>
      <c r="E117" s="88">
        <v>0</v>
      </c>
      <c r="F117" s="88">
        <v>0</v>
      </c>
      <c r="G117" s="88">
        <v>0</v>
      </c>
      <c r="H117" s="88">
        <v>0</v>
      </c>
      <c r="I117" s="88">
        <v>0</v>
      </c>
      <c r="J117" s="88">
        <v>0</v>
      </c>
      <c r="K117" s="88">
        <v>0</v>
      </c>
      <c r="L117" s="88">
        <v>0</v>
      </c>
      <c r="M117" s="88">
        <v>0</v>
      </c>
      <c r="N117" s="88">
        <v>0</v>
      </c>
      <c r="O117" s="88">
        <v>0</v>
      </c>
      <c r="P117" s="88">
        <v>0</v>
      </c>
      <c r="Q117" s="88">
        <v>0</v>
      </c>
      <c r="R117" s="88">
        <v>0</v>
      </c>
      <c r="S117" s="88">
        <v>0</v>
      </c>
      <c r="T117" s="88">
        <v>0</v>
      </c>
      <c r="U117" s="88">
        <v>0</v>
      </c>
      <c r="V117" s="88">
        <v>0</v>
      </c>
      <c r="W117" s="88">
        <v>0</v>
      </c>
      <c r="X117" s="88">
        <v>0</v>
      </c>
      <c r="Y117" s="88">
        <v>0</v>
      </c>
      <c r="Z117" s="88">
        <v>0</v>
      </c>
      <c r="AA117" s="88">
        <v>0</v>
      </c>
      <c r="AB117" s="88">
        <v>0</v>
      </c>
      <c r="AC117" s="88">
        <v>0</v>
      </c>
      <c r="AD117" s="88">
        <v>0</v>
      </c>
      <c r="AE117" s="88">
        <v>0</v>
      </c>
      <c r="AF117" s="88">
        <v>0</v>
      </c>
      <c r="AG117" s="88">
        <v>0</v>
      </c>
      <c r="AH117" s="88">
        <v>0</v>
      </c>
      <c r="AI117" s="88">
        <v>0</v>
      </c>
      <c r="AJ117" s="88">
        <v>0</v>
      </c>
      <c r="AK117" s="88">
        <v>0</v>
      </c>
      <c r="AL117" s="88">
        <v>0</v>
      </c>
      <c r="AM117" s="88">
        <v>0</v>
      </c>
      <c r="AN117" s="88">
        <v>0</v>
      </c>
      <c r="AO117" s="88">
        <v>0</v>
      </c>
      <c r="AP117" s="88">
        <v>0</v>
      </c>
      <c r="AQ117" s="88">
        <v>0</v>
      </c>
      <c r="AR117" s="88">
        <v>0</v>
      </c>
      <c r="AS117" s="88">
        <v>0</v>
      </c>
      <c r="AT117" s="88">
        <v>0</v>
      </c>
      <c r="AU117" s="88">
        <v>0</v>
      </c>
      <c r="AV117" s="88">
        <v>0</v>
      </c>
      <c r="AW117" s="88">
        <v>0</v>
      </c>
      <c r="AX117" s="88">
        <v>0</v>
      </c>
      <c r="AY117" s="88">
        <v>0</v>
      </c>
      <c r="AZ117" s="88">
        <v>0</v>
      </c>
      <c r="BA117" s="88">
        <v>0</v>
      </c>
    </row>
    <row r="118" spans="1:53" x14ac:dyDescent="0.2">
      <c r="A118" s="89" t="s">
        <v>217</v>
      </c>
      <c r="B118" s="88">
        <v>25360465</v>
      </c>
      <c r="C118" s="88">
        <v>15970543.9230769</v>
      </c>
      <c r="D118" s="88">
        <v>15970543.9230769</v>
      </c>
      <c r="E118" s="88">
        <v>15970543.9230769</v>
      </c>
      <c r="F118" s="88">
        <v>15970543.9230769</v>
      </c>
      <c r="G118" s="88">
        <v>15970543.9230769</v>
      </c>
      <c r="H118" s="88">
        <v>15970543.9230769</v>
      </c>
      <c r="I118" s="88">
        <v>15970543.9230769</v>
      </c>
      <c r="J118" s="88">
        <v>15970543.9230769</v>
      </c>
      <c r="K118" s="88">
        <v>15970543.9230769</v>
      </c>
      <c r="L118" s="88">
        <v>15970543.9230769</v>
      </c>
      <c r="M118" s="88">
        <v>15970543.9230769</v>
      </c>
      <c r="N118" s="88">
        <v>15970543.9230769</v>
      </c>
      <c r="O118" s="88">
        <v>7006199.6153846104</v>
      </c>
      <c r="P118" s="88">
        <v>-8964344.3076923005</v>
      </c>
      <c r="Q118" s="88">
        <v>-8964344.3076923005</v>
      </c>
      <c r="R118" s="88">
        <v>-8964344.3076923005</v>
      </c>
      <c r="S118" s="88">
        <v>-8964344.3076923005</v>
      </c>
      <c r="T118" s="88">
        <v>-8964344.3076923005</v>
      </c>
      <c r="U118" s="88">
        <v>-8964344.3076923005</v>
      </c>
      <c r="V118" s="88">
        <v>-8964344.3076923005</v>
      </c>
      <c r="W118" s="88">
        <v>-8964344.3076923005</v>
      </c>
      <c r="X118" s="88">
        <v>-8964344.3076923005</v>
      </c>
      <c r="Y118" s="88">
        <v>-8964344.3076923005</v>
      </c>
      <c r="Z118" s="88">
        <v>-8964344.3076923005</v>
      </c>
      <c r="AA118" s="88">
        <v>-8964344.3076923005</v>
      </c>
      <c r="AB118" s="88">
        <v>-21118811.615384601</v>
      </c>
      <c r="AC118" s="88">
        <v>-12154467.307692301</v>
      </c>
      <c r="AD118" s="88">
        <v>-12154467.307692301</v>
      </c>
      <c r="AE118" s="88">
        <v>-12154467.307692301</v>
      </c>
      <c r="AF118" s="88">
        <v>-12154467.307692301</v>
      </c>
      <c r="AG118" s="88">
        <v>-12154467.307692301</v>
      </c>
      <c r="AH118" s="88">
        <v>-12154467.307692301</v>
      </c>
      <c r="AI118" s="88">
        <v>-12154467.307692301</v>
      </c>
      <c r="AJ118" s="88">
        <v>-12154467.307692301</v>
      </c>
      <c r="AK118" s="88">
        <v>-12154467.307692301</v>
      </c>
      <c r="AL118" s="88">
        <v>-12154467.307692301</v>
      </c>
      <c r="AM118" s="88">
        <v>-12154467.307692301</v>
      </c>
      <c r="AN118" s="88">
        <v>-12154467.307692301</v>
      </c>
      <c r="AO118" s="88">
        <v>-2842573</v>
      </c>
      <c r="AP118" s="88">
        <v>9311894.3076923005</v>
      </c>
      <c r="AQ118" s="88">
        <v>9311894.3076923005</v>
      </c>
      <c r="AR118" s="88">
        <v>9311894.3076923005</v>
      </c>
      <c r="AS118" s="88">
        <v>9311894.3076923005</v>
      </c>
      <c r="AT118" s="88">
        <v>9311894.3076923005</v>
      </c>
      <c r="AU118" s="88">
        <v>9311894.3076923005</v>
      </c>
      <c r="AV118" s="88">
        <v>9311894.3076923005</v>
      </c>
      <c r="AW118" s="88">
        <v>9311894.3076923005</v>
      </c>
      <c r="AX118" s="88">
        <v>9311894.3076923005</v>
      </c>
      <c r="AY118" s="88">
        <v>9311894.3076923005</v>
      </c>
      <c r="AZ118" s="88">
        <v>9311894.3076923005</v>
      </c>
      <c r="BA118" s="88">
        <v>9311894.3076923005</v>
      </c>
    </row>
    <row r="119" spans="1:53" x14ac:dyDescent="0.2">
      <c r="A119" s="89" t="s">
        <v>218</v>
      </c>
      <c r="B119" s="88">
        <v>0</v>
      </c>
      <c r="C119" s="88">
        <v>0</v>
      </c>
      <c r="D119" s="88">
        <v>0</v>
      </c>
      <c r="E119" s="88">
        <v>0</v>
      </c>
      <c r="F119" s="88">
        <v>0</v>
      </c>
      <c r="G119" s="88">
        <v>0</v>
      </c>
      <c r="H119" s="88">
        <v>0</v>
      </c>
      <c r="I119" s="88">
        <v>0</v>
      </c>
      <c r="J119" s="88">
        <v>0</v>
      </c>
      <c r="K119" s="88">
        <v>0</v>
      </c>
      <c r="L119" s="88">
        <v>0</v>
      </c>
      <c r="M119" s="88">
        <v>0</v>
      </c>
      <c r="N119" s="88">
        <v>0</v>
      </c>
      <c r="O119" s="88">
        <v>0</v>
      </c>
      <c r="P119" s="88">
        <v>0</v>
      </c>
      <c r="Q119" s="88">
        <v>0</v>
      </c>
      <c r="R119" s="88">
        <v>0</v>
      </c>
      <c r="S119" s="88">
        <v>0</v>
      </c>
      <c r="T119" s="88">
        <v>0</v>
      </c>
      <c r="U119" s="88">
        <v>0</v>
      </c>
      <c r="V119" s="88">
        <v>0</v>
      </c>
      <c r="W119" s="88">
        <v>0</v>
      </c>
      <c r="X119" s="88">
        <v>0</v>
      </c>
      <c r="Y119" s="88">
        <v>0</v>
      </c>
      <c r="Z119" s="88">
        <v>0</v>
      </c>
      <c r="AA119" s="88">
        <v>0</v>
      </c>
      <c r="AB119" s="88">
        <v>0</v>
      </c>
      <c r="AC119" s="88">
        <v>0</v>
      </c>
      <c r="AD119" s="88">
        <v>0</v>
      </c>
      <c r="AE119" s="88">
        <v>0</v>
      </c>
      <c r="AF119" s="88">
        <v>0</v>
      </c>
      <c r="AG119" s="88">
        <v>0</v>
      </c>
      <c r="AH119" s="88">
        <v>0</v>
      </c>
      <c r="AI119" s="88">
        <v>0</v>
      </c>
      <c r="AJ119" s="88">
        <v>0</v>
      </c>
      <c r="AK119" s="88">
        <v>0</v>
      </c>
      <c r="AL119" s="88">
        <v>0</v>
      </c>
      <c r="AM119" s="88">
        <v>0</v>
      </c>
      <c r="AN119" s="88">
        <v>0</v>
      </c>
      <c r="AO119" s="88">
        <v>0</v>
      </c>
      <c r="AP119" s="88">
        <v>0</v>
      </c>
      <c r="AQ119" s="88">
        <v>0</v>
      </c>
      <c r="AR119" s="88">
        <v>0</v>
      </c>
      <c r="AS119" s="88">
        <v>0</v>
      </c>
      <c r="AT119" s="88">
        <v>0</v>
      </c>
      <c r="AU119" s="88">
        <v>0</v>
      </c>
      <c r="AV119" s="88">
        <v>0</v>
      </c>
      <c r="AW119" s="88">
        <v>0</v>
      </c>
      <c r="AX119" s="88">
        <v>0</v>
      </c>
      <c r="AY119" s="88">
        <v>0</v>
      </c>
      <c r="AZ119" s="88">
        <v>0</v>
      </c>
      <c r="BA119" s="88">
        <v>0</v>
      </c>
    </row>
    <row r="120" spans="1:53" x14ac:dyDescent="0.2">
      <c r="A120" s="89" t="s">
        <v>219</v>
      </c>
      <c r="B120" s="88">
        <v>0</v>
      </c>
      <c r="C120" s="88">
        <v>0</v>
      </c>
      <c r="D120" s="88">
        <v>0</v>
      </c>
      <c r="E120" s="88">
        <v>0</v>
      </c>
      <c r="F120" s="88">
        <v>0</v>
      </c>
      <c r="G120" s="88">
        <v>0</v>
      </c>
      <c r="H120" s="88">
        <v>0</v>
      </c>
      <c r="I120" s="88">
        <v>0</v>
      </c>
      <c r="J120" s="88">
        <v>0</v>
      </c>
      <c r="K120" s="88">
        <v>0</v>
      </c>
      <c r="L120" s="88">
        <v>0</v>
      </c>
      <c r="M120" s="88">
        <v>0</v>
      </c>
      <c r="N120" s="88">
        <v>0</v>
      </c>
      <c r="O120" s="88">
        <v>0</v>
      </c>
      <c r="P120" s="88">
        <v>0</v>
      </c>
      <c r="Q120" s="88">
        <v>0</v>
      </c>
      <c r="R120" s="88">
        <v>0</v>
      </c>
      <c r="S120" s="88">
        <v>0</v>
      </c>
      <c r="T120" s="88">
        <v>0</v>
      </c>
      <c r="U120" s="88">
        <v>0</v>
      </c>
      <c r="V120" s="88">
        <v>0</v>
      </c>
      <c r="W120" s="88">
        <v>0</v>
      </c>
      <c r="X120" s="88">
        <v>0</v>
      </c>
      <c r="Y120" s="88">
        <v>0</v>
      </c>
      <c r="Z120" s="88">
        <v>0</v>
      </c>
      <c r="AA120" s="88">
        <v>0</v>
      </c>
      <c r="AB120" s="88">
        <v>0</v>
      </c>
      <c r="AC120" s="88">
        <v>0</v>
      </c>
      <c r="AD120" s="88">
        <v>0</v>
      </c>
      <c r="AE120" s="88">
        <v>0</v>
      </c>
      <c r="AF120" s="88">
        <v>0</v>
      </c>
      <c r="AG120" s="88">
        <v>0</v>
      </c>
      <c r="AH120" s="88">
        <v>0</v>
      </c>
      <c r="AI120" s="88">
        <v>0</v>
      </c>
      <c r="AJ120" s="88">
        <v>0</v>
      </c>
      <c r="AK120" s="88">
        <v>0</v>
      </c>
      <c r="AL120" s="88">
        <v>0</v>
      </c>
      <c r="AM120" s="88">
        <v>0</v>
      </c>
      <c r="AN120" s="88">
        <v>0</v>
      </c>
      <c r="AO120" s="88">
        <v>0</v>
      </c>
      <c r="AP120" s="88">
        <v>0</v>
      </c>
      <c r="AQ120" s="88">
        <v>0</v>
      </c>
      <c r="AR120" s="88">
        <v>0</v>
      </c>
      <c r="AS120" s="88">
        <v>0</v>
      </c>
      <c r="AT120" s="88">
        <v>0</v>
      </c>
      <c r="AU120" s="88">
        <v>0</v>
      </c>
      <c r="AV120" s="88">
        <v>0</v>
      </c>
      <c r="AW120" s="88">
        <v>0</v>
      </c>
      <c r="AX120" s="88">
        <v>0</v>
      </c>
      <c r="AY120" s="88">
        <v>0</v>
      </c>
      <c r="AZ120" s="88">
        <v>0</v>
      </c>
      <c r="BA120" s="88">
        <v>0</v>
      </c>
    </row>
    <row r="121" spans="1:53" x14ac:dyDescent="0.2">
      <c r="A121" s="89" t="s">
        <v>220</v>
      </c>
      <c r="B121" s="88">
        <v>0</v>
      </c>
      <c r="C121" s="88">
        <v>0</v>
      </c>
      <c r="D121" s="88">
        <v>0</v>
      </c>
      <c r="E121" s="88">
        <v>0</v>
      </c>
      <c r="F121" s="88">
        <v>0</v>
      </c>
      <c r="G121" s="88">
        <v>0</v>
      </c>
      <c r="H121" s="88">
        <v>0</v>
      </c>
      <c r="I121" s="88">
        <v>0</v>
      </c>
      <c r="J121" s="88">
        <v>0</v>
      </c>
      <c r="K121" s="88">
        <v>0</v>
      </c>
      <c r="L121" s="88">
        <v>0</v>
      </c>
      <c r="M121" s="88">
        <v>0</v>
      </c>
      <c r="N121" s="88">
        <v>0</v>
      </c>
      <c r="O121" s="88">
        <v>0</v>
      </c>
      <c r="P121" s="88">
        <v>0</v>
      </c>
      <c r="Q121" s="88">
        <v>0</v>
      </c>
      <c r="R121" s="88">
        <v>0</v>
      </c>
      <c r="S121" s="88">
        <v>0</v>
      </c>
      <c r="T121" s="88">
        <v>0</v>
      </c>
      <c r="U121" s="88">
        <v>0</v>
      </c>
      <c r="V121" s="88">
        <v>0</v>
      </c>
      <c r="W121" s="88">
        <v>0</v>
      </c>
      <c r="X121" s="88">
        <v>0</v>
      </c>
      <c r="Y121" s="88">
        <v>0</v>
      </c>
      <c r="Z121" s="88">
        <v>0</v>
      </c>
      <c r="AA121" s="88">
        <v>0</v>
      </c>
      <c r="AB121" s="88">
        <v>0</v>
      </c>
      <c r="AC121" s="88">
        <v>0</v>
      </c>
      <c r="AD121" s="88">
        <v>0</v>
      </c>
      <c r="AE121" s="88">
        <v>0</v>
      </c>
      <c r="AF121" s="88">
        <v>0</v>
      </c>
      <c r="AG121" s="88">
        <v>0</v>
      </c>
      <c r="AH121" s="88">
        <v>0</v>
      </c>
      <c r="AI121" s="88">
        <v>0</v>
      </c>
      <c r="AJ121" s="88">
        <v>0</v>
      </c>
      <c r="AK121" s="88">
        <v>0</v>
      </c>
      <c r="AL121" s="88">
        <v>0</v>
      </c>
      <c r="AM121" s="88">
        <v>0</v>
      </c>
      <c r="AN121" s="88">
        <v>0</v>
      </c>
      <c r="AO121" s="88">
        <v>0</v>
      </c>
      <c r="AP121" s="88">
        <v>0</v>
      </c>
      <c r="AQ121" s="88">
        <v>0</v>
      </c>
      <c r="AR121" s="88">
        <v>0</v>
      </c>
      <c r="AS121" s="88">
        <v>0</v>
      </c>
      <c r="AT121" s="88">
        <v>0</v>
      </c>
      <c r="AU121" s="88">
        <v>0</v>
      </c>
      <c r="AV121" s="88">
        <v>0</v>
      </c>
      <c r="AW121" s="88">
        <v>0</v>
      </c>
      <c r="AX121" s="88">
        <v>0</v>
      </c>
      <c r="AY121" s="88">
        <v>0</v>
      </c>
      <c r="AZ121" s="88">
        <v>0</v>
      </c>
      <c r="BA121" s="88">
        <v>0</v>
      </c>
    </row>
    <row r="122" spans="1:53" x14ac:dyDescent="0.2">
      <c r="A122" s="89" t="s">
        <v>221</v>
      </c>
      <c r="B122" s="88">
        <v>-223674307.707432</v>
      </c>
      <c r="C122" s="88">
        <v>-222448351.753793</v>
      </c>
      <c r="D122" s="88">
        <v>-221229727.43928599</v>
      </c>
      <c r="E122" s="88">
        <v>-220008759.885297</v>
      </c>
      <c r="F122" s="88">
        <v>-218785449.09182701</v>
      </c>
      <c r="G122" s="88">
        <v>-217559795.05887601</v>
      </c>
      <c r="H122" s="88">
        <v>-216331797.786443</v>
      </c>
      <c r="I122" s="88">
        <v>-215101457.27452901</v>
      </c>
      <c r="J122" s="88">
        <v>-213856755.06060699</v>
      </c>
      <c r="K122" s="88">
        <v>-212609680.73015001</v>
      </c>
      <c r="L122" s="88">
        <v>-211360234.283158</v>
      </c>
      <c r="M122" s="88">
        <v>-210108415.719632</v>
      </c>
      <c r="N122" s="88">
        <v>-210108415.719632</v>
      </c>
      <c r="O122" s="88">
        <v>-208854225.03957099</v>
      </c>
      <c r="P122" s="88">
        <v>-207597662.242975</v>
      </c>
      <c r="Q122" s="88">
        <v>-206348344.44135499</v>
      </c>
      <c r="R122" s="88">
        <v>-205096625.288717</v>
      </c>
      <c r="S122" s="88">
        <v>-203842504.78506199</v>
      </c>
      <c r="T122" s="88">
        <v>-202585982.93039</v>
      </c>
      <c r="U122" s="88">
        <v>-201327059.7247</v>
      </c>
      <c r="V122" s="88">
        <v>-200065735.16799301</v>
      </c>
      <c r="W122" s="88">
        <v>-198789961.19933099</v>
      </c>
      <c r="X122" s="88">
        <v>-197511756.28123999</v>
      </c>
      <c r="Y122" s="88">
        <v>-196231120.41372201</v>
      </c>
      <c r="Z122" s="88">
        <v>-194948053.596775</v>
      </c>
      <c r="AA122" s="88">
        <v>-194948053.596775</v>
      </c>
      <c r="AB122" s="88">
        <v>-193662555.83039999</v>
      </c>
      <c r="AC122" s="88">
        <v>-192374627.11459699</v>
      </c>
      <c r="AD122" s="88">
        <v>-191093854.59853601</v>
      </c>
      <c r="AE122" s="88">
        <v>-189810621.17070699</v>
      </c>
      <c r="AF122" s="88">
        <v>-188524926.831112</v>
      </c>
      <c r="AG122" s="88">
        <v>-187236771.57974899</v>
      </c>
      <c r="AH122" s="88">
        <v>-185946155.416619</v>
      </c>
      <c r="AI122" s="88">
        <v>-184653078.34172201</v>
      </c>
      <c r="AJ122" s="88">
        <v>-183345461.961353</v>
      </c>
      <c r="AK122" s="88">
        <v>-182035354.33645099</v>
      </c>
      <c r="AL122" s="88">
        <v>-180722755.46701601</v>
      </c>
      <c r="AM122" s="88">
        <v>-179407665.35304701</v>
      </c>
      <c r="AN122" s="88">
        <v>-179407665.35304701</v>
      </c>
      <c r="AO122" s="88">
        <v>-178090083.99454501</v>
      </c>
      <c r="AP122" s="88">
        <v>-176770011.39151001</v>
      </c>
      <c r="AQ122" s="88">
        <v>-175457003.98991901</v>
      </c>
      <c r="AR122" s="88">
        <v>-174141474.64060199</v>
      </c>
      <c r="AS122" s="88">
        <v>-172823423.34355801</v>
      </c>
      <c r="AT122" s="88">
        <v>-171502850.09878799</v>
      </c>
      <c r="AU122" s="88">
        <v>-170179754.90629199</v>
      </c>
      <c r="AV122" s="88">
        <v>-168854137.76607001</v>
      </c>
      <c r="AW122" s="88">
        <v>-167513889.204299</v>
      </c>
      <c r="AX122" s="88">
        <v>-166171087.61468199</v>
      </c>
      <c r="AY122" s="88">
        <v>-164825732.99722201</v>
      </c>
      <c r="AZ122" s="88">
        <v>-163477825.35191599</v>
      </c>
      <c r="BA122" s="88">
        <v>-163477825.35191599</v>
      </c>
    </row>
    <row r="123" spans="1:53" x14ac:dyDescent="0.2">
      <c r="A123" s="89" t="s">
        <v>222</v>
      </c>
      <c r="B123" s="88">
        <v>2540286.2018921399</v>
      </c>
      <c r="C123" s="88">
        <v>2628830.0773016</v>
      </c>
      <c r="D123" s="88">
        <v>2713363.3893502499</v>
      </c>
      <c r="E123" s="88">
        <v>2713363.3893502499</v>
      </c>
      <c r="F123" s="88">
        <v>2644238.46204291</v>
      </c>
      <c r="G123" s="88">
        <v>2748842.3817208698</v>
      </c>
      <c r="H123" s="88">
        <v>2748842.3817208698</v>
      </c>
      <c r="I123" s="88">
        <v>2733592.7216017498</v>
      </c>
      <c r="J123" s="88">
        <v>2647433.2234681398</v>
      </c>
      <c r="K123" s="88">
        <v>2647433.2234681398</v>
      </c>
      <c r="L123" s="88">
        <v>2629303.1967057502</v>
      </c>
      <c r="M123" s="88">
        <v>2597839.1564751398</v>
      </c>
      <c r="N123" s="88">
        <v>2597839.1564751398</v>
      </c>
      <c r="O123" s="88">
        <v>2540286.2018921399</v>
      </c>
      <c r="P123" s="88">
        <v>2628830.0773016</v>
      </c>
      <c r="Q123" s="88">
        <v>2713363.3893502499</v>
      </c>
      <c r="R123" s="88">
        <v>2713363.3893502499</v>
      </c>
      <c r="S123" s="88">
        <v>2644238.46204291</v>
      </c>
      <c r="T123" s="88">
        <v>2748842.3817208698</v>
      </c>
      <c r="U123" s="88">
        <v>2748842.3817208698</v>
      </c>
      <c r="V123" s="88">
        <v>2733592.7216017498</v>
      </c>
      <c r="W123" s="88">
        <v>2647433.2234681398</v>
      </c>
      <c r="X123" s="88">
        <v>2647433.2234681398</v>
      </c>
      <c r="Y123" s="88">
        <v>2629303.1967057502</v>
      </c>
      <c r="Z123" s="88">
        <v>2597839.1564751398</v>
      </c>
      <c r="AA123" s="88">
        <v>2597839.1564751398</v>
      </c>
      <c r="AB123" s="88">
        <v>2540286.2018921399</v>
      </c>
      <c r="AC123" s="88">
        <v>2628830.0773016</v>
      </c>
      <c r="AD123" s="88">
        <v>2713363.3893502499</v>
      </c>
      <c r="AE123" s="88">
        <v>2713363.3893502499</v>
      </c>
      <c r="AF123" s="88">
        <v>2644238.46204291</v>
      </c>
      <c r="AG123" s="88">
        <v>2748842.3817208698</v>
      </c>
      <c r="AH123" s="88">
        <v>2748842.3817208698</v>
      </c>
      <c r="AI123" s="88">
        <v>2733592.7216017498</v>
      </c>
      <c r="AJ123" s="88">
        <v>2647433.2234681398</v>
      </c>
      <c r="AK123" s="88">
        <v>2647433.2234681398</v>
      </c>
      <c r="AL123" s="88">
        <v>2629303.1967057502</v>
      </c>
      <c r="AM123" s="88">
        <v>2597839.1564751398</v>
      </c>
      <c r="AN123" s="88">
        <v>2597839.1564751398</v>
      </c>
      <c r="AO123" s="88">
        <v>2540286.2018921399</v>
      </c>
      <c r="AP123" s="88">
        <v>2628830.0773016</v>
      </c>
      <c r="AQ123" s="88">
        <v>2713363.3893502499</v>
      </c>
      <c r="AR123" s="88">
        <v>2713363.3893502499</v>
      </c>
      <c r="AS123" s="88">
        <v>2644238.46204291</v>
      </c>
      <c r="AT123" s="88">
        <v>2748842.3817208698</v>
      </c>
      <c r="AU123" s="88">
        <v>2748842.3817208698</v>
      </c>
      <c r="AV123" s="88">
        <v>2733592.7216017498</v>
      </c>
      <c r="AW123" s="88">
        <v>2647433.2234681398</v>
      </c>
      <c r="AX123" s="88">
        <v>2647433.2234681398</v>
      </c>
      <c r="AY123" s="88">
        <v>2629303.1967057502</v>
      </c>
      <c r="AZ123" s="88">
        <v>2597839.1564751398</v>
      </c>
      <c r="BA123" s="88">
        <v>2597839.1564751398</v>
      </c>
    </row>
    <row r="124" spans="1:53" x14ac:dyDescent="0.2">
      <c r="A124" s="89" t="s">
        <v>223</v>
      </c>
      <c r="B124" s="88">
        <v>2349691.2731088498</v>
      </c>
      <c r="C124" s="88">
        <v>2436513.0687476899</v>
      </c>
      <c r="D124" s="88">
        <v>2521815.8942613401</v>
      </c>
      <c r="E124" s="88">
        <v>2529851.5919276299</v>
      </c>
      <c r="F124" s="88">
        <v>2471369.3113674298</v>
      </c>
      <c r="G124" s="88">
        <v>2571559.8657280402</v>
      </c>
      <c r="H124" s="88">
        <v>2575709.2052372098</v>
      </c>
      <c r="I124" s="88">
        <v>2564095.8630512301</v>
      </c>
      <c r="J124" s="88">
        <v>2483905.5618493599</v>
      </c>
      <c r="K124" s="88">
        <v>2484371.7779025701</v>
      </c>
      <c r="L124" s="88">
        <v>2464917.9521230101</v>
      </c>
      <c r="M124" s="88">
        <v>2433203.9118117001</v>
      </c>
      <c r="N124" s="88">
        <v>2433203.9118117001</v>
      </c>
      <c r="O124" s="88">
        <v>2378703.7812673701</v>
      </c>
      <c r="P124" s="88">
        <v>2460850.1416481901</v>
      </c>
      <c r="Q124" s="88">
        <v>2537255.7254326702</v>
      </c>
      <c r="R124" s="88">
        <v>2534322.6576400301</v>
      </c>
      <c r="S124" s="88">
        <v>2466947.5739567699</v>
      </c>
      <c r="T124" s="88">
        <v>2560864.3811538401</v>
      </c>
      <c r="U124" s="88">
        <v>2558193.6471223901</v>
      </c>
      <c r="V124" s="88">
        <v>2541414.7554267501</v>
      </c>
      <c r="W124" s="88">
        <v>2459055.8890376999</v>
      </c>
      <c r="X124" s="88">
        <v>2457409.14797555</v>
      </c>
      <c r="Y124" s="88">
        <v>2436738.7425262001</v>
      </c>
      <c r="Z124" s="88">
        <v>2404826.0755737899</v>
      </c>
      <c r="AA124" s="88">
        <v>2404826.0755737899</v>
      </c>
      <c r="AB124" s="88">
        <v>2350128.2431517099</v>
      </c>
      <c r="AC124" s="88">
        <v>2430802.8934271699</v>
      </c>
      <c r="AD124" s="88">
        <v>2506584.2183831302</v>
      </c>
      <c r="AE124" s="88">
        <v>2504624.1684703501</v>
      </c>
      <c r="AF124" s="88">
        <v>2439235.3736893102</v>
      </c>
      <c r="AG124" s="88">
        <v>2534314.6525587598</v>
      </c>
      <c r="AH124" s="88">
        <v>2533728.1669417298</v>
      </c>
      <c r="AI124" s="88">
        <v>2519675.3054405702</v>
      </c>
      <c r="AJ124" s="88">
        <v>2440542.5630312199</v>
      </c>
      <c r="AK124" s="88">
        <v>2441009.5316394302</v>
      </c>
      <c r="AL124" s="88">
        <v>2422734.0609284299</v>
      </c>
      <c r="AM124" s="88">
        <v>2393115.1938467799</v>
      </c>
      <c r="AN124" s="88">
        <v>2393115.1938467799</v>
      </c>
      <c r="AO124" s="88">
        <v>2339903.13072433</v>
      </c>
      <c r="AP124" s="88">
        <v>2421471.2809866602</v>
      </c>
      <c r="AQ124" s="88">
        <v>2498890.17628279</v>
      </c>
      <c r="AR124" s="88">
        <v>2498683.7030043402</v>
      </c>
      <c r="AS124" s="88">
        <v>2434696.48753219</v>
      </c>
      <c r="AT124" s="88">
        <v>2530447.98346515</v>
      </c>
      <c r="AU124" s="88">
        <v>2530766.9340144899</v>
      </c>
      <c r="AV124" s="88">
        <v>2517324.6678862199</v>
      </c>
      <c r="AW124" s="88">
        <v>2438595.2948341598</v>
      </c>
      <c r="AX124" s="88">
        <v>2439258.2720621899</v>
      </c>
      <c r="AY124" s="88">
        <v>2421159.1610141699</v>
      </c>
      <c r="AZ124" s="88">
        <v>2391600.2434580298</v>
      </c>
      <c r="BA124" s="88">
        <v>2391600.2434580298</v>
      </c>
    </row>
    <row r="125" spans="1:53" x14ac:dyDescent="0.2">
      <c r="A125" s="89" t="s">
        <v>224</v>
      </c>
      <c r="B125" s="88">
        <v>0</v>
      </c>
      <c r="C125" s="88">
        <v>0</v>
      </c>
      <c r="D125" s="88">
        <v>0</v>
      </c>
      <c r="E125" s="88">
        <v>0</v>
      </c>
      <c r="F125" s="88">
        <v>0</v>
      </c>
      <c r="G125" s="88">
        <v>0</v>
      </c>
      <c r="H125" s="88">
        <v>0</v>
      </c>
      <c r="I125" s="88">
        <v>0</v>
      </c>
      <c r="J125" s="88">
        <v>0</v>
      </c>
      <c r="K125" s="88">
        <v>0</v>
      </c>
      <c r="L125" s="88">
        <v>0</v>
      </c>
      <c r="M125" s="88">
        <v>0</v>
      </c>
      <c r="N125" s="88">
        <v>0</v>
      </c>
      <c r="O125" s="88">
        <v>0</v>
      </c>
      <c r="P125" s="88">
        <v>0</v>
      </c>
      <c r="Q125" s="88">
        <v>0</v>
      </c>
      <c r="R125" s="88">
        <v>0</v>
      </c>
      <c r="S125" s="88">
        <v>0</v>
      </c>
      <c r="T125" s="88">
        <v>0</v>
      </c>
      <c r="U125" s="88">
        <v>0</v>
      </c>
      <c r="V125" s="88">
        <v>0</v>
      </c>
      <c r="W125" s="88">
        <v>0</v>
      </c>
      <c r="X125" s="88">
        <v>0</v>
      </c>
      <c r="Y125" s="88">
        <v>0</v>
      </c>
      <c r="Z125" s="88">
        <v>0</v>
      </c>
      <c r="AA125" s="88">
        <v>0</v>
      </c>
      <c r="AB125" s="88">
        <v>0</v>
      </c>
      <c r="AC125" s="88">
        <v>0</v>
      </c>
      <c r="AD125" s="88">
        <v>0</v>
      </c>
      <c r="AE125" s="88">
        <v>0</v>
      </c>
      <c r="AF125" s="88">
        <v>0</v>
      </c>
      <c r="AG125" s="88">
        <v>0</v>
      </c>
      <c r="AH125" s="88">
        <v>0</v>
      </c>
      <c r="AI125" s="88">
        <v>0</v>
      </c>
      <c r="AJ125" s="88">
        <v>0</v>
      </c>
      <c r="AK125" s="88">
        <v>0</v>
      </c>
      <c r="AL125" s="88">
        <v>0</v>
      </c>
      <c r="AM125" s="88">
        <v>0</v>
      </c>
      <c r="AN125" s="88">
        <v>0</v>
      </c>
      <c r="AO125" s="88">
        <v>0</v>
      </c>
      <c r="AP125" s="88">
        <v>0</v>
      </c>
      <c r="AQ125" s="88">
        <v>0</v>
      </c>
      <c r="AR125" s="88">
        <v>0</v>
      </c>
      <c r="AS125" s="88">
        <v>0</v>
      </c>
      <c r="AT125" s="88">
        <v>0</v>
      </c>
      <c r="AU125" s="88">
        <v>0</v>
      </c>
      <c r="AV125" s="88">
        <v>0</v>
      </c>
      <c r="AW125" s="88">
        <v>0</v>
      </c>
      <c r="AX125" s="88">
        <v>0</v>
      </c>
      <c r="AY125" s="88">
        <v>0</v>
      </c>
      <c r="AZ125" s="88">
        <v>0</v>
      </c>
      <c r="BA125" s="88">
        <v>0</v>
      </c>
    </row>
    <row r="126" spans="1:53" x14ac:dyDescent="0.2">
      <c r="A126" s="89" t="s">
        <v>507</v>
      </c>
      <c r="B126" s="88">
        <v>0</v>
      </c>
      <c r="C126" s="88">
        <v>0</v>
      </c>
      <c r="D126" s="88">
        <v>0</v>
      </c>
      <c r="E126" s="88">
        <v>0</v>
      </c>
      <c r="F126" s="88">
        <v>0</v>
      </c>
      <c r="G126" s="88">
        <v>0</v>
      </c>
      <c r="H126" s="88">
        <v>0</v>
      </c>
      <c r="I126" s="88">
        <v>0</v>
      </c>
      <c r="J126" s="88">
        <v>0</v>
      </c>
      <c r="K126" s="88">
        <v>0</v>
      </c>
      <c r="L126" s="88">
        <v>0</v>
      </c>
      <c r="M126" s="88">
        <v>0</v>
      </c>
      <c r="N126" s="88">
        <v>0</v>
      </c>
      <c r="O126" s="88">
        <v>-5037462.4615384601</v>
      </c>
      <c r="P126" s="88">
        <v>-5037462.4615384601</v>
      </c>
      <c r="Q126" s="88">
        <v>-5037462.4615384601</v>
      </c>
      <c r="R126" s="88">
        <v>-5037462.4615384601</v>
      </c>
      <c r="S126" s="88">
        <v>-5037462.4615384601</v>
      </c>
      <c r="T126" s="88">
        <v>-5037462.4615384601</v>
      </c>
      <c r="U126" s="88">
        <v>-5037462.4615384601</v>
      </c>
      <c r="V126" s="88">
        <v>-5037462.4615384601</v>
      </c>
      <c r="W126" s="88">
        <v>-5037462.4615384601</v>
      </c>
      <c r="X126" s="88">
        <v>-5037462.4615384601</v>
      </c>
      <c r="Y126" s="88">
        <v>-5037462.4615384601</v>
      </c>
      <c r="Z126" s="88">
        <v>-5037462.4615384601</v>
      </c>
      <c r="AA126" s="88">
        <v>-5037462.4615384601</v>
      </c>
      <c r="AB126" s="88">
        <v>-21293783.846153799</v>
      </c>
      <c r="AC126" s="88">
        <v>-16256321.3846153</v>
      </c>
      <c r="AD126" s="88">
        <v>-16256321.3846153</v>
      </c>
      <c r="AE126" s="88">
        <v>-16256321.3846153</v>
      </c>
      <c r="AF126" s="88">
        <v>-16256321.3846153</v>
      </c>
      <c r="AG126" s="88">
        <v>-16256321.3846153</v>
      </c>
      <c r="AH126" s="88">
        <v>-16256321.3846153</v>
      </c>
      <c r="AI126" s="88">
        <v>-16256321.3846153</v>
      </c>
      <c r="AJ126" s="88">
        <v>-16256321.3846153</v>
      </c>
      <c r="AK126" s="88">
        <v>-16256321.3846153</v>
      </c>
      <c r="AL126" s="88">
        <v>-16256321.3846153</v>
      </c>
      <c r="AM126" s="88">
        <v>-16256321.3846153</v>
      </c>
      <c r="AN126" s="88">
        <v>-16256321.3846153</v>
      </c>
      <c r="AO126" s="88">
        <v>-46245055.076922998</v>
      </c>
      <c r="AP126" s="88">
        <v>-29988733.692307599</v>
      </c>
      <c r="AQ126" s="88">
        <v>-29988733.692307599</v>
      </c>
      <c r="AR126" s="88">
        <v>-29988733.692307599</v>
      </c>
      <c r="AS126" s="88">
        <v>-29988733.692307599</v>
      </c>
      <c r="AT126" s="88">
        <v>-29988733.692307599</v>
      </c>
      <c r="AU126" s="88">
        <v>-29988733.692307599</v>
      </c>
      <c r="AV126" s="88">
        <v>-29988733.692307599</v>
      </c>
      <c r="AW126" s="88">
        <v>-29988733.692307599</v>
      </c>
      <c r="AX126" s="88">
        <v>-29988733.692307599</v>
      </c>
      <c r="AY126" s="88">
        <v>-29988733.692307599</v>
      </c>
      <c r="AZ126" s="88">
        <v>-29988733.692307599</v>
      </c>
      <c r="BA126" s="88">
        <v>-29988733.692307599</v>
      </c>
    </row>
    <row r="127" spans="1:53" x14ac:dyDescent="0.2">
      <c r="A127" s="89" t="s">
        <v>225</v>
      </c>
      <c r="B127" s="88">
        <v>-221324616.43432301</v>
      </c>
      <c r="C127" s="88">
        <v>-220011838.685045</v>
      </c>
      <c r="D127" s="88">
        <v>-218707911.54502401</v>
      </c>
      <c r="E127" s="88">
        <v>-217478908.29337001</v>
      </c>
      <c r="F127" s="88">
        <v>-216314079.78046</v>
      </c>
      <c r="G127" s="88">
        <v>-214988235.19314799</v>
      </c>
      <c r="H127" s="88">
        <v>-213756088.58120599</v>
      </c>
      <c r="I127" s="88">
        <v>-212537361.41147801</v>
      </c>
      <c r="J127" s="88">
        <v>-211372849.49875799</v>
      </c>
      <c r="K127" s="88">
        <v>-210125308.95224699</v>
      </c>
      <c r="L127" s="88">
        <v>-208895316.33103499</v>
      </c>
      <c r="M127" s="88">
        <v>-207675211.80781999</v>
      </c>
      <c r="N127" s="88">
        <v>-207675211.80781999</v>
      </c>
      <c r="O127" s="88">
        <v>-211512983.71984199</v>
      </c>
      <c r="P127" s="88">
        <v>-210174274.562866</v>
      </c>
      <c r="Q127" s="88">
        <v>-208848551.177461</v>
      </c>
      <c r="R127" s="88">
        <v>-207599765.09261599</v>
      </c>
      <c r="S127" s="88">
        <v>-206413019.67264399</v>
      </c>
      <c r="T127" s="88">
        <v>-205062581.01077399</v>
      </c>
      <c r="U127" s="88">
        <v>-203806328.539116</v>
      </c>
      <c r="V127" s="88">
        <v>-202561782.87410399</v>
      </c>
      <c r="W127" s="88">
        <v>-201368367.77183101</v>
      </c>
      <c r="X127" s="88">
        <v>-200091809.59480301</v>
      </c>
      <c r="Y127" s="88">
        <v>-198831844.132734</v>
      </c>
      <c r="Z127" s="88">
        <v>-197580689.98274001</v>
      </c>
      <c r="AA127" s="88">
        <v>-197580689.98274001</v>
      </c>
      <c r="AB127" s="88">
        <v>-212606211.433402</v>
      </c>
      <c r="AC127" s="88">
        <v>-206200145.60578501</v>
      </c>
      <c r="AD127" s="88">
        <v>-204843591.764768</v>
      </c>
      <c r="AE127" s="88">
        <v>-203562318.38685301</v>
      </c>
      <c r="AF127" s="88">
        <v>-202342012.84203801</v>
      </c>
      <c r="AG127" s="88">
        <v>-200958778.31180599</v>
      </c>
      <c r="AH127" s="88">
        <v>-199668748.63429299</v>
      </c>
      <c r="AI127" s="88">
        <v>-198389724.42089599</v>
      </c>
      <c r="AJ127" s="88">
        <v>-197161240.78293699</v>
      </c>
      <c r="AK127" s="88">
        <v>-195850666.18942699</v>
      </c>
      <c r="AL127" s="88">
        <v>-194556342.790703</v>
      </c>
      <c r="AM127" s="88">
        <v>-193270871.543816</v>
      </c>
      <c r="AN127" s="88">
        <v>-193270871.543816</v>
      </c>
      <c r="AO127" s="88">
        <v>-221995235.94074401</v>
      </c>
      <c r="AP127" s="88">
        <v>-204337273.80283099</v>
      </c>
      <c r="AQ127" s="88">
        <v>-202946847.50594401</v>
      </c>
      <c r="AR127" s="88">
        <v>-201631524.62990499</v>
      </c>
      <c r="AS127" s="88">
        <v>-200377460.548334</v>
      </c>
      <c r="AT127" s="88">
        <v>-198961135.80763099</v>
      </c>
      <c r="AU127" s="88">
        <v>-197637721.66458499</v>
      </c>
      <c r="AV127" s="88">
        <v>-196325546.79049101</v>
      </c>
      <c r="AW127" s="88">
        <v>-195064027.60177201</v>
      </c>
      <c r="AX127" s="88">
        <v>-193720563.03492799</v>
      </c>
      <c r="AY127" s="88">
        <v>-192393307.52851501</v>
      </c>
      <c r="AZ127" s="88">
        <v>-191074958.80076501</v>
      </c>
      <c r="BA127" s="88">
        <v>-191074958.80076501</v>
      </c>
    </row>
    <row r="128" spans="1:53" x14ac:dyDescent="0.2">
      <c r="A128" s="89" t="s">
        <v>135</v>
      </c>
      <c r="B128" s="88">
        <v>0</v>
      </c>
      <c r="C128" s="88">
        <v>0</v>
      </c>
      <c r="D128" s="88">
        <v>0</v>
      </c>
      <c r="E128" s="88">
        <v>0</v>
      </c>
      <c r="F128" s="88">
        <v>0</v>
      </c>
      <c r="G128" s="88">
        <v>0</v>
      </c>
      <c r="H128" s="88">
        <v>0</v>
      </c>
      <c r="I128" s="88">
        <v>0</v>
      </c>
      <c r="J128" s="88">
        <v>0</v>
      </c>
      <c r="K128" s="88">
        <v>0</v>
      </c>
      <c r="L128" s="88">
        <v>0</v>
      </c>
      <c r="M128" s="88">
        <v>0</v>
      </c>
      <c r="N128" s="88">
        <v>0</v>
      </c>
      <c r="O128" s="88">
        <v>0</v>
      </c>
      <c r="P128" s="88">
        <v>0</v>
      </c>
      <c r="Q128" s="88">
        <v>0</v>
      </c>
      <c r="R128" s="88">
        <v>0</v>
      </c>
      <c r="S128" s="88">
        <v>0</v>
      </c>
      <c r="T128" s="88">
        <v>0</v>
      </c>
      <c r="U128" s="88">
        <v>0</v>
      </c>
      <c r="V128" s="88">
        <v>0</v>
      </c>
      <c r="W128" s="88">
        <v>0</v>
      </c>
      <c r="X128" s="88">
        <v>0</v>
      </c>
      <c r="Y128" s="88">
        <v>0</v>
      </c>
      <c r="Z128" s="88">
        <v>0</v>
      </c>
      <c r="AA128" s="88">
        <v>0</v>
      </c>
      <c r="AB128" s="88">
        <v>0</v>
      </c>
      <c r="AC128" s="88">
        <v>0</v>
      </c>
      <c r="AD128" s="88">
        <v>0</v>
      </c>
      <c r="AE128" s="88">
        <v>0</v>
      </c>
      <c r="AF128" s="88">
        <v>0</v>
      </c>
      <c r="AG128" s="88">
        <v>0</v>
      </c>
      <c r="AH128" s="88">
        <v>0</v>
      </c>
      <c r="AI128" s="88">
        <v>0</v>
      </c>
      <c r="AJ128" s="88">
        <v>0</v>
      </c>
      <c r="AK128" s="88">
        <v>0</v>
      </c>
      <c r="AL128" s="88">
        <v>0</v>
      </c>
      <c r="AM128" s="88">
        <v>0</v>
      </c>
      <c r="AN128" s="88">
        <v>0</v>
      </c>
      <c r="AO128" s="88">
        <v>0</v>
      </c>
      <c r="AP128" s="88">
        <v>0</v>
      </c>
      <c r="AQ128" s="88">
        <v>0</v>
      </c>
      <c r="AR128" s="88">
        <v>0</v>
      </c>
      <c r="AS128" s="88">
        <v>0</v>
      </c>
      <c r="AT128" s="88">
        <v>0</v>
      </c>
      <c r="AU128" s="88">
        <v>0</v>
      </c>
      <c r="AV128" s="88">
        <v>0</v>
      </c>
      <c r="AW128" s="88">
        <v>0</v>
      </c>
      <c r="AX128" s="88">
        <v>0</v>
      </c>
      <c r="AY128" s="88">
        <v>0</v>
      </c>
      <c r="AZ128" s="88">
        <v>0</v>
      </c>
      <c r="BA128" s="88">
        <v>0</v>
      </c>
    </row>
    <row r="129" spans="1:53" x14ac:dyDescent="0.2">
      <c r="A129" s="89" t="s">
        <v>136</v>
      </c>
      <c r="B129" s="88">
        <v>-207822446.548549</v>
      </c>
      <c r="C129" s="88">
        <v>-215795520.37153599</v>
      </c>
      <c r="D129" s="88">
        <v>-214388639.24247199</v>
      </c>
      <c r="E129" s="88">
        <v>-213057797.517389</v>
      </c>
      <c r="F129" s="88">
        <v>-211792246.046664</v>
      </c>
      <c r="G129" s="88">
        <v>-210366794.01715299</v>
      </c>
      <c r="H129" s="88">
        <v>-209036155.478625</v>
      </c>
      <c r="I129" s="88">
        <v>-207720051.897926</v>
      </c>
      <c r="J129" s="88">
        <v>-206459279.08984801</v>
      </c>
      <c r="K129" s="88">
        <v>-205115596.61075601</v>
      </c>
      <c r="L129" s="88">
        <v>-203789462.056961</v>
      </c>
      <c r="M129" s="88">
        <v>-202473215.60116401</v>
      </c>
      <c r="N129" s="88">
        <v>-202473215.60116401</v>
      </c>
      <c r="O129" s="88">
        <v>-215179189.88829601</v>
      </c>
      <c r="P129" s="88">
        <v>-229714882.72181401</v>
      </c>
      <c r="Q129" s="88">
        <v>-228293017.40382701</v>
      </c>
      <c r="R129" s="88">
        <v>-226948089.386399</v>
      </c>
      <c r="S129" s="88">
        <v>-225665202.03384501</v>
      </c>
      <c r="T129" s="88">
        <v>-224218621.43939301</v>
      </c>
      <c r="U129" s="88">
        <v>-222866227.03515199</v>
      </c>
      <c r="V129" s="88">
        <v>-221525624.152199</v>
      </c>
      <c r="W129" s="88">
        <v>-220236236.546624</v>
      </c>
      <c r="X129" s="88">
        <v>-218863790.58093399</v>
      </c>
      <c r="Y129" s="88">
        <v>-217508022.04484299</v>
      </c>
      <c r="Z129" s="88">
        <v>-216161391.47240099</v>
      </c>
      <c r="AA129" s="88">
        <v>-216161391.47240099</v>
      </c>
      <c r="AB129" s="88">
        <v>-243246379.11094099</v>
      </c>
      <c r="AC129" s="88">
        <v>-227781443.15844801</v>
      </c>
      <c r="AD129" s="88">
        <v>-226330838.80287999</v>
      </c>
      <c r="AE129" s="88">
        <v>-224955990.213045</v>
      </c>
      <c r="AF129" s="88">
        <v>-223642584.75894299</v>
      </c>
      <c r="AG129" s="88">
        <v>-222166725.62205499</v>
      </c>
      <c r="AH129" s="88">
        <v>-220784546.64051801</v>
      </c>
      <c r="AI129" s="88">
        <v>-219413848.42572999</v>
      </c>
      <c r="AJ129" s="88">
        <v>-218094081.37437099</v>
      </c>
      <c r="AK129" s="88">
        <v>-216692613.95545301</v>
      </c>
      <c r="AL129" s="88">
        <v>-215307788.31931201</v>
      </c>
      <c r="AM129" s="88">
        <v>-213932205.42300099</v>
      </c>
      <c r="AN129" s="88">
        <v>-213932205.42300099</v>
      </c>
      <c r="AO129" s="88">
        <v>-233254712.51386899</v>
      </c>
      <c r="AP129" s="88">
        <v>-203352320.069897</v>
      </c>
      <c r="AQ129" s="88">
        <v>-201871930.774643</v>
      </c>
      <c r="AR129" s="88">
        <v>-200466644.90023699</v>
      </c>
      <c r="AS129" s="88">
        <v>-199122617.820299</v>
      </c>
      <c r="AT129" s="88">
        <v>-197616330.081229</v>
      </c>
      <c r="AU129" s="88">
        <v>-196202952.93981701</v>
      </c>
      <c r="AV129" s="88">
        <v>-194800815.06735599</v>
      </c>
      <c r="AW129" s="88">
        <v>-193449332.88027</v>
      </c>
      <c r="AX129" s="88">
        <v>-192015905.31505901</v>
      </c>
      <c r="AY129" s="88">
        <v>-190598686.81027901</v>
      </c>
      <c r="AZ129" s="88">
        <v>-189190375.084162</v>
      </c>
      <c r="BA129" s="88">
        <v>-189190375.084162</v>
      </c>
    </row>
    <row r="130" spans="1:53" x14ac:dyDescent="0.2">
      <c r="A130" s="89" t="s">
        <v>137</v>
      </c>
    </row>
    <row r="131" spans="1:53" x14ac:dyDescent="0.2">
      <c r="A131" s="89" t="s">
        <v>226</v>
      </c>
      <c r="B131" s="88">
        <v>0</v>
      </c>
      <c r="C131" s="88">
        <v>0</v>
      </c>
      <c r="D131" s="88">
        <v>0</v>
      </c>
      <c r="E131" s="88">
        <v>0</v>
      </c>
      <c r="F131" s="88">
        <v>0</v>
      </c>
      <c r="G131" s="88">
        <v>0</v>
      </c>
      <c r="H131" s="88">
        <v>0</v>
      </c>
      <c r="I131" s="88">
        <v>0</v>
      </c>
      <c r="J131" s="88">
        <v>0</v>
      </c>
      <c r="K131" s="88">
        <v>0</v>
      </c>
      <c r="L131" s="88">
        <v>0</v>
      </c>
      <c r="M131" s="88">
        <v>0</v>
      </c>
      <c r="N131" s="88">
        <v>0</v>
      </c>
      <c r="O131" s="88">
        <v>-5037462.4615384601</v>
      </c>
      <c r="P131" s="88">
        <v>-5037462.4615384601</v>
      </c>
      <c r="Q131" s="88">
        <v>-5037462.4615384601</v>
      </c>
      <c r="R131" s="88">
        <v>-5037462.4615384601</v>
      </c>
      <c r="S131" s="88">
        <v>-5037462.4615384601</v>
      </c>
      <c r="T131" s="88">
        <v>-5037462.4615384601</v>
      </c>
      <c r="U131" s="88">
        <v>-5037462.4615384601</v>
      </c>
      <c r="V131" s="88">
        <v>-5037462.4615384601</v>
      </c>
      <c r="W131" s="88">
        <v>-5037462.4615384601</v>
      </c>
      <c r="X131" s="88">
        <v>-5037462.4615384601</v>
      </c>
      <c r="Y131" s="88">
        <v>-5037462.4615384601</v>
      </c>
      <c r="Z131" s="88">
        <v>-5037462.4615384601</v>
      </c>
      <c r="AA131" s="88">
        <v>-5037462.4615384601</v>
      </c>
      <c r="AB131" s="88">
        <v>-21293783.846153799</v>
      </c>
      <c r="AC131" s="88">
        <v>-16256321.3846153</v>
      </c>
      <c r="AD131" s="88">
        <v>-16256321.3846153</v>
      </c>
      <c r="AE131" s="88">
        <v>-16256321.3846153</v>
      </c>
      <c r="AF131" s="88">
        <v>-16256321.3846153</v>
      </c>
      <c r="AG131" s="88">
        <v>-16256321.3846153</v>
      </c>
      <c r="AH131" s="88">
        <v>-16256321.3846153</v>
      </c>
      <c r="AI131" s="88">
        <v>-16256321.3846153</v>
      </c>
      <c r="AJ131" s="88">
        <v>-16256321.3846153</v>
      </c>
      <c r="AK131" s="88">
        <v>-16256321.3846153</v>
      </c>
      <c r="AL131" s="88">
        <v>-16256321.3846153</v>
      </c>
      <c r="AM131" s="88">
        <v>-16256321.3846153</v>
      </c>
      <c r="AN131" s="88">
        <v>-16256321.3846153</v>
      </c>
      <c r="AO131" s="88">
        <v>-46245055.076922998</v>
      </c>
      <c r="AP131" s="88">
        <v>-29988733.692307599</v>
      </c>
      <c r="AQ131" s="88">
        <v>-29988733.692307599</v>
      </c>
      <c r="AR131" s="88">
        <v>-29988733.692307599</v>
      </c>
      <c r="AS131" s="88">
        <v>-29988733.692307599</v>
      </c>
      <c r="AT131" s="88">
        <v>-29988733.692307599</v>
      </c>
      <c r="AU131" s="88">
        <v>-29988733.692307599</v>
      </c>
      <c r="AV131" s="88">
        <v>-29988733.692307599</v>
      </c>
      <c r="AW131" s="88">
        <v>-29988733.692307599</v>
      </c>
      <c r="AX131" s="88">
        <v>-29988733.692307599</v>
      </c>
      <c r="AY131" s="88">
        <v>-29988733.692307599</v>
      </c>
      <c r="AZ131" s="88">
        <v>-29988733.692307599</v>
      </c>
      <c r="BA131" s="88">
        <v>-29988733.692307599</v>
      </c>
    </row>
    <row r="132" spans="1:53" x14ac:dyDescent="0.2">
      <c r="A132" s="89" t="s">
        <v>227</v>
      </c>
    </row>
    <row r="133" spans="1:53" x14ac:dyDescent="0.2">
      <c r="A133" s="131" t="s">
        <v>228</v>
      </c>
    </row>
    <row r="134" spans="1:53" x14ac:dyDescent="0.2">
      <c r="A134" s="89" t="s">
        <v>229</v>
      </c>
      <c r="B134" s="88">
        <v>22733412703.183201</v>
      </c>
      <c r="C134" s="88">
        <v>22796976278.304798</v>
      </c>
      <c r="D134" s="88">
        <v>22868317091.6129</v>
      </c>
      <c r="E134" s="88">
        <v>22933209413.190899</v>
      </c>
      <c r="F134" s="88">
        <v>22999798446.0406</v>
      </c>
      <c r="G134" s="88">
        <v>23073139760.5373</v>
      </c>
      <c r="H134" s="88">
        <v>23136242317.574501</v>
      </c>
      <c r="I134" s="88">
        <v>23200366095.313202</v>
      </c>
      <c r="J134" s="88">
        <v>23270433668.611198</v>
      </c>
      <c r="K134" s="88">
        <v>23332627600.731499</v>
      </c>
      <c r="L134" s="88">
        <v>23420991360.932899</v>
      </c>
      <c r="M134" s="88">
        <v>23513476027.986301</v>
      </c>
      <c r="N134" s="88">
        <v>23513476027.986301</v>
      </c>
      <c r="O134" s="88">
        <v>23597622798.077599</v>
      </c>
      <c r="P134" s="88">
        <v>23679287899.057899</v>
      </c>
      <c r="Q134" s="88">
        <v>23781017805.412601</v>
      </c>
      <c r="R134" s="88">
        <v>23884906571.6945</v>
      </c>
      <c r="S134" s="88">
        <v>23996872385.989799</v>
      </c>
      <c r="T134" s="88">
        <v>24115188790.719898</v>
      </c>
      <c r="U134" s="88">
        <v>24227892406.633701</v>
      </c>
      <c r="V134" s="88">
        <v>24346372189.105701</v>
      </c>
      <c r="W134" s="88">
        <v>24469021326.1101</v>
      </c>
      <c r="X134" s="88">
        <v>24595125482.262402</v>
      </c>
      <c r="Y134" s="88">
        <v>24755598984.269798</v>
      </c>
      <c r="Z134" s="88">
        <v>24917406205.938499</v>
      </c>
      <c r="AA134" s="88">
        <v>24917406205.938499</v>
      </c>
      <c r="AB134" s="88">
        <v>25073319506.5439</v>
      </c>
      <c r="AC134" s="88">
        <v>25219862987.950001</v>
      </c>
      <c r="AD134" s="88">
        <v>25374369893.2187</v>
      </c>
      <c r="AE134" s="88">
        <v>25521783977.1464</v>
      </c>
      <c r="AF134" s="88">
        <v>25670409720.900002</v>
      </c>
      <c r="AG134" s="88">
        <v>25817046517.552601</v>
      </c>
      <c r="AH134" s="88">
        <v>25955289316.186699</v>
      </c>
      <c r="AI134" s="88">
        <v>26091067460.880199</v>
      </c>
      <c r="AJ134" s="88">
        <v>26221966593.0061</v>
      </c>
      <c r="AK134" s="88">
        <v>26351860967.089401</v>
      </c>
      <c r="AL134" s="88">
        <v>26507311992.456402</v>
      </c>
      <c r="AM134" s="88">
        <v>26653104417.365799</v>
      </c>
      <c r="AN134" s="88">
        <v>26653104417.365799</v>
      </c>
      <c r="AO134" s="88">
        <v>26792332938.059502</v>
      </c>
      <c r="AP134" s="88">
        <v>26919753673.072498</v>
      </c>
      <c r="AQ134" s="88">
        <v>27056719594.2761</v>
      </c>
      <c r="AR134" s="88">
        <v>27190481201.8745</v>
      </c>
      <c r="AS134" s="88">
        <v>27327016869.6968</v>
      </c>
      <c r="AT134" s="88">
        <v>27462159318.051102</v>
      </c>
      <c r="AU134" s="88">
        <v>27589804346.467701</v>
      </c>
      <c r="AV134" s="88">
        <v>27715656997.4305</v>
      </c>
      <c r="AW134" s="88">
        <v>27835352230.538502</v>
      </c>
      <c r="AX134" s="88">
        <v>27954553308.873299</v>
      </c>
      <c r="AY134" s="88">
        <v>28100873262.122299</v>
      </c>
      <c r="AZ134" s="88">
        <v>28237463068.026798</v>
      </c>
      <c r="BA134" s="88">
        <v>28237463068.026798</v>
      </c>
    </row>
    <row r="135" spans="1:53" x14ac:dyDescent="0.2">
      <c r="A135" s="89" t="s">
        <v>230</v>
      </c>
      <c r="B135" s="88">
        <v>20999850747.6483</v>
      </c>
      <c r="C135" s="88">
        <v>21051902580.1661</v>
      </c>
      <c r="D135" s="88">
        <v>21111796034.218498</v>
      </c>
      <c r="E135" s="88">
        <v>21164063270.3559</v>
      </c>
      <c r="F135" s="88">
        <v>21218096275.739101</v>
      </c>
      <c r="G135" s="88">
        <v>21279367791.077202</v>
      </c>
      <c r="H135" s="88">
        <v>21330006174.6073</v>
      </c>
      <c r="I135" s="88">
        <v>21380944421.448101</v>
      </c>
      <c r="J135" s="88">
        <v>21438466769.571098</v>
      </c>
      <c r="K135" s="88">
        <v>21488264611.924599</v>
      </c>
      <c r="L135" s="88">
        <v>21563875276.2145</v>
      </c>
      <c r="M135" s="88">
        <v>21651576459.630402</v>
      </c>
      <c r="N135" s="88">
        <v>21651576459.630402</v>
      </c>
      <c r="O135" s="88">
        <v>21787988710.814999</v>
      </c>
      <c r="P135" s="88">
        <v>21856585428.646999</v>
      </c>
      <c r="Q135" s="88">
        <v>21945804601.013699</v>
      </c>
      <c r="R135" s="88">
        <v>22037174651.6991</v>
      </c>
      <c r="S135" s="88">
        <v>22136586358.727001</v>
      </c>
      <c r="T135" s="88">
        <v>22242955882.927601</v>
      </c>
      <c r="U135" s="88">
        <v>22343578731.529701</v>
      </c>
      <c r="V135" s="88">
        <v>22449717081.147701</v>
      </c>
      <c r="W135" s="88">
        <v>22561547562.474602</v>
      </c>
      <c r="X135" s="88">
        <v>22676217428.774899</v>
      </c>
      <c r="Y135" s="88">
        <v>22824474540.408501</v>
      </c>
      <c r="Z135" s="88">
        <v>22974331822.5149</v>
      </c>
      <c r="AA135" s="88">
        <v>22974331822.5149</v>
      </c>
      <c r="AB135" s="88">
        <v>23104719595.8703</v>
      </c>
      <c r="AC135" s="88">
        <v>23239241951.3232</v>
      </c>
      <c r="AD135" s="88">
        <v>23382264149.907001</v>
      </c>
      <c r="AE135" s="88">
        <v>23518333171.013</v>
      </c>
      <c r="AF135" s="88">
        <v>23655786727.136101</v>
      </c>
      <c r="AG135" s="88">
        <v>23791806427.055199</v>
      </c>
      <c r="AH135" s="88">
        <v>23919378121.812401</v>
      </c>
      <c r="AI135" s="88">
        <v>24044056320.837399</v>
      </c>
      <c r="AJ135" s="88">
        <v>24164859758.4594</v>
      </c>
      <c r="AK135" s="88">
        <v>24284161280.644501</v>
      </c>
      <c r="AL135" s="88">
        <v>24428520665.535599</v>
      </c>
      <c r="AM135" s="88">
        <v>24563970326.157799</v>
      </c>
      <c r="AN135" s="88">
        <v>24563970326.157799</v>
      </c>
      <c r="AO135" s="88">
        <v>24675804135.811001</v>
      </c>
      <c r="AP135" s="88">
        <v>24793550352.2369</v>
      </c>
      <c r="AQ135" s="88">
        <v>24920877458.372398</v>
      </c>
      <c r="AR135" s="88">
        <v>25044938407.002701</v>
      </c>
      <c r="AS135" s="88">
        <v>25171653757.529099</v>
      </c>
      <c r="AT135" s="88">
        <v>25297292970.872601</v>
      </c>
      <c r="AU135" s="88">
        <v>25415320562.081699</v>
      </c>
      <c r="AV135" s="88">
        <v>25531047182.0858</v>
      </c>
      <c r="AW135" s="88">
        <v>25641905487.916302</v>
      </c>
      <c r="AX135" s="88">
        <v>25751833357.265999</v>
      </c>
      <c r="AY135" s="88">
        <v>25887879715.972301</v>
      </c>
      <c r="AZ135" s="88">
        <v>26013289370.584301</v>
      </c>
      <c r="BA135" s="88">
        <v>26013289370.584301</v>
      </c>
    </row>
    <row r="136" spans="1:53" x14ac:dyDescent="0.2">
      <c r="A136" s="89" t="s">
        <v>231</v>
      </c>
      <c r="B136" s="88">
        <v>-2642555432.4056902</v>
      </c>
      <c r="C136" s="88">
        <v>-2612778773.5766501</v>
      </c>
      <c r="D136" s="88">
        <v>-2581384246.0876398</v>
      </c>
      <c r="E136" s="88">
        <v>-2547197872.1603899</v>
      </c>
      <c r="F136" s="88">
        <v>-2514386231.5493302</v>
      </c>
      <c r="G136" s="88">
        <v>-2490663054.4219699</v>
      </c>
      <c r="H136" s="88">
        <v>-2469353088.1622701</v>
      </c>
      <c r="I136" s="88">
        <v>-2444471956.01513</v>
      </c>
      <c r="J136" s="88">
        <v>-2428640354.1651802</v>
      </c>
      <c r="K136" s="88">
        <v>-2409135873.2587299</v>
      </c>
      <c r="L136" s="88">
        <v>-2394707843.9305501</v>
      </c>
      <c r="M136" s="88">
        <v>-2375059996.7463002</v>
      </c>
      <c r="N136" s="88">
        <v>-2375059996.7463002</v>
      </c>
      <c r="O136" s="88">
        <v>-2335204635.2238498</v>
      </c>
      <c r="P136" s="88">
        <v>-2314443477.85219</v>
      </c>
      <c r="Q136" s="88">
        <v>-2306256748.3860302</v>
      </c>
      <c r="R136" s="88">
        <v>-2299590834.4098201</v>
      </c>
      <c r="S136" s="88">
        <v>-2295923906.3347902</v>
      </c>
      <c r="T136" s="88">
        <v>-2296734885.4086599</v>
      </c>
      <c r="U136" s="88">
        <v>-2302782706.1500001</v>
      </c>
      <c r="V136" s="88">
        <v>-2310062600.0294099</v>
      </c>
      <c r="W136" s="88">
        <v>-2328897336.4181499</v>
      </c>
      <c r="X136" s="88">
        <v>-2354773704.6540298</v>
      </c>
      <c r="Y136" s="88">
        <v>-2399837693.34829</v>
      </c>
      <c r="Z136" s="88">
        <v>-2440064363.02075</v>
      </c>
      <c r="AA136" s="88">
        <v>-2440064363.02075</v>
      </c>
      <c r="AB136" s="88">
        <v>-2488526999.2945499</v>
      </c>
      <c r="AC136" s="88">
        <v>-2546146764.223</v>
      </c>
      <c r="AD136" s="88">
        <v>-2604538166.1440501</v>
      </c>
      <c r="AE136" s="88">
        <v>-2662668581.6259198</v>
      </c>
      <c r="AF136" s="88">
        <v>-2720894295.8543901</v>
      </c>
      <c r="AG136" s="88">
        <v>-2779213089.2660799</v>
      </c>
      <c r="AH136" s="88">
        <v>-2837890753.4560599</v>
      </c>
      <c r="AI136" s="88">
        <v>-2896798747.1956601</v>
      </c>
      <c r="AJ136" s="88">
        <v>-2955842504.2565598</v>
      </c>
      <c r="AK136" s="88">
        <v>-3015312009.8608899</v>
      </c>
      <c r="AL136" s="88">
        <v>-3074872271.2821698</v>
      </c>
      <c r="AM136" s="88">
        <v>-3134977878.1346598</v>
      </c>
      <c r="AN136" s="88">
        <v>-3134977878.1346598</v>
      </c>
      <c r="AO136" s="88">
        <v>-3199903211.2816601</v>
      </c>
      <c r="AP136" s="88">
        <v>-3266675455.46384</v>
      </c>
      <c r="AQ136" s="88">
        <v>-3324406947.87989</v>
      </c>
      <c r="AR136" s="88">
        <v>-3381271383.9949198</v>
      </c>
      <c r="AS136" s="88">
        <v>-3437548371.8997002</v>
      </c>
      <c r="AT136" s="88">
        <v>-3493187502.2170601</v>
      </c>
      <c r="AU136" s="88">
        <v>-3548451456.5762801</v>
      </c>
      <c r="AV136" s="88">
        <v>-3603130102.18606</v>
      </c>
      <c r="AW136" s="88">
        <v>-3657062778.7530198</v>
      </c>
      <c r="AX136" s="88">
        <v>-3710458227.78372</v>
      </c>
      <c r="AY136" s="88">
        <v>-3763033473.9160199</v>
      </c>
      <c r="AZ136" s="88">
        <v>-3815135562.8839898</v>
      </c>
      <c r="BA136" s="88">
        <v>-3815135562.8839898</v>
      </c>
    </row>
    <row r="137" spans="1:53" x14ac:dyDescent="0.2">
      <c r="A137" s="89" t="s">
        <v>232</v>
      </c>
      <c r="B137" s="88">
        <v>18357295315.242599</v>
      </c>
      <c r="C137" s="88">
        <v>18439123806.589401</v>
      </c>
      <c r="D137" s="88">
        <v>18530411788.130901</v>
      </c>
      <c r="E137" s="88">
        <v>18616865398.195499</v>
      </c>
      <c r="F137" s="88">
        <v>18703710044.1898</v>
      </c>
      <c r="G137" s="88">
        <v>18788704736.655201</v>
      </c>
      <c r="H137" s="88">
        <v>18860653086.445</v>
      </c>
      <c r="I137" s="88">
        <v>18936472465.432999</v>
      </c>
      <c r="J137" s="88">
        <v>19009826415.405899</v>
      </c>
      <c r="K137" s="88">
        <v>19079128738.665798</v>
      </c>
      <c r="L137" s="88">
        <v>19169167432.283901</v>
      </c>
      <c r="M137" s="88">
        <v>19276516462.884102</v>
      </c>
      <c r="N137" s="88">
        <v>19276516462.884102</v>
      </c>
      <c r="O137" s="88">
        <v>19452787648.246399</v>
      </c>
      <c r="P137" s="88">
        <v>19542145521.987801</v>
      </c>
      <c r="Q137" s="88">
        <v>19639551414.930698</v>
      </c>
      <c r="R137" s="88">
        <v>19737587370.412399</v>
      </c>
      <c r="S137" s="88">
        <v>19840665994.044701</v>
      </c>
      <c r="T137" s="88">
        <v>19946224524.933498</v>
      </c>
      <c r="U137" s="88">
        <v>20040799540.993198</v>
      </c>
      <c r="V137" s="88">
        <v>20139657983.687599</v>
      </c>
      <c r="W137" s="88">
        <v>20232653711.941601</v>
      </c>
      <c r="X137" s="88">
        <v>20321447193.579601</v>
      </c>
      <c r="Y137" s="88">
        <v>20424640291.504299</v>
      </c>
      <c r="Z137" s="88">
        <v>20534270878.5895</v>
      </c>
      <c r="AA137" s="88">
        <v>20534270878.5895</v>
      </c>
      <c r="AB137" s="88">
        <v>20616199104.220501</v>
      </c>
      <c r="AC137" s="88">
        <v>20693098256.900799</v>
      </c>
      <c r="AD137" s="88">
        <v>20777729032.753399</v>
      </c>
      <c r="AE137" s="88">
        <v>20855667619.9799</v>
      </c>
      <c r="AF137" s="88">
        <v>20934895443.0546</v>
      </c>
      <c r="AG137" s="88">
        <v>21012596331.2388</v>
      </c>
      <c r="AH137" s="88">
        <v>21081490345.815201</v>
      </c>
      <c r="AI137" s="88">
        <v>21147260536.319302</v>
      </c>
      <c r="AJ137" s="88">
        <v>21209020201.207298</v>
      </c>
      <c r="AK137" s="88">
        <v>21268852203.076302</v>
      </c>
      <c r="AL137" s="88">
        <v>21353651306.698601</v>
      </c>
      <c r="AM137" s="88">
        <v>21428995341.897202</v>
      </c>
      <c r="AN137" s="88">
        <v>21428995341.897202</v>
      </c>
      <c r="AO137" s="88">
        <v>21475907044.171902</v>
      </c>
      <c r="AP137" s="88">
        <v>21526878099.426498</v>
      </c>
      <c r="AQ137" s="88">
        <v>21596473694.281601</v>
      </c>
      <c r="AR137" s="88">
        <v>21663670189.577801</v>
      </c>
      <c r="AS137" s="88">
        <v>21734108533.9804</v>
      </c>
      <c r="AT137" s="88">
        <v>21804108599.4548</v>
      </c>
      <c r="AU137" s="88">
        <v>21866872220.278</v>
      </c>
      <c r="AV137" s="88">
        <v>21927920179.769299</v>
      </c>
      <c r="AW137" s="88">
        <v>21984845794.551201</v>
      </c>
      <c r="AX137" s="88">
        <v>22041378202.1064</v>
      </c>
      <c r="AY137" s="88">
        <v>22124849297.115101</v>
      </c>
      <c r="AZ137" s="88">
        <v>22198156847.7304</v>
      </c>
      <c r="BA137" s="88">
        <v>22198156847.7304</v>
      </c>
    </row>
    <row r="138" spans="1:53" s="94" customFormat="1" x14ac:dyDescent="0.2">
      <c r="A138" s="93" t="s">
        <v>233</v>
      </c>
      <c r="B138" s="94">
        <v>0.92315204605512702</v>
      </c>
      <c r="C138" s="94">
        <v>0.92285909930335097</v>
      </c>
      <c r="D138" s="94">
        <v>0.92259716823318605</v>
      </c>
      <c r="E138" s="94">
        <v>0.92226312342427696</v>
      </c>
      <c r="F138" s="94">
        <v>0.92193980714378798</v>
      </c>
      <c r="G138" s="94">
        <v>0.92166271986032899</v>
      </c>
      <c r="H138" s="94">
        <v>0.92133517155354705</v>
      </c>
      <c r="I138" s="94">
        <v>0.92098159315147798</v>
      </c>
      <c r="J138" s="94">
        <v>0.92067812967766405</v>
      </c>
      <c r="K138" s="94">
        <v>0.92035586974268702</v>
      </c>
      <c r="L138" s="94">
        <v>0.92011000111402397</v>
      </c>
      <c r="M138" s="94">
        <v>0.92022162472231905</v>
      </c>
      <c r="N138" s="94">
        <v>0.92022162472231905</v>
      </c>
      <c r="O138" s="94">
        <v>0.92273965048365103</v>
      </c>
      <c r="P138" s="94">
        <v>0.92245208886609797</v>
      </c>
      <c r="Q138" s="94">
        <v>0.92225629949722598</v>
      </c>
      <c r="R138" s="94">
        <v>0.92206895026078095</v>
      </c>
      <c r="S138" s="94">
        <v>0.92190823635304797</v>
      </c>
      <c r="T138" s="94">
        <v>0.92179514816697805</v>
      </c>
      <c r="U138" s="94">
        <v>0.92165933048102799</v>
      </c>
      <c r="V138" s="94">
        <v>0.92153274862648704</v>
      </c>
      <c r="W138" s="94">
        <v>0.921483571144322</v>
      </c>
      <c r="X138" s="94">
        <v>0.92142079314252401</v>
      </c>
      <c r="Y138" s="94">
        <v>0.92143680135162598</v>
      </c>
      <c r="Z138" s="94">
        <v>0.92146760497283497</v>
      </c>
      <c r="AA138" s="94">
        <v>0.92146760497283497</v>
      </c>
      <c r="AB138" s="94">
        <v>0.92093418248979797</v>
      </c>
      <c r="AC138" s="94">
        <v>0.92091683174080696</v>
      </c>
      <c r="AD138" s="94">
        <v>0.92094596703857601</v>
      </c>
      <c r="AE138" s="94">
        <v>0.92095814278307697</v>
      </c>
      <c r="AF138" s="94">
        <v>0.92098071425498595</v>
      </c>
      <c r="AG138" s="94">
        <v>0.92101854435230102</v>
      </c>
      <c r="AH138" s="94">
        <v>0.92102814526594201</v>
      </c>
      <c r="AI138" s="94">
        <v>0.92101358692789903</v>
      </c>
      <c r="AJ138" s="94">
        <v>0.92102293769572197</v>
      </c>
      <c r="AK138" s="94">
        <v>0.92101017158114495</v>
      </c>
      <c r="AL138" s="94">
        <v>0.92105526495609102</v>
      </c>
      <c r="AM138" s="94">
        <v>0.92109933093013996</v>
      </c>
      <c r="AN138" s="94">
        <v>0.92109933093013996</v>
      </c>
      <c r="AO138" s="94">
        <v>0.92048283283405197</v>
      </c>
      <c r="AP138" s="94">
        <v>0.920499943427871</v>
      </c>
      <c r="AQ138" s="94">
        <v>0.92054644294560395</v>
      </c>
      <c r="AR138" s="94">
        <v>0.92058076323732396</v>
      </c>
      <c r="AS138" s="94">
        <v>0.92061844898790202</v>
      </c>
      <c r="AT138" s="94">
        <v>0.92066332671184703</v>
      </c>
      <c r="AU138" s="94">
        <v>0.92068191142008104</v>
      </c>
      <c r="AV138" s="94">
        <v>0.92067669587118095</v>
      </c>
      <c r="AW138" s="94">
        <v>0.92070047344012496</v>
      </c>
      <c r="AX138" s="94">
        <v>0.92070693072860399</v>
      </c>
      <c r="AY138" s="94">
        <v>0.920754505509781</v>
      </c>
      <c r="AZ138" s="94">
        <v>0.92074181861350202</v>
      </c>
      <c r="BA138" s="94">
        <v>0.92074181861350202</v>
      </c>
    </row>
    <row r="139" spans="1:53" x14ac:dyDescent="0.2">
      <c r="A139" s="89" t="s">
        <v>234</v>
      </c>
      <c r="B139" s="88">
        <v>-207822446.548549</v>
      </c>
      <c r="C139" s="88">
        <v>-215795520.37153599</v>
      </c>
      <c r="D139" s="88">
        <v>-214388639.24247199</v>
      </c>
      <c r="E139" s="88">
        <v>-213057797.517389</v>
      </c>
      <c r="F139" s="88">
        <v>-211792246.046664</v>
      </c>
      <c r="G139" s="88">
        <v>-210366794.01715299</v>
      </c>
      <c r="H139" s="88">
        <v>-209036155.478625</v>
      </c>
      <c r="I139" s="88">
        <v>-207720051.897926</v>
      </c>
      <c r="J139" s="88">
        <v>-206459279.08984801</v>
      </c>
      <c r="K139" s="88">
        <v>-205115596.61075601</v>
      </c>
      <c r="L139" s="88">
        <v>-203789462.056961</v>
      </c>
      <c r="M139" s="88">
        <v>-202473215.60116401</v>
      </c>
      <c r="N139" s="88">
        <v>-202473215.60116401</v>
      </c>
      <c r="O139" s="88">
        <v>-215179189.88829601</v>
      </c>
      <c r="P139" s="88">
        <v>-229714882.72181401</v>
      </c>
      <c r="Q139" s="88">
        <v>-228293017.40382701</v>
      </c>
      <c r="R139" s="88">
        <v>-226948089.386399</v>
      </c>
      <c r="S139" s="88">
        <v>-225665202.03384501</v>
      </c>
      <c r="T139" s="88">
        <v>-224218621.43939301</v>
      </c>
      <c r="U139" s="88">
        <v>-222866227.03515199</v>
      </c>
      <c r="V139" s="88">
        <v>-221525624.152199</v>
      </c>
      <c r="W139" s="88">
        <v>-220236236.546624</v>
      </c>
      <c r="X139" s="88">
        <v>-218863790.58093399</v>
      </c>
      <c r="Y139" s="88">
        <v>-217508022.04484299</v>
      </c>
      <c r="Z139" s="88">
        <v>-216161391.47240099</v>
      </c>
      <c r="AA139" s="88">
        <v>-216161391.47240099</v>
      </c>
      <c r="AB139" s="88">
        <v>-243246379.11094099</v>
      </c>
      <c r="AC139" s="88">
        <v>-227781443.15844801</v>
      </c>
      <c r="AD139" s="88">
        <v>-226330838.80287999</v>
      </c>
      <c r="AE139" s="88">
        <v>-224955990.213045</v>
      </c>
      <c r="AF139" s="88">
        <v>-223642584.75894299</v>
      </c>
      <c r="AG139" s="88">
        <v>-222166725.62205499</v>
      </c>
      <c r="AH139" s="88">
        <v>-220784546.64051801</v>
      </c>
      <c r="AI139" s="88">
        <v>-219413848.42572999</v>
      </c>
      <c r="AJ139" s="88">
        <v>-218094081.37437099</v>
      </c>
      <c r="AK139" s="88">
        <v>-216692613.95545301</v>
      </c>
      <c r="AL139" s="88">
        <v>-215307788.31931201</v>
      </c>
      <c r="AM139" s="88">
        <v>-213932205.42300099</v>
      </c>
      <c r="AN139" s="88">
        <v>-213932205.42300099</v>
      </c>
      <c r="AO139" s="88">
        <v>-233254712.51386899</v>
      </c>
      <c r="AP139" s="88">
        <v>-203352320.069897</v>
      </c>
      <c r="AQ139" s="88">
        <v>-201871930.774643</v>
      </c>
      <c r="AR139" s="88">
        <v>-200466644.90023699</v>
      </c>
      <c r="AS139" s="88">
        <v>-199122617.820299</v>
      </c>
      <c r="AT139" s="88">
        <v>-197616330.081229</v>
      </c>
      <c r="AU139" s="88">
        <v>-196202952.93981701</v>
      </c>
      <c r="AV139" s="88">
        <v>-194800815.06735599</v>
      </c>
      <c r="AW139" s="88">
        <v>-193449332.88027</v>
      </c>
      <c r="AX139" s="88">
        <v>-192015905.31505901</v>
      </c>
      <c r="AY139" s="88">
        <v>-190598686.81027901</v>
      </c>
      <c r="AZ139" s="88">
        <v>-189190375.084162</v>
      </c>
      <c r="BA139" s="88">
        <v>-189190375.084162</v>
      </c>
    </row>
    <row r="140" spans="1:53" x14ac:dyDescent="0.2">
      <c r="A140" s="89" t="s">
        <v>235</v>
      </c>
      <c r="B140" s="88">
        <v>-2434732985.8571401</v>
      </c>
      <c r="C140" s="88">
        <v>-2396983253.2051101</v>
      </c>
      <c r="D140" s="88">
        <v>-2366995606.84517</v>
      </c>
      <c r="E140" s="88">
        <v>-2334140074.6430001</v>
      </c>
      <c r="F140" s="88">
        <v>-2302593985.5026698</v>
      </c>
      <c r="G140" s="88">
        <v>-2280296260.40481</v>
      </c>
      <c r="H140" s="88">
        <v>-2260316932.68365</v>
      </c>
      <c r="I140" s="88">
        <v>-2236751904.1172099</v>
      </c>
      <c r="J140" s="88">
        <v>-2222181075.0753398</v>
      </c>
      <c r="K140" s="88">
        <v>-2204020276.6479702</v>
      </c>
      <c r="L140" s="88">
        <v>-2190918381.87359</v>
      </c>
      <c r="M140" s="88">
        <v>-2172586781.1451302</v>
      </c>
      <c r="N140" s="88">
        <v>-2172586781.1451302</v>
      </c>
      <c r="O140" s="88">
        <v>-2120021872.68033</v>
      </c>
      <c r="P140" s="88">
        <v>-2084725023.9374199</v>
      </c>
      <c r="Q140" s="88">
        <v>-2077960168.6791799</v>
      </c>
      <c r="R140" s="88">
        <v>-2072639191.90029</v>
      </c>
      <c r="S140" s="88">
        <v>-2070255162.64851</v>
      </c>
      <c r="T140" s="88">
        <v>-2072512736.5546899</v>
      </c>
      <c r="U140" s="88">
        <v>-2079912963.5013199</v>
      </c>
      <c r="V140" s="88">
        <v>-2088533473.30793</v>
      </c>
      <c r="W140" s="88">
        <v>-2108657613.9863601</v>
      </c>
      <c r="X140" s="88">
        <v>-2135906444.6143701</v>
      </c>
      <c r="Y140" s="88">
        <v>-2182326226.8593998</v>
      </c>
      <c r="Z140" s="88">
        <v>-2223899552.4530702</v>
      </c>
      <c r="AA140" s="88">
        <v>-2223899552.4530702</v>
      </c>
      <c r="AB140" s="88">
        <v>-2245274112.5388498</v>
      </c>
      <c r="AC140" s="88">
        <v>-2318362251.2638998</v>
      </c>
      <c r="AD140" s="88">
        <v>-2378204278.35079</v>
      </c>
      <c r="AE140" s="88">
        <v>-2437709560.8200698</v>
      </c>
      <c r="AF140" s="88">
        <v>-2497248699.3226199</v>
      </c>
      <c r="AG140" s="88">
        <v>-2557043370.1943698</v>
      </c>
      <c r="AH140" s="88">
        <v>-2617103229.3566899</v>
      </c>
      <c r="AI140" s="88">
        <v>-2677381936.0924301</v>
      </c>
      <c r="AJ140" s="88">
        <v>-2737745475.8776898</v>
      </c>
      <c r="AK140" s="88">
        <v>-2798616463.61271</v>
      </c>
      <c r="AL140" s="88">
        <v>-2859561570.5177498</v>
      </c>
      <c r="AM140" s="88">
        <v>-2921042778.8375802</v>
      </c>
      <c r="AN140" s="88">
        <v>-2921042778.8375802</v>
      </c>
      <c r="AO140" s="88">
        <v>-2966642379.1252398</v>
      </c>
      <c r="AP140" s="88">
        <v>-3063319932.7404599</v>
      </c>
      <c r="AQ140" s="88">
        <v>-3122531833.3161998</v>
      </c>
      <c r="AR140" s="88">
        <v>-3180801572.5246701</v>
      </c>
      <c r="AS140" s="88">
        <v>-3238422605.7283502</v>
      </c>
      <c r="AT140" s="88">
        <v>-3295568041.3365202</v>
      </c>
      <c r="AU140" s="88">
        <v>-3352245388.8639498</v>
      </c>
      <c r="AV140" s="88">
        <v>-3408326187.2491498</v>
      </c>
      <c r="AW140" s="88">
        <v>-3463610360.4848599</v>
      </c>
      <c r="AX140" s="88">
        <v>-3518439249.8445201</v>
      </c>
      <c r="AY140" s="88">
        <v>-3572431732.0469499</v>
      </c>
      <c r="AZ140" s="88">
        <v>-3625942147.76968</v>
      </c>
      <c r="BA140" s="88">
        <v>-3625942147.76968</v>
      </c>
    </row>
    <row r="141" spans="1:53" x14ac:dyDescent="0.2">
      <c r="A141" s="89" t="s">
        <v>236</v>
      </c>
    </row>
    <row r="142" spans="1:53" x14ac:dyDescent="0.2">
      <c r="A142" s="89" t="s">
        <v>237</v>
      </c>
    </row>
    <row r="143" spans="1:53" x14ac:dyDescent="0.2">
      <c r="A143" s="89" t="s">
        <v>238</v>
      </c>
    </row>
    <row r="144" spans="1:53" x14ac:dyDescent="0.2">
      <c r="A144" s="89" t="s">
        <v>239</v>
      </c>
    </row>
    <row r="145" spans="1:53" x14ac:dyDescent="0.2">
      <c r="A145" s="131" t="s">
        <v>240</v>
      </c>
    </row>
    <row r="146" spans="1:53" x14ac:dyDescent="0.2">
      <c r="A146" s="89" t="s">
        <v>241</v>
      </c>
    </row>
    <row r="147" spans="1:53" x14ac:dyDescent="0.2">
      <c r="A147" s="89" t="s">
        <v>242</v>
      </c>
      <c r="B147" s="88">
        <v>9596105631.8333492</v>
      </c>
      <c r="C147" s="88">
        <v>9673455458.5890694</v>
      </c>
      <c r="D147" s="88">
        <v>9749931125.5551205</v>
      </c>
      <c r="E147" s="88">
        <v>9825373578.6676598</v>
      </c>
      <c r="F147" s="88">
        <v>9903345153.4865704</v>
      </c>
      <c r="G147" s="88">
        <v>9983812914.5390491</v>
      </c>
      <c r="H147" s="88">
        <v>10064125449.661301</v>
      </c>
      <c r="I147" s="88">
        <v>10149053702.0364</v>
      </c>
      <c r="J147" s="88">
        <v>10230387440.3794</v>
      </c>
      <c r="K147" s="88">
        <v>10308901488.7251</v>
      </c>
      <c r="L147" s="88">
        <v>10385682403.566601</v>
      </c>
      <c r="M147" s="88">
        <v>10465347451.460699</v>
      </c>
      <c r="N147" s="88">
        <v>10465347451.460699</v>
      </c>
      <c r="O147" s="88">
        <v>10548916042.768</v>
      </c>
      <c r="P147" s="88">
        <v>10626223004.6908</v>
      </c>
      <c r="Q147" s="88">
        <v>10701934410.791</v>
      </c>
      <c r="R147" s="88">
        <v>10777728031.9772</v>
      </c>
      <c r="S147" s="88">
        <v>10855247900.8731</v>
      </c>
      <c r="T147" s="88">
        <v>10933537863.1054</v>
      </c>
      <c r="U147" s="88">
        <v>11011255830.857401</v>
      </c>
      <c r="V147" s="88">
        <v>11092228015.1285</v>
      </c>
      <c r="W147" s="88">
        <v>11167532070.594801</v>
      </c>
      <c r="X147" s="88">
        <v>11240275002.034</v>
      </c>
      <c r="Y147" s="88">
        <v>11309816705.063801</v>
      </c>
      <c r="Z147" s="88">
        <v>11380604927.396999</v>
      </c>
      <c r="AA147" s="88">
        <v>11380604927.396999</v>
      </c>
      <c r="AB147" s="88">
        <v>11455088773.9608</v>
      </c>
      <c r="AC147" s="88">
        <v>11523684975.9832</v>
      </c>
      <c r="AD147" s="88">
        <v>11591359096.4841</v>
      </c>
      <c r="AE147" s="88">
        <v>11659965358.285</v>
      </c>
      <c r="AF147" s="88">
        <v>11730699955.5667</v>
      </c>
      <c r="AG147" s="88">
        <v>11798945661.1616</v>
      </c>
      <c r="AH147" s="88">
        <v>11868025138.153799</v>
      </c>
      <c r="AI147" s="88">
        <v>11940909596.343201</v>
      </c>
      <c r="AJ147" s="88">
        <v>12008692623.302601</v>
      </c>
      <c r="AK147" s="88">
        <v>12075095489.318001</v>
      </c>
      <c r="AL147" s="88">
        <v>12138845732.8291</v>
      </c>
      <c r="AM147" s="88">
        <v>12204733996.5189</v>
      </c>
      <c r="AN147" s="88">
        <v>12204733996.5189</v>
      </c>
      <c r="AO147" s="88">
        <v>12275212445.395201</v>
      </c>
      <c r="AP147" s="88">
        <v>12339877647.8325</v>
      </c>
      <c r="AQ147" s="88">
        <v>12403606621.9988</v>
      </c>
      <c r="AR147" s="88">
        <v>12468273257.033501</v>
      </c>
      <c r="AS147" s="88">
        <v>12535092158.6451</v>
      </c>
      <c r="AT147" s="88">
        <v>12593528241.135</v>
      </c>
      <c r="AU147" s="88">
        <v>12656375056.904699</v>
      </c>
      <c r="AV147" s="88">
        <v>12722777088.4655</v>
      </c>
      <c r="AW147" s="88">
        <v>12783901194.6696</v>
      </c>
      <c r="AX147" s="88">
        <v>12843456134.452801</v>
      </c>
      <c r="AY147" s="88">
        <v>12900155548.635401</v>
      </c>
      <c r="AZ147" s="88">
        <v>12958935472.011499</v>
      </c>
      <c r="BA147" s="88">
        <v>12958935472.011499</v>
      </c>
    </row>
    <row r="148" spans="1:53" x14ac:dyDescent="0.2">
      <c r="A148" s="89" t="s">
        <v>243</v>
      </c>
      <c r="B148" s="88">
        <v>0</v>
      </c>
      <c r="C148" s="88">
        <v>0</v>
      </c>
      <c r="D148" s="88">
        <v>0</v>
      </c>
      <c r="E148" s="88">
        <v>0</v>
      </c>
      <c r="F148" s="88">
        <v>0</v>
      </c>
      <c r="G148" s="88">
        <v>0</v>
      </c>
      <c r="H148" s="88">
        <v>0</v>
      </c>
      <c r="I148" s="88">
        <v>0</v>
      </c>
      <c r="J148" s="88">
        <v>0</v>
      </c>
      <c r="K148" s="88">
        <v>0</v>
      </c>
      <c r="L148" s="88">
        <v>0</v>
      </c>
      <c r="M148" s="88">
        <v>0</v>
      </c>
      <c r="N148" s="88">
        <v>0</v>
      </c>
      <c r="O148" s="88">
        <v>0</v>
      </c>
      <c r="P148" s="88">
        <v>0</v>
      </c>
      <c r="Q148" s="88">
        <v>0</v>
      </c>
      <c r="R148" s="88">
        <v>0</v>
      </c>
      <c r="S148" s="88">
        <v>0</v>
      </c>
      <c r="T148" s="88">
        <v>0</v>
      </c>
      <c r="U148" s="88">
        <v>0</v>
      </c>
      <c r="V148" s="88">
        <v>0</v>
      </c>
      <c r="W148" s="88">
        <v>0</v>
      </c>
      <c r="X148" s="88">
        <v>0</v>
      </c>
      <c r="Y148" s="88">
        <v>0</v>
      </c>
      <c r="Z148" s="88">
        <v>0</v>
      </c>
      <c r="AA148" s="88">
        <v>0</v>
      </c>
      <c r="AB148" s="88">
        <v>0</v>
      </c>
      <c r="AC148" s="88">
        <v>0</v>
      </c>
      <c r="AD148" s="88">
        <v>0</v>
      </c>
      <c r="AE148" s="88">
        <v>0</v>
      </c>
      <c r="AF148" s="88">
        <v>0</v>
      </c>
      <c r="AG148" s="88">
        <v>0</v>
      </c>
      <c r="AH148" s="88">
        <v>0</v>
      </c>
      <c r="AI148" s="88">
        <v>0</v>
      </c>
      <c r="AJ148" s="88">
        <v>0</v>
      </c>
      <c r="AK148" s="88">
        <v>0</v>
      </c>
      <c r="AL148" s="88">
        <v>0</v>
      </c>
      <c r="AM148" s="88">
        <v>0</v>
      </c>
      <c r="AN148" s="88">
        <v>0</v>
      </c>
      <c r="AO148" s="88">
        <v>0</v>
      </c>
      <c r="AP148" s="88">
        <v>0</v>
      </c>
      <c r="AQ148" s="88">
        <v>0</v>
      </c>
      <c r="AR148" s="88">
        <v>0</v>
      </c>
      <c r="AS148" s="88">
        <v>0</v>
      </c>
      <c r="AT148" s="88">
        <v>0</v>
      </c>
      <c r="AU148" s="88">
        <v>0</v>
      </c>
      <c r="AV148" s="88">
        <v>0</v>
      </c>
      <c r="AW148" s="88">
        <v>0</v>
      </c>
      <c r="AX148" s="88">
        <v>0</v>
      </c>
      <c r="AY148" s="88">
        <v>0</v>
      </c>
      <c r="AZ148" s="88">
        <v>0</v>
      </c>
      <c r="BA148" s="88">
        <v>0</v>
      </c>
    </row>
    <row r="149" spans="1:53" x14ac:dyDescent="0.2">
      <c r="A149" s="89" t="s">
        <v>244</v>
      </c>
      <c r="B149" s="88">
        <v>9096973523.4669094</v>
      </c>
      <c r="C149" s="88">
        <v>9147526764.2071896</v>
      </c>
      <c r="D149" s="88">
        <v>9198031678.7366295</v>
      </c>
      <c r="E149" s="88">
        <v>9187048915.2033997</v>
      </c>
      <c r="F149" s="88">
        <v>9176092932.2969494</v>
      </c>
      <c r="G149" s="88">
        <v>9165137768.4788208</v>
      </c>
      <c r="H149" s="88">
        <v>9104183423.7490101</v>
      </c>
      <c r="I149" s="88">
        <v>9120152975.0305901</v>
      </c>
      <c r="J149" s="88">
        <v>9136123345.4004898</v>
      </c>
      <c r="K149" s="88">
        <v>9152094534.8587093</v>
      </c>
      <c r="L149" s="88">
        <v>9168066543.4052505</v>
      </c>
      <c r="M149" s="88">
        <v>9184039371.0401096</v>
      </c>
      <c r="N149" s="88">
        <v>9184039371.0401096</v>
      </c>
      <c r="O149" s="88">
        <v>9200013017.7632904</v>
      </c>
      <c r="P149" s="88">
        <v>9215987483.574789</v>
      </c>
      <c r="Q149" s="88">
        <v>9231913623.1754608</v>
      </c>
      <c r="R149" s="88">
        <v>9247890546.2519093</v>
      </c>
      <c r="S149" s="88">
        <v>9325406749.9551506</v>
      </c>
      <c r="T149" s="88">
        <v>9456769926.5928593</v>
      </c>
      <c r="U149" s="88">
        <v>9588133922.3188801</v>
      </c>
      <c r="V149" s="88">
        <v>9719498737.1332302</v>
      </c>
      <c r="W149" s="88">
        <v>9773941294.1128197</v>
      </c>
      <c r="X149" s="88">
        <v>9828384670.1807308</v>
      </c>
      <c r="Y149" s="88">
        <v>9882828865.3369503</v>
      </c>
      <c r="Z149" s="88">
        <v>9937273879.5814991</v>
      </c>
      <c r="AA149" s="88">
        <v>9937273879.5814991</v>
      </c>
      <c r="AB149" s="88">
        <v>9991719523.3613796</v>
      </c>
      <c r="AC149" s="88">
        <v>10046165796.6766</v>
      </c>
      <c r="AD149" s="88">
        <v>10100563554.228001</v>
      </c>
      <c r="AE149" s="88">
        <v>10154985944.1637</v>
      </c>
      <c r="AF149" s="88">
        <v>10209408963.6348</v>
      </c>
      <c r="AG149" s="88">
        <v>10313832612.641199</v>
      </c>
      <c r="AH149" s="88">
        <v>10364410737.3368</v>
      </c>
      <c r="AI149" s="88">
        <v>10414989491.567801</v>
      </c>
      <c r="AJ149" s="88">
        <v>10465568875.334</v>
      </c>
      <c r="AK149" s="88">
        <v>10516148888.6357</v>
      </c>
      <c r="AL149" s="88">
        <v>10566729531.472601</v>
      </c>
      <c r="AM149" s="88">
        <v>10617310803.8449</v>
      </c>
      <c r="AN149" s="88">
        <v>10617310803.8449</v>
      </c>
      <c r="AO149" s="88">
        <v>10617889996.3542</v>
      </c>
      <c r="AP149" s="88">
        <v>10618465273.9468</v>
      </c>
      <c r="AQ149" s="88">
        <v>10618987491.323601</v>
      </c>
      <c r="AR149" s="88">
        <v>10619555758.1712</v>
      </c>
      <c r="AS149" s="88">
        <v>10620146071.6406</v>
      </c>
      <c r="AT149" s="88">
        <v>10716886316.3472</v>
      </c>
      <c r="AU149" s="88">
        <v>10763619030.752501</v>
      </c>
      <c r="AV149" s="88">
        <v>10810344214.856501</v>
      </c>
      <c r="AW149" s="88">
        <v>10857061868.659201</v>
      </c>
      <c r="AX149" s="88">
        <v>10903771992.160601</v>
      </c>
      <c r="AY149" s="88">
        <v>10950474585.360701</v>
      </c>
      <c r="AZ149" s="88">
        <v>10997169648.2596</v>
      </c>
      <c r="BA149" s="88">
        <v>10997169648.2596</v>
      </c>
    </row>
    <row r="150" spans="1:53" x14ac:dyDescent="0.2">
      <c r="A150" s="89" t="s">
        <v>245</v>
      </c>
      <c r="B150" s="88">
        <v>309794507.24893099</v>
      </c>
      <c r="C150" s="88">
        <v>260002194.42649001</v>
      </c>
      <c r="D150" s="88">
        <v>220403963.23965201</v>
      </c>
      <c r="E150" s="88">
        <v>236633839.20383999</v>
      </c>
      <c r="F150" s="88">
        <v>251477313.67418399</v>
      </c>
      <c r="G150" s="88">
        <v>270012124.62765503</v>
      </c>
      <c r="H150" s="88">
        <v>327245961.054075</v>
      </c>
      <c r="I150" s="88">
        <v>304612577.29126501</v>
      </c>
      <c r="J150" s="88">
        <v>288887943.78300899</v>
      </c>
      <c r="K150" s="88">
        <v>266145093.97124499</v>
      </c>
      <c r="L150" s="88">
        <v>269793800.32099003</v>
      </c>
      <c r="M150" s="88">
        <v>274908407.71139598</v>
      </c>
      <c r="N150" s="88">
        <v>274908407.71139598</v>
      </c>
      <c r="O150" s="88">
        <v>265417934.41014099</v>
      </c>
      <c r="P150" s="88">
        <v>256367530.955789</v>
      </c>
      <c r="Q150" s="88">
        <v>267528417.97906899</v>
      </c>
      <c r="R150" s="88">
        <v>278743329.91320801</v>
      </c>
      <c r="S150" s="88">
        <v>233857810.24473399</v>
      </c>
      <c r="T150" s="88">
        <v>139174218.591203</v>
      </c>
      <c r="U150" s="88">
        <v>37833199.059556797</v>
      </c>
      <c r="V150" s="88">
        <v>-61488579.781097397</v>
      </c>
      <c r="W150" s="88">
        <v>-77218778.557048202</v>
      </c>
      <c r="X150" s="88">
        <v>-88386317.946977302</v>
      </c>
      <c r="Y150" s="88">
        <v>-63668996.435536101</v>
      </c>
      <c r="Z150" s="88">
        <v>-38676638.218228102</v>
      </c>
      <c r="AA150" s="88">
        <v>-38676638.218228102</v>
      </c>
      <c r="AB150" s="88">
        <v>-24017145.755194999</v>
      </c>
      <c r="AC150" s="88">
        <v>-13933145.4324676</v>
      </c>
      <c r="AD150" s="88">
        <v>5467278.27745027</v>
      </c>
      <c r="AE150" s="88">
        <v>12780650.176875601</v>
      </c>
      <c r="AF150" s="88">
        <v>19836304.689790901</v>
      </c>
      <c r="AG150" s="88">
        <v>-26944353.9453789</v>
      </c>
      <c r="AH150" s="88">
        <v>-28691720.643484399</v>
      </c>
      <c r="AI150" s="88">
        <v>-35508893.887915999</v>
      </c>
      <c r="AJ150" s="88">
        <v>-36241008.949096702</v>
      </c>
      <c r="AK150" s="88">
        <v>-36505609.079788797</v>
      </c>
      <c r="AL150" s="88">
        <v>-8921492.00414115</v>
      </c>
      <c r="AM150" s="88">
        <v>10530128.8706313</v>
      </c>
      <c r="AN150" s="88">
        <v>10530128.8706313</v>
      </c>
      <c r="AO150" s="88">
        <v>68771685.130487099</v>
      </c>
      <c r="AP150" s="88">
        <v>119659026.683754</v>
      </c>
      <c r="AQ150" s="88">
        <v>181584249.493559</v>
      </c>
      <c r="AR150" s="88">
        <v>234995428.991016</v>
      </c>
      <c r="AS150" s="88">
        <v>293825006.389705</v>
      </c>
      <c r="AT150" s="88">
        <v>258978506.476693</v>
      </c>
      <c r="AU150" s="88">
        <v>266842994.35714099</v>
      </c>
      <c r="AV150" s="88">
        <v>270429046.86371797</v>
      </c>
      <c r="AW150" s="88">
        <v>267456002.38731101</v>
      </c>
      <c r="AX150" s="88">
        <v>258510452.62657201</v>
      </c>
      <c r="AY150" s="88">
        <v>279206279.45209903</v>
      </c>
      <c r="AZ150" s="88">
        <v>295567512.604738</v>
      </c>
      <c r="BA150" s="88">
        <v>295567512.604738</v>
      </c>
    </row>
    <row r="151" spans="1:53" x14ac:dyDescent="0.2">
      <c r="A151" s="89" t="s">
        <v>246</v>
      </c>
      <c r="B151" s="88">
        <v>173410539.33000001</v>
      </c>
      <c r="C151" s="88">
        <v>173410539.33000001</v>
      </c>
      <c r="D151" s="88">
        <v>173410539.33000001</v>
      </c>
      <c r="E151" s="88">
        <v>173410539.33000001</v>
      </c>
      <c r="F151" s="88">
        <v>173410539.33000001</v>
      </c>
      <c r="G151" s="88">
        <v>173410539.33000001</v>
      </c>
      <c r="H151" s="88">
        <v>173410539.33000001</v>
      </c>
      <c r="I151" s="88">
        <v>173410539.33000001</v>
      </c>
      <c r="J151" s="88">
        <v>173410539.33000001</v>
      </c>
      <c r="K151" s="88">
        <v>173410539.33000001</v>
      </c>
      <c r="L151" s="88">
        <v>173410539.33000001</v>
      </c>
      <c r="M151" s="88">
        <v>173410539.33000001</v>
      </c>
      <c r="N151" s="88">
        <v>173410539.33000001</v>
      </c>
      <c r="O151" s="88">
        <v>173410539.33000001</v>
      </c>
      <c r="P151" s="88">
        <v>173410539.33000001</v>
      </c>
      <c r="Q151" s="88">
        <v>173410539.33000001</v>
      </c>
      <c r="R151" s="88">
        <v>173410539.33000001</v>
      </c>
      <c r="S151" s="88">
        <v>173410539.33000001</v>
      </c>
      <c r="T151" s="88">
        <v>173410539.33000001</v>
      </c>
      <c r="U151" s="88">
        <v>173410539.33000001</v>
      </c>
      <c r="V151" s="88">
        <v>173410539.33000001</v>
      </c>
      <c r="W151" s="88">
        <v>173410539.33000001</v>
      </c>
      <c r="X151" s="88">
        <v>173410539.33000001</v>
      </c>
      <c r="Y151" s="88">
        <v>173410539.33000001</v>
      </c>
      <c r="Z151" s="88">
        <v>173410539.33000001</v>
      </c>
      <c r="AA151" s="88">
        <v>173410539.33000001</v>
      </c>
      <c r="AB151" s="88">
        <v>173410539.33000001</v>
      </c>
      <c r="AC151" s="88">
        <v>173410539.33000001</v>
      </c>
      <c r="AD151" s="88">
        <v>173410539.33000001</v>
      </c>
      <c r="AE151" s="88">
        <v>173410539.33000001</v>
      </c>
      <c r="AF151" s="88">
        <v>173410539.33000001</v>
      </c>
      <c r="AG151" s="88">
        <v>173410539.33000001</v>
      </c>
      <c r="AH151" s="88">
        <v>173410539.33000001</v>
      </c>
      <c r="AI151" s="88">
        <v>173410539.33000001</v>
      </c>
      <c r="AJ151" s="88">
        <v>173410539.33000001</v>
      </c>
      <c r="AK151" s="88">
        <v>173410539.33000001</v>
      </c>
      <c r="AL151" s="88">
        <v>173410539.33000001</v>
      </c>
      <c r="AM151" s="88">
        <v>173410539.33000001</v>
      </c>
      <c r="AN151" s="88">
        <v>173410539.33000001</v>
      </c>
      <c r="AO151" s="88">
        <v>173410539.33000001</v>
      </c>
      <c r="AP151" s="88">
        <v>173410539.33000001</v>
      </c>
      <c r="AQ151" s="88">
        <v>173410539.33000001</v>
      </c>
      <c r="AR151" s="88">
        <v>173410539.33000001</v>
      </c>
      <c r="AS151" s="88">
        <v>173410539.33000001</v>
      </c>
      <c r="AT151" s="88">
        <v>173410539.33000001</v>
      </c>
      <c r="AU151" s="88">
        <v>173410539.33000001</v>
      </c>
      <c r="AV151" s="88">
        <v>173410539.33000001</v>
      </c>
      <c r="AW151" s="88">
        <v>173410539.33000001</v>
      </c>
      <c r="AX151" s="88">
        <v>173410539.33000001</v>
      </c>
      <c r="AY151" s="88">
        <v>173410539.33000001</v>
      </c>
      <c r="AZ151" s="88">
        <v>173410539.33000001</v>
      </c>
      <c r="BA151" s="88">
        <v>173410539.33000001</v>
      </c>
    </row>
    <row r="152" spans="1:53" x14ac:dyDescent="0.2">
      <c r="A152" s="89" t="s">
        <v>247</v>
      </c>
      <c r="B152" s="88">
        <v>1666455.49</v>
      </c>
      <c r="C152" s="88">
        <v>1666455.49</v>
      </c>
      <c r="D152" s="88">
        <v>1666455.49</v>
      </c>
      <c r="E152" s="88">
        <v>1666455.49</v>
      </c>
      <c r="F152" s="88">
        <v>1666455.49</v>
      </c>
      <c r="G152" s="88">
        <v>1666455.49</v>
      </c>
      <c r="H152" s="88">
        <v>1666455.49</v>
      </c>
      <c r="I152" s="88">
        <v>1666455.49</v>
      </c>
      <c r="J152" s="88">
        <v>1666455.49</v>
      </c>
      <c r="K152" s="88">
        <v>1666455.49</v>
      </c>
      <c r="L152" s="88">
        <v>1666455.49</v>
      </c>
      <c r="M152" s="88">
        <v>1666455.49</v>
      </c>
      <c r="N152" s="88">
        <v>1666455.49</v>
      </c>
      <c r="O152" s="88">
        <v>1666455.49</v>
      </c>
      <c r="P152" s="88">
        <v>1666455.49</v>
      </c>
      <c r="Q152" s="88">
        <v>1666455.49</v>
      </c>
      <c r="R152" s="88">
        <v>1666455.49</v>
      </c>
      <c r="S152" s="88">
        <v>1666455.49</v>
      </c>
      <c r="T152" s="88">
        <v>1666455.49</v>
      </c>
      <c r="U152" s="88">
        <v>1666455.49</v>
      </c>
      <c r="V152" s="88">
        <v>1666455.49</v>
      </c>
      <c r="W152" s="88">
        <v>1666455.49</v>
      </c>
      <c r="X152" s="88">
        <v>1666455.49</v>
      </c>
      <c r="Y152" s="88">
        <v>1666455.49</v>
      </c>
      <c r="Z152" s="88">
        <v>1666455.49</v>
      </c>
      <c r="AA152" s="88">
        <v>1666455.49</v>
      </c>
      <c r="AB152" s="88">
        <v>1666455.49</v>
      </c>
      <c r="AC152" s="88">
        <v>1666455.49</v>
      </c>
      <c r="AD152" s="88">
        <v>1666455.49</v>
      </c>
      <c r="AE152" s="88">
        <v>1666455.49</v>
      </c>
      <c r="AF152" s="88">
        <v>1666455.49</v>
      </c>
      <c r="AG152" s="88">
        <v>1666455.49</v>
      </c>
      <c r="AH152" s="88">
        <v>1666455.49</v>
      </c>
      <c r="AI152" s="88">
        <v>1666455.49</v>
      </c>
      <c r="AJ152" s="88">
        <v>1666455.49</v>
      </c>
      <c r="AK152" s="88">
        <v>1666455.49</v>
      </c>
      <c r="AL152" s="88">
        <v>1666455.49</v>
      </c>
      <c r="AM152" s="88">
        <v>1666455.49</v>
      </c>
      <c r="AN152" s="88">
        <v>1666455.49</v>
      </c>
      <c r="AO152" s="88">
        <v>1666455.49</v>
      </c>
      <c r="AP152" s="88">
        <v>1666455.49</v>
      </c>
      <c r="AQ152" s="88">
        <v>1666455.49</v>
      </c>
      <c r="AR152" s="88">
        <v>1666455.49</v>
      </c>
      <c r="AS152" s="88">
        <v>1666455.49</v>
      </c>
      <c r="AT152" s="88">
        <v>1666455.49</v>
      </c>
      <c r="AU152" s="88">
        <v>1666455.49</v>
      </c>
      <c r="AV152" s="88">
        <v>1666455.49</v>
      </c>
      <c r="AW152" s="88">
        <v>1666455.49</v>
      </c>
      <c r="AX152" s="88">
        <v>1666455.49</v>
      </c>
      <c r="AY152" s="88">
        <v>1666455.49</v>
      </c>
      <c r="AZ152" s="88">
        <v>1666455.49</v>
      </c>
      <c r="BA152" s="88">
        <v>1666455.49</v>
      </c>
    </row>
    <row r="153" spans="1:53" x14ac:dyDescent="0.2">
      <c r="A153" s="89" t="s">
        <v>248</v>
      </c>
      <c r="B153" s="88">
        <v>233673725.67281699</v>
      </c>
      <c r="C153" s="88">
        <v>233824570.512788</v>
      </c>
      <c r="D153" s="88">
        <v>233974891.276245</v>
      </c>
      <c r="E153" s="88">
        <v>234124687.96318701</v>
      </c>
      <c r="F153" s="88">
        <v>234273960.573616</v>
      </c>
      <c r="G153" s="88">
        <v>234422709.10753</v>
      </c>
      <c r="H153" s="88">
        <v>234570933.56492999</v>
      </c>
      <c r="I153" s="88">
        <v>234718633.94581601</v>
      </c>
      <c r="J153" s="88">
        <v>234865810.25018799</v>
      </c>
      <c r="K153" s="88">
        <v>235012462.47804499</v>
      </c>
      <c r="L153" s="88">
        <v>235158590.62938899</v>
      </c>
      <c r="M153" s="88">
        <v>236243549.58188301</v>
      </c>
      <c r="N153" s="88">
        <v>236243549.58188301</v>
      </c>
      <c r="O153" s="88">
        <v>237136183.48600399</v>
      </c>
      <c r="P153" s="88">
        <v>238025683.994598</v>
      </c>
      <c r="Q153" s="88">
        <v>238912051.107665</v>
      </c>
      <c r="R153" s="88">
        <v>239795284.825205</v>
      </c>
      <c r="S153" s="88">
        <v>240675385.14721799</v>
      </c>
      <c r="T153" s="88">
        <v>241552352.073704</v>
      </c>
      <c r="U153" s="88">
        <v>242426185.60466301</v>
      </c>
      <c r="V153" s="88">
        <v>243296885.740096</v>
      </c>
      <c r="W153" s="88">
        <v>244164452.480001</v>
      </c>
      <c r="X153" s="88">
        <v>245028885.82438001</v>
      </c>
      <c r="Y153" s="88">
        <v>245890185.773231</v>
      </c>
      <c r="Z153" s="88">
        <v>246827743.169476</v>
      </c>
      <c r="AA153" s="88">
        <v>246827743.169476</v>
      </c>
      <c r="AB153" s="88">
        <v>246819950.47054201</v>
      </c>
      <c r="AC153" s="88">
        <v>246809295.94962201</v>
      </c>
      <c r="AD153" s="88">
        <v>246795779.60671601</v>
      </c>
      <c r="AE153" s="88">
        <v>246779401.44182399</v>
      </c>
      <c r="AF153" s="88">
        <v>246760161.45494601</v>
      </c>
      <c r="AG153" s="88">
        <v>246738059.64608201</v>
      </c>
      <c r="AH153" s="88">
        <v>246713096.015232</v>
      </c>
      <c r="AI153" s="88">
        <v>246685270.56239501</v>
      </c>
      <c r="AJ153" s="88">
        <v>246654583.28757301</v>
      </c>
      <c r="AK153" s="88">
        <v>246621034.19076499</v>
      </c>
      <c r="AL153" s="88">
        <v>246584623.27197</v>
      </c>
      <c r="AM153" s="88">
        <v>246545350.53119001</v>
      </c>
      <c r="AN153" s="88">
        <v>246545350.53119001</v>
      </c>
      <c r="AO153" s="88">
        <v>246417165.62541401</v>
      </c>
      <c r="AP153" s="88">
        <v>246282321.219551</v>
      </c>
      <c r="AQ153" s="88">
        <v>246140817.31359801</v>
      </c>
      <c r="AR153" s="88">
        <v>245992653.907556</v>
      </c>
      <c r="AS153" s="88">
        <v>245837831.001425</v>
      </c>
      <c r="AT153" s="88">
        <v>245676348.59520599</v>
      </c>
      <c r="AU153" s="88">
        <v>245508206.68889701</v>
      </c>
      <c r="AV153" s="88">
        <v>245333405.2825</v>
      </c>
      <c r="AW153" s="88">
        <v>245151944.37601399</v>
      </c>
      <c r="AX153" s="88">
        <v>244963823.96943799</v>
      </c>
      <c r="AY153" s="88">
        <v>244769044.062774</v>
      </c>
      <c r="AZ153" s="88">
        <v>248847248.658344</v>
      </c>
      <c r="BA153" s="88">
        <v>248847248.658344</v>
      </c>
    </row>
    <row r="154" spans="1:53" x14ac:dyDescent="0.2">
      <c r="A154" s="89" t="s">
        <v>249</v>
      </c>
      <c r="B154" s="88">
        <v>3321788307.20119</v>
      </c>
      <c r="C154" s="88">
        <v>3307090282.8092799</v>
      </c>
      <c r="D154" s="88">
        <v>3290898425.04526</v>
      </c>
      <c r="E154" s="88">
        <v>3274951384.3928199</v>
      </c>
      <c r="F154" s="88">
        <v>3259532078.24933</v>
      </c>
      <c r="G154" s="88">
        <v>3244677236.02425</v>
      </c>
      <c r="H154" s="88">
        <v>3231039541.7851701</v>
      </c>
      <c r="I154" s="88">
        <v>3216751199.2491798</v>
      </c>
      <c r="J154" s="88">
        <v>3205092121.0380602</v>
      </c>
      <c r="K154" s="88">
        <v>3195397012.9384398</v>
      </c>
      <c r="L154" s="88">
        <v>3187213015.2507</v>
      </c>
      <c r="M154" s="88">
        <v>3177860240.43221</v>
      </c>
      <c r="N154" s="88">
        <v>3177860240.43221</v>
      </c>
      <c r="O154" s="88">
        <v>3171062611.8901701</v>
      </c>
      <c r="P154" s="88">
        <v>3167607188.0819101</v>
      </c>
      <c r="Q154" s="88">
        <v>3165652294.5994201</v>
      </c>
      <c r="R154" s="88">
        <v>3165672370.9669499</v>
      </c>
      <c r="S154" s="88">
        <v>3166607532.0096202</v>
      </c>
      <c r="T154" s="88">
        <v>3169077422.5967598</v>
      </c>
      <c r="U154" s="88">
        <v>3173166261.0331001</v>
      </c>
      <c r="V154" s="88">
        <v>3177760123.1249399</v>
      </c>
      <c r="W154" s="88">
        <v>3185525279.7195601</v>
      </c>
      <c r="X154" s="88">
        <v>3194746234.4102001</v>
      </c>
      <c r="Y154" s="88">
        <v>3205655216.7712998</v>
      </c>
      <c r="Z154" s="88">
        <v>3216299286.2487302</v>
      </c>
      <c r="AA154" s="88">
        <v>3216299286.2487302</v>
      </c>
      <c r="AB154" s="88">
        <v>3228631396.7462702</v>
      </c>
      <c r="AC154" s="88">
        <v>3242059057.013</v>
      </c>
      <c r="AD154" s="88">
        <v>3255107176.86238</v>
      </c>
      <c r="AE154" s="88">
        <v>3272195615.3189301</v>
      </c>
      <c r="AF154" s="88">
        <v>3288627327.7936702</v>
      </c>
      <c r="AG154" s="88">
        <v>3309397530.28899</v>
      </c>
      <c r="AH154" s="88">
        <v>3329755057.56424</v>
      </c>
      <c r="AI154" s="88">
        <v>3348914988.5346799</v>
      </c>
      <c r="AJ154" s="88">
        <v>3362214512.2708902</v>
      </c>
      <c r="AK154" s="88">
        <v>3375424156.2646599</v>
      </c>
      <c r="AL154" s="88">
        <v>3388996589.1268101</v>
      </c>
      <c r="AM154" s="88">
        <v>3398907129.8401399</v>
      </c>
      <c r="AN154" s="88">
        <v>3398907129.8401399</v>
      </c>
      <c r="AO154" s="88">
        <v>3408964637.7941298</v>
      </c>
      <c r="AP154" s="88">
        <v>3420392395.6298199</v>
      </c>
      <c r="AQ154" s="88">
        <v>3431323406.3864002</v>
      </c>
      <c r="AR154" s="88">
        <v>3446587096.0111799</v>
      </c>
      <c r="AS154" s="88">
        <v>3457038794.2599101</v>
      </c>
      <c r="AT154" s="88">
        <v>3472012897.7369199</v>
      </c>
      <c r="AU154" s="88">
        <v>3482382050.0044398</v>
      </c>
      <c r="AV154" s="88">
        <v>3491696234.2022901</v>
      </c>
      <c r="AW154" s="88">
        <v>3506704212.6863799</v>
      </c>
      <c r="AX154" s="88">
        <v>3528773897.9037399</v>
      </c>
      <c r="AY154" s="88">
        <v>3551190796.8513098</v>
      </c>
      <c r="AZ154" s="88">
        <v>3561866178.7326002</v>
      </c>
      <c r="BA154" s="88">
        <v>3561866178.7326002</v>
      </c>
    </row>
    <row r="155" spans="1:53" x14ac:dyDescent="0.2">
      <c r="A155" s="89" t="s">
        <v>250</v>
      </c>
      <c r="B155" s="88">
        <v>0</v>
      </c>
      <c r="C155" s="88">
        <v>0</v>
      </c>
      <c r="D155" s="88">
        <v>0</v>
      </c>
      <c r="E155" s="88">
        <v>0</v>
      </c>
      <c r="F155" s="88">
        <v>0</v>
      </c>
      <c r="G155" s="88">
        <v>0</v>
      </c>
      <c r="H155" s="88">
        <v>0</v>
      </c>
      <c r="I155" s="88">
        <v>0</v>
      </c>
      <c r="J155" s="88">
        <v>0</v>
      </c>
      <c r="K155" s="88">
        <v>0</v>
      </c>
      <c r="L155" s="88">
        <v>0</v>
      </c>
      <c r="M155" s="88">
        <v>0</v>
      </c>
      <c r="N155" s="88">
        <v>0</v>
      </c>
      <c r="O155" s="88">
        <v>0</v>
      </c>
      <c r="P155" s="88">
        <v>0</v>
      </c>
      <c r="Q155" s="88">
        <v>0</v>
      </c>
      <c r="R155" s="88">
        <v>0</v>
      </c>
      <c r="S155" s="88">
        <v>0</v>
      </c>
      <c r="T155" s="88">
        <v>0</v>
      </c>
      <c r="U155" s="88">
        <v>0</v>
      </c>
      <c r="V155" s="88">
        <v>0</v>
      </c>
      <c r="W155" s="88">
        <v>0</v>
      </c>
      <c r="X155" s="88">
        <v>0</v>
      </c>
      <c r="Y155" s="88">
        <v>0</v>
      </c>
      <c r="Z155" s="88">
        <v>0</v>
      </c>
      <c r="AA155" s="88">
        <v>0</v>
      </c>
      <c r="AB155" s="88">
        <v>0</v>
      </c>
      <c r="AC155" s="88">
        <v>0</v>
      </c>
      <c r="AD155" s="88">
        <v>0</v>
      </c>
      <c r="AE155" s="88">
        <v>0</v>
      </c>
      <c r="AF155" s="88">
        <v>0</v>
      </c>
      <c r="AG155" s="88">
        <v>0</v>
      </c>
      <c r="AH155" s="88">
        <v>0</v>
      </c>
      <c r="AI155" s="88">
        <v>0</v>
      </c>
      <c r="AJ155" s="88">
        <v>0</v>
      </c>
      <c r="AK155" s="88">
        <v>0</v>
      </c>
      <c r="AL155" s="88">
        <v>0</v>
      </c>
      <c r="AM155" s="88">
        <v>0</v>
      </c>
      <c r="AN155" s="88">
        <v>0</v>
      </c>
      <c r="AO155" s="88">
        <v>0</v>
      </c>
      <c r="AP155" s="88">
        <v>0</v>
      </c>
      <c r="AQ155" s="88">
        <v>0</v>
      </c>
      <c r="AR155" s="88">
        <v>0</v>
      </c>
      <c r="AS155" s="88">
        <v>0</v>
      </c>
      <c r="AT155" s="88">
        <v>0</v>
      </c>
      <c r="AU155" s="88">
        <v>0</v>
      </c>
      <c r="AV155" s="88">
        <v>0</v>
      </c>
      <c r="AW155" s="88">
        <v>0</v>
      </c>
      <c r="AX155" s="88">
        <v>0</v>
      </c>
      <c r="AY155" s="88">
        <v>0</v>
      </c>
      <c r="AZ155" s="88">
        <v>0</v>
      </c>
      <c r="BA155" s="88">
        <v>0</v>
      </c>
    </row>
    <row r="156" spans="1:53" x14ac:dyDescent="0.2">
      <c r="A156" s="89" t="s">
        <v>251</v>
      </c>
      <c r="B156" s="88">
        <v>22733412690.243198</v>
      </c>
      <c r="C156" s="88">
        <v>22796976265.364799</v>
      </c>
      <c r="D156" s="88">
        <v>22868317078.672901</v>
      </c>
      <c r="E156" s="88">
        <v>22933209400.2509</v>
      </c>
      <c r="F156" s="88">
        <v>22999798433.100601</v>
      </c>
      <c r="G156" s="88">
        <v>23073139747.597301</v>
      </c>
      <c r="H156" s="88">
        <v>23136242304.634499</v>
      </c>
      <c r="I156" s="88">
        <v>23200366082.373199</v>
      </c>
      <c r="J156" s="88">
        <v>23270433655.6712</v>
      </c>
      <c r="K156" s="88">
        <v>23332627587.7915</v>
      </c>
      <c r="L156" s="88">
        <v>23420991347.992901</v>
      </c>
      <c r="M156" s="88">
        <v>23513476015.046299</v>
      </c>
      <c r="N156" s="88">
        <v>23513476015.046299</v>
      </c>
      <c r="O156" s="88">
        <v>23597622785.1376</v>
      </c>
      <c r="P156" s="88">
        <v>23679287886.117901</v>
      </c>
      <c r="Q156" s="88">
        <v>23781017792.472599</v>
      </c>
      <c r="R156" s="88">
        <v>23884906558.754501</v>
      </c>
      <c r="S156" s="88">
        <v>23996872373.049801</v>
      </c>
      <c r="T156" s="88">
        <v>24115188777.7799</v>
      </c>
      <c r="U156" s="88">
        <v>24227892393.693699</v>
      </c>
      <c r="V156" s="88">
        <v>24346372176.165699</v>
      </c>
      <c r="W156" s="88">
        <v>24469021313.170101</v>
      </c>
      <c r="X156" s="88">
        <v>24595125469.322399</v>
      </c>
      <c r="Y156" s="88">
        <v>24755598971.3298</v>
      </c>
      <c r="Z156" s="88">
        <v>24917406192.998402</v>
      </c>
      <c r="AA156" s="88">
        <v>24917406192.998402</v>
      </c>
      <c r="AB156" s="88">
        <v>25073319493.603802</v>
      </c>
      <c r="AC156" s="88">
        <v>25219862975.009998</v>
      </c>
      <c r="AD156" s="88">
        <v>25374369880.278702</v>
      </c>
      <c r="AE156" s="88">
        <v>25521783964.206402</v>
      </c>
      <c r="AF156" s="88">
        <v>25670409707.9599</v>
      </c>
      <c r="AG156" s="88">
        <v>25817046504.612598</v>
      </c>
      <c r="AH156" s="88">
        <v>25955289303.2467</v>
      </c>
      <c r="AI156" s="88">
        <v>26091067447.940201</v>
      </c>
      <c r="AJ156" s="88">
        <v>26221966580.066002</v>
      </c>
      <c r="AK156" s="88">
        <v>26351860954.1493</v>
      </c>
      <c r="AL156" s="88">
        <v>26507311979.516399</v>
      </c>
      <c r="AM156" s="88">
        <v>26653104404.4258</v>
      </c>
      <c r="AN156" s="88">
        <v>26653104404.4258</v>
      </c>
      <c r="AO156" s="88">
        <v>26792332925.119499</v>
      </c>
      <c r="AP156" s="88">
        <v>26919753660.1325</v>
      </c>
      <c r="AQ156" s="88">
        <v>27056719581.336102</v>
      </c>
      <c r="AR156" s="88">
        <v>27190481188.934502</v>
      </c>
      <c r="AS156" s="88">
        <v>27327016856.756802</v>
      </c>
      <c r="AT156" s="88">
        <v>27462159305.111099</v>
      </c>
      <c r="AU156" s="88">
        <v>27589804333.527699</v>
      </c>
      <c r="AV156" s="88">
        <v>27715656984.490501</v>
      </c>
      <c r="AW156" s="88">
        <v>27835352217.598499</v>
      </c>
      <c r="AX156" s="88">
        <v>27954553295.933201</v>
      </c>
      <c r="AY156" s="88">
        <v>28100873249.182301</v>
      </c>
      <c r="AZ156" s="88">
        <v>28237463055.0868</v>
      </c>
      <c r="BA156" s="88">
        <v>28237463055.0868</v>
      </c>
    </row>
    <row r="157" spans="1:53" x14ac:dyDescent="0.2">
      <c r="A157" s="89" t="s">
        <v>252</v>
      </c>
    </row>
    <row r="158" spans="1:53" s="94" customFormat="1" x14ac:dyDescent="0.2">
      <c r="A158" s="93" t="s">
        <v>253</v>
      </c>
      <c r="B158" s="94">
        <v>0.92315204605512702</v>
      </c>
      <c r="C158" s="94">
        <v>0.92285909930335097</v>
      </c>
      <c r="D158" s="94">
        <v>0.92259716823318605</v>
      </c>
      <c r="E158" s="94">
        <v>0.92226312342427696</v>
      </c>
      <c r="F158" s="94">
        <v>0.92193980714378798</v>
      </c>
      <c r="G158" s="94">
        <v>0.92166271986032899</v>
      </c>
      <c r="H158" s="94">
        <v>0.92133517155354705</v>
      </c>
      <c r="I158" s="94">
        <v>0.92098159315147798</v>
      </c>
      <c r="J158" s="94">
        <v>0.92067812967766405</v>
      </c>
      <c r="K158" s="94">
        <v>0.92035586974268702</v>
      </c>
      <c r="L158" s="94">
        <v>0.92011000111402397</v>
      </c>
      <c r="M158" s="94">
        <v>0.92022162472231905</v>
      </c>
      <c r="N158" s="94">
        <v>0.92022162472231905</v>
      </c>
      <c r="O158" s="94">
        <v>0.92273965048365103</v>
      </c>
      <c r="P158" s="94">
        <v>0.92245208886609797</v>
      </c>
      <c r="Q158" s="94">
        <v>0.92225629949722598</v>
      </c>
      <c r="R158" s="94">
        <v>0.92206895026078095</v>
      </c>
      <c r="S158" s="94">
        <v>0.92190823635304797</v>
      </c>
      <c r="T158" s="94">
        <v>0.92179514816697805</v>
      </c>
      <c r="U158" s="94">
        <v>0.92165933048102799</v>
      </c>
      <c r="V158" s="94">
        <v>0.92153274862648704</v>
      </c>
      <c r="W158" s="94">
        <v>0.921483571144322</v>
      </c>
      <c r="X158" s="94">
        <v>0.92142079314252401</v>
      </c>
      <c r="Y158" s="94">
        <v>0.92143680135162598</v>
      </c>
      <c r="Z158" s="94">
        <v>0.92146760497283497</v>
      </c>
      <c r="AA158" s="94">
        <v>0.92146760497283497</v>
      </c>
      <c r="AB158" s="94">
        <v>0.92093418248979797</v>
      </c>
      <c r="AC158" s="94">
        <v>0.92091683174080696</v>
      </c>
      <c r="AD158" s="94">
        <v>0.92094596703857601</v>
      </c>
      <c r="AE158" s="94">
        <v>0.92095814278307697</v>
      </c>
      <c r="AF158" s="94">
        <v>0.92098071425498595</v>
      </c>
      <c r="AG158" s="94">
        <v>0.92101854435230102</v>
      </c>
      <c r="AH158" s="94">
        <v>0.92102814526594201</v>
      </c>
      <c r="AI158" s="94">
        <v>0.92101358692789903</v>
      </c>
      <c r="AJ158" s="94">
        <v>0.92102293769572197</v>
      </c>
      <c r="AK158" s="94">
        <v>0.92101017158114495</v>
      </c>
      <c r="AL158" s="94">
        <v>0.92105526495609102</v>
      </c>
      <c r="AM158" s="94">
        <v>0.92109933093013996</v>
      </c>
      <c r="AN158" s="94">
        <v>0.92109933093013996</v>
      </c>
      <c r="AO158" s="94">
        <v>0.92048283283405197</v>
      </c>
      <c r="AP158" s="94">
        <v>0.920499943427871</v>
      </c>
      <c r="AQ158" s="94">
        <v>0.92054644294560395</v>
      </c>
      <c r="AR158" s="94">
        <v>0.92058076323732396</v>
      </c>
      <c r="AS158" s="94">
        <v>0.92061844898790202</v>
      </c>
      <c r="AT158" s="94">
        <v>0.92066332671184703</v>
      </c>
      <c r="AU158" s="94">
        <v>0.92068191142008104</v>
      </c>
      <c r="AV158" s="94">
        <v>0.92067669587118095</v>
      </c>
      <c r="AW158" s="94">
        <v>0.92070047344012496</v>
      </c>
      <c r="AX158" s="94">
        <v>0.92070693072860399</v>
      </c>
      <c r="AY158" s="94">
        <v>0.920754505509781</v>
      </c>
      <c r="AZ158" s="94">
        <v>0.92074181861350202</v>
      </c>
      <c r="BA158" s="94">
        <v>0.92074181861350202</v>
      </c>
    </row>
    <row r="159" spans="1:53" x14ac:dyDescent="0.2">
      <c r="A159" s="89" t="s">
        <v>254</v>
      </c>
    </row>
    <row r="160" spans="1:53" x14ac:dyDescent="0.2">
      <c r="A160" s="87" t="s">
        <v>255</v>
      </c>
    </row>
    <row r="161" spans="1:53" x14ac:dyDescent="0.2">
      <c r="A161" s="89" t="s">
        <v>256</v>
      </c>
      <c r="B161" s="88">
        <v>19411624383.042</v>
      </c>
      <c r="C161" s="88">
        <v>19489885982.5555</v>
      </c>
      <c r="D161" s="88">
        <v>19577418653.627602</v>
      </c>
      <c r="E161" s="88">
        <v>19658258015.858002</v>
      </c>
      <c r="F161" s="88">
        <v>19740266354.851299</v>
      </c>
      <c r="G161" s="88">
        <v>19828462511.573002</v>
      </c>
      <c r="H161" s="88">
        <v>19905202762.8493</v>
      </c>
      <c r="I161" s="88">
        <v>19983614883.1241</v>
      </c>
      <c r="J161" s="88">
        <v>20065341534.633099</v>
      </c>
      <c r="K161" s="88">
        <v>20137230574.8531</v>
      </c>
      <c r="L161" s="88">
        <v>20233778332.742199</v>
      </c>
      <c r="M161" s="88">
        <v>20335615774.614101</v>
      </c>
      <c r="N161" s="88">
        <v>20335615774.614101</v>
      </c>
      <c r="O161" s="88">
        <v>20426560173.247398</v>
      </c>
      <c r="P161" s="88">
        <v>20511680698.035999</v>
      </c>
      <c r="Q161" s="88">
        <v>20615365497.873199</v>
      </c>
      <c r="R161" s="88">
        <v>20719234187.787498</v>
      </c>
      <c r="S161" s="88">
        <v>20830264841.040199</v>
      </c>
      <c r="T161" s="88">
        <v>20946111355.183102</v>
      </c>
      <c r="U161" s="88">
        <v>21054726132.660599</v>
      </c>
      <c r="V161" s="88">
        <v>21168612053.040798</v>
      </c>
      <c r="W161" s="88">
        <v>21283496033.4506</v>
      </c>
      <c r="X161" s="88">
        <v>21400379234.912201</v>
      </c>
      <c r="Y161" s="88">
        <v>21549943754.558498</v>
      </c>
      <c r="Z161" s="88">
        <v>21701106906.749699</v>
      </c>
      <c r="AA161" s="88">
        <v>21701106906.749699</v>
      </c>
      <c r="AB161" s="88">
        <v>21844688096.857601</v>
      </c>
      <c r="AC161" s="88">
        <v>21977803917.997002</v>
      </c>
      <c r="AD161" s="88">
        <v>22119262703.416302</v>
      </c>
      <c r="AE161" s="88">
        <v>22249588348.887402</v>
      </c>
      <c r="AF161" s="88">
        <v>22381782380.166302</v>
      </c>
      <c r="AG161" s="88">
        <v>22507648974.323601</v>
      </c>
      <c r="AH161" s="88">
        <v>22625534245.6824</v>
      </c>
      <c r="AI161" s="88">
        <v>22742152459.405499</v>
      </c>
      <c r="AJ161" s="88">
        <v>22859752067.795101</v>
      </c>
      <c r="AK161" s="88">
        <v>22976436797.884701</v>
      </c>
      <c r="AL161" s="88">
        <v>23118315390.389599</v>
      </c>
      <c r="AM161" s="88">
        <v>23254197274.585602</v>
      </c>
      <c r="AN161" s="88">
        <v>23254197274.585602</v>
      </c>
      <c r="AO161" s="88">
        <v>23383368287.325401</v>
      </c>
      <c r="AP161" s="88">
        <v>23499361264.502701</v>
      </c>
      <c r="AQ161" s="88">
        <v>23625396174.949699</v>
      </c>
      <c r="AR161" s="88">
        <v>23743894092.923302</v>
      </c>
      <c r="AS161" s="88">
        <v>23869978062.496899</v>
      </c>
      <c r="AT161" s="88">
        <v>23990146407.3741</v>
      </c>
      <c r="AU161" s="88">
        <v>24107422283.523201</v>
      </c>
      <c r="AV161" s="88">
        <v>24223960750.2882</v>
      </c>
      <c r="AW161" s="88">
        <v>24328648004.912102</v>
      </c>
      <c r="AX161" s="88">
        <v>24425779398.029499</v>
      </c>
      <c r="AY161" s="88">
        <v>24549682452.331001</v>
      </c>
      <c r="AZ161" s="88">
        <v>24675596876.354198</v>
      </c>
      <c r="BA161" s="88">
        <v>24675596876.354198</v>
      </c>
    </row>
    <row r="162" spans="1:53" s="92" customFormat="1" x14ac:dyDescent="0.2">
      <c r="A162" s="91" t="s">
        <v>257</v>
      </c>
      <c r="B162" s="92">
        <v>0.49424247453473902</v>
      </c>
      <c r="C162" s="92">
        <v>0.49622503947978103</v>
      </c>
      <c r="D162" s="92">
        <v>0.49791694955044002</v>
      </c>
      <c r="E162" s="92">
        <v>0.49971604502324901</v>
      </c>
      <c r="F162" s="92">
        <v>0.50160246314683299</v>
      </c>
      <c r="G162" s="92">
        <v>0.503442689266691</v>
      </c>
      <c r="H162" s="92">
        <v>0.50554005440542404</v>
      </c>
      <c r="I162" s="92">
        <v>0.50780252534710302</v>
      </c>
      <c r="J162" s="92">
        <v>0.50977705332848899</v>
      </c>
      <c r="K162" s="92">
        <v>0.511847468908873</v>
      </c>
      <c r="L162" s="92">
        <v>0.51318379678255799</v>
      </c>
      <c r="M162" s="92">
        <v>0.51453056178603795</v>
      </c>
      <c r="N162" s="92">
        <v>0.51453056178603795</v>
      </c>
      <c r="O162" s="92">
        <v>0.51633179472084401</v>
      </c>
      <c r="P162" s="92">
        <v>0.51795830788683195</v>
      </c>
      <c r="Q162" s="92">
        <v>0.51903685624011597</v>
      </c>
      <c r="R162" s="92">
        <v>0.52011356834407396</v>
      </c>
      <c r="S162" s="92">
        <v>0.52109128128653304</v>
      </c>
      <c r="T162" s="92">
        <v>0.52197919584975505</v>
      </c>
      <c r="U162" s="92">
        <v>0.52300384679826495</v>
      </c>
      <c r="V162" s="92">
        <v>0.52402708326720704</v>
      </c>
      <c r="W162" s="92">
        <v>0.524730357471207</v>
      </c>
      <c r="X162" s="92">
        <v>0.52524409815806905</v>
      </c>
      <c r="Y162" s="92">
        <v>0.52480164789848005</v>
      </c>
      <c r="Z162" s="92">
        <v>0.52441076455818303</v>
      </c>
      <c r="AA162" s="92">
        <v>0.52441076455818303</v>
      </c>
      <c r="AB162" s="92">
        <v>0.52438425615619699</v>
      </c>
      <c r="AC162" s="92">
        <v>0.52432884887287101</v>
      </c>
      <c r="AD162" s="92">
        <v>0.52403579244738896</v>
      </c>
      <c r="AE162" s="92">
        <v>0.52405727659443202</v>
      </c>
      <c r="AF162" s="92">
        <v>0.524134485094231</v>
      </c>
      <c r="AG162" s="92">
        <v>0.52425122680488201</v>
      </c>
      <c r="AH162" s="92">
        <v>0.52458292194653999</v>
      </c>
      <c r="AI162" s="92">
        <v>0.52509424433491902</v>
      </c>
      <c r="AJ162" s="92">
        <v>0.525342325492266</v>
      </c>
      <c r="AK162" s="92">
        <v>0.52553651494328302</v>
      </c>
      <c r="AL162" s="92">
        <v>0.52504353063792697</v>
      </c>
      <c r="AM162" s="92">
        <v>0.52481564640210498</v>
      </c>
      <c r="AN162" s="92">
        <v>0.52481564640210498</v>
      </c>
      <c r="AO162" s="92">
        <v>0.52494284368518995</v>
      </c>
      <c r="AP162" s="92">
        <v>0.52510924821320004</v>
      </c>
      <c r="AQ162" s="92">
        <v>0.52501418460938098</v>
      </c>
      <c r="AR162" s="92">
        <v>0.525128285681152</v>
      </c>
      <c r="AS162" s="92">
        <v>0.52516434346559604</v>
      </c>
      <c r="AT162" s="92">
        <v>0.52498790910414195</v>
      </c>
      <c r="AU162" s="92">
        <v>0.52505288105438996</v>
      </c>
      <c r="AV162" s="92">
        <v>0.52526450405146197</v>
      </c>
      <c r="AW162" s="92">
        <v>0.52549641684774595</v>
      </c>
      <c r="AX162" s="92">
        <v>0.52582231693565595</v>
      </c>
      <c r="AY162" s="92">
        <v>0.52545323267329502</v>
      </c>
      <c r="AZ162" s="92">
        <v>0.52516182941513101</v>
      </c>
      <c r="BA162" s="92">
        <v>0.52516182941513101</v>
      </c>
    </row>
    <row r="163" spans="1:53" s="92" customFormat="1" x14ac:dyDescent="0.2">
      <c r="A163" s="91" t="s">
        <v>258</v>
      </c>
      <c r="B163" s="92">
        <v>0</v>
      </c>
      <c r="C163" s="92">
        <v>0</v>
      </c>
      <c r="D163" s="92">
        <v>0</v>
      </c>
      <c r="E163" s="92">
        <v>0</v>
      </c>
      <c r="F163" s="92">
        <v>0</v>
      </c>
      <c r="G163" s="92">
        <v>0</v>
      </c>
      <c r="H163" s="92">
        <v>0</v>
      </c>
      <c r="I163" s="92">
        <v>0</v>
      </c>
      <c r="J163" s="92">
        <v>0</v>
      </c>
      <c r="K163" s="92">
        <v>0</v>
      </c>
      <c r="L163" s="92">
        <v>0</v>
      </c>
      <c r="M163" s="92">
        <v>0</v>
      </c>
      <c r="N163" s="92">
        <v>0</v>
      </c>
      <c r="O163" s="92">
        <v>0</v>
      </c>
      <c r="P163" s="92">
        <v>0</v>
      </c>
      <c r="Q163" s="92">
        <v>0</v>
      </c>
      <c r="R163" s="92">
        <v>0</v>
      </c>
      <c r="S163" s="92">
        <v>0</v>
      </c>
      <c r="T163" s="92">
        <v>0</v>
      </c>
      <c r="U163" s="92">
        <v>0</v>
      </c>
      <c r="V163" s="92">
        <v>0</v>
      </c>
      <c r="W163" s="92">
        <v>0</v>
      </c>
      <c r="X163" s="92">
        <v>0</v>
      </c>
      <c r="Y163" s="92">
        <v>0</v>
      </c>
      <c r="Z163" s="92">
        <v>0</v>
      </c>
      <c r="AA163" s="92">
        <v>0</v>
      </c>
      <c r="AB163" s="92">
        <v>0</v>
      </c>
      <c r="AC163" s="92">
        <v>0</v>
      </c>
      <c r="AD163" s="92">
        <v>0</v>
      </c>
      <c r="AE163" s="92">
        <v>0</v>
      </c>
      <c r="AF163" s="92">
        <v>0</v>
      </c>
      <c r="AG163" s="92">
        <v>0</v>
      </c>
      <c r="AH163" s="92">
        <v>0</v>
      </c>
      <c r="AI163" s="92">
        <v>0</v>
      </c>
      <c r="AJ163" s="92">
        <v>0</v>
      </c>
      <c r="AK163" s="92">
        <v>0</v>
      </c>
      <c r="AL163" s="92">
        <v>0</v>
      </c>
      <c r="AM163" s="92">
        <v>0</v>
      </c>
      <c r="AN163" s="92">
        <v>0</v>
      </c>
      <c r="AO163" s="92">
        <v>0</v>
      </c>
      <c r="AP163" s="92">
        <v>0</v>
      </c>
      <c r="AQ163" s="92">
        <v>0</v>
      </c>
      <c r="AR163" s="92">
        <v>0</v>
      </c>
      <c r="AS163" s="92">
        <v>0</v>
      </c>
      <c r="AT163" s="92">
        <v>0</v>
      </c>
      <c r="AU163" s="92">
        <v>0</v>
      </c>
      <c r="AV163" s="92">
        <v>0</v>
      </c>
      <c r="AW163" s="92">
        <v>0</v>
      </c>
      <c r="AX163" s="92">
        <v>0</v>
      </c>
      <c r="AY163" s="92">
        <v>0</v>
      </c>
      <c r="AZ163" s="92">
        <v>0</v>
      </c>
      <c r="BA163" s="92">
        <v>0</v>
      </c>
    </row>
    <row r="164" spans="1:53" s="92" customFormat="1" x14ac:dyDescent="0.2">
      <c r="A164" s="91" t="s">
        <v>259</v>
      </c>
      <c r="B164" s="92">
        <v>0.46854770031937298</v>
      </c>
      <c r="C164" s="92">
        <v>0.46928057177349503</v>
      </c>
      <c r="D164" s="92">
        <v>0.469794782686414</v>
      </c>
      <c r="E164" s="92">
        <v>0.46742571929977</v>
      </c>
      <c r="F164" s="92">
        <v>0.46505520689422902</v>
      </c>
      <c r="G164" s="92">
        <v>0.46258270213411301</v>
      </c>
      <c r="H164" s="92">
        <v>0.45781591977883901</v>
      </c>
      <c r="I164" s="92">
        <v>0.45676079480578002</v>
      </c>
      <c r="J164" s="92">
        <v>0.45562271124980003</v>
      </c>
      <c r="K164" s="92">
        <v>0.45471527850608401</v>
      </c>
      <c r="L164" s="92">
        <v>0.45323564195999999</v>
      </c>
      <c r="M164" s="92">
        <v>0.45167896527465901</v>
      </c>
      <c r="N164" s="92">
        <v>0.45167896527465901</v>
      </c>
      <c r="O164" s="92">
        <v>0.45040945500387602</v>
      </c>
      <c r="P164" s="92">
        <v>0.44928151734108102</v>
      </c>
      <c r="Q164" s="92">
        <v>0.44774831496272399</v>
      </c>
      <c r="R164" s="92">
        <v>0.44623657758242202</v>
      </c>
      <c r="S164" s="92">
        <v>0.44764460218886798</v>
      </c>
      <c r="T164" s="92">
        <v>0.45143191993438803</v>
      </c>
      <c r="U164" s="92">
        <v>0.45536067347588499</v>
      </c>
      <c r="V164" s="92">
        <v>0.45917507610159303</v>
      </c>
      <c r="W164" s="92">
        <v>0.459216820368887</v>
      </c>
      <c r="X164" s="92">
        <v>0.45921522646413598</v>
      </c>
      <c r="Y164" s="92">
        <v>0.45851925976604402</v>
      </c>
      <c r="Z164" s="92">
        <v>0.45783397478523402</v>
      </c>
      <c r="AA164" s="92">
        <v>0.45783397478523402</v>
      </c>
      <c r="AB164" s="92">
        <v>0.45734667692631498</v>
      </c>
      <c r="AC164" s="92">
        <v>0.45708766835903503</v>
      </c>
      <c r="AD164" s="92">
        <v>0.45666727274036101</v>
      </c>
      <c r="AE164" s="92">
        <v>0.456491069337428</v>
      </c>
      <c r="AF164" s="92">
        <v>0.45629479490104902</v>
      </c>
      <c r="AG164" s="92">
        <v>0.45839155092691702</v>
      </c>
      <c r="AH164" s="92">
        <v>0.45817950460104001</v>
      </c>
      <c r="AI164" s="92">
        <v>0.45800482517944302</v>
      </c>
      <c r="AJ164" s="92">
        <v>0.45782120747461902</v>
      </c>
      <c r="AK164" s="92">
        <v>0.45765765495480398</v>
      </c>
      <c r="AL164" s="92">
        <v>0.45700625708137599</v>
      </c>
      <c r="AM164" s="92">
        <v>0.45651754402579098</v>
      </c>
      <c r="AN164" s="92">
        <v>0.45651754402579098</v>
      </c>
      <c r="AO164" s="92">
        <v>0.45412884284075</v>
      </c>
      <c r="AP164" s="92">
        <v>0.45200392208458001</v>
      </c>
      <c r="AQ164" s="92">
        <v>0.44970536177228698</v>
      </c>
      <c r="AR164" s="92">
        <v>0.44756437440111502</v>
      </c>
      <c r="AS164" s="92">
        <v>0.445303798494668</v>
      </c>
      <c r="AT164" s="92">
        <v>0.44706195332529902</v>
      </c>
      <c r="AU164" s="92">
        <v>0.44672452885022002</v>
      </c>
      <c r="AV164" s="92">
        <v>0.446408740778511</v>
      </c>
      <c r="AW164" s="92">
        <v>0.446323185234757</v>
      </c>
      <c r="AX164" s="92">
        <v>0.44638778063802398</v>
      </c>
      <c r="AY164" s="92">
        <v>0.44595690562095902</v>
      </c>
      <c r="AZ164" s="92">
        <v>0.445528534154016</v>
      </c>
      <c r="BA164" s="92">
        <v>0.445528534154016</v>
      </c>
    </row>
    <row r="165" spans="1:53" s="92" customFormat="1" x14ac:dyDescent="0.2">
      <c r="A165" s="91" t="s">
        <v>260</v>
      </c>
      <c r="B165" s="92">
        <v>1.6147972433742101E-2</v>
      </c>
      <c r="C165" s="92">
        <v>1.35095942847899E-2</v>
      </c>
      <c r="D165" s="92">
        <v>1.1390015894284599E-2</v>
      </c>
      <c r="E165" s="92">
        <v>1.20382699737497E-2</v>
      </c>
      <c r="F165" s="92">
        <v>1.2600987086482E-2</v>
      </c>
      <c r="G165" s="92">
        <v>1.3317010098272601E-2</v>
      </c>
      <c r="H165" s="92">
        <v>1.60575769756123E-2</v>
      </c>
      <c r="I165" s="92">
        <v>1.49231517421406E-2</v>
      </c>
      <c r="J165" s="92">
        <v>1.4163276225599999E-2</v>
      </c>
      <c r="K165" s="92">
        <v>1.3066913977622399E-2</v>
      </c>
      <c r="L165" s="92">
        <v>1.33015368915436E-2</v>
      </c>
      <c r="M165" s="92">
        <v>1.3560905491222399E-2</v>
      </c>
      <c r="N165" s="92">
        <v>1.3560905491222399E-2</v>
      </c>
      <c r="O165" s="92">
        <v>1.30758741091397E-2</v>
      </c>
      <c r="P165" s="92">
        <v>1.26179213676509E-2</v>
      </c>
      <c r="Q165" s="92">
        <v>1.3131104218071401E-2</v>
      </c>
      <c r="R165" s="92">
        <v>1.36240076657806E-2</v>
      </c>
      <c r="S165" s="92">
        <v>1.1302166010477999E-2</v>
      </c>
      <c r="T165" s="92">
        <v>6.6943074422790103E-3</v>
      </c>
      <c r="U165" s="92">
        <v>1.8004279464163601E-3</v>
      </c>
      <c r="V165" s="92">
        <v>-2.9731277794414999E-3</v>
      </c>
      <c r="W165" s="92">
        <v>-3.6531075424238598E-3</v>
      </c>
      <c r="X165" s="92">
        <v>-4.0982859486003199E-3</v>
      </c>
      <c r="Y165" s="92">
        <v>-2.8639859599395999E-3</v>
      </c>
      <c r="Z165" s="92">
        <v>-1.69654012185951E-3</v>
      </c>
      <c r="AA165" s="92">
        <v>-1.69654012185951E-3</v>
      </c>
      <c r="AB165" s="92">
        <v>-1.0553244083412201E-3</v>
      </c>
      <c r="AC165" s="92">
        <v>-6.2354748246417702E-4</v>
      </c>
      <c r="AD165" s="92">
        <v>2.13748565200127E-4</v>
      </c>
      <c r="AE165" s="92">
        <v>4.8146100956934697E-4</v>
      </c>
      <c r="AF165" s="92">
        <v>7.13815170786683E-4</v>
      </c>
      <c r="AG165" s="92">
        <v>-1.3929671571557599E-3</v>
      </c>
      <c r="AH165" s="92">
        <v>-1.4136475673648299E-3</v>
      </c>
      <c r="AI165" s="92">
        <v>-1.6530993898444899E-3</v>
      </c>
      <c r="AJ165" s="92">
        <v>-1.62031316998139E-3</v>
      </c>
      <c r="AK165" s="92">
        <v>-1.55445329524234E-3</v>
      </c>
      <c r="AL165" s="92">
        <v>-2.9474511737285201E-4</v>
      </c>
      <c r="AM165" s="92">
        <v>5.2962681087797105E-4</v>
      </c>
      <c r="AN165" s="92">
        <v>5.2962681087797105E-4</v>
      </c>
      <c r="AO165" s="92">
        <v>2.8956785159052001E-3</v>
      </c>
      <c r="AP165" s="92">
        <v>4.9481223767011799E-3</v>
      </c>
      <c r="AQ165" s="92">
        <v>7.4429280124039101E-3</v>
      </c>
      <c r="AR165" s="92">
        <v>9.5648288390835796E-3</v>
      </c>
      <c r="AS165" s="92">
        <v>1.18895132267043E-2</v>
      </c>
      <c r="AT165" s="92">
        <v>1.04029297478346E-2</v>
      </c>
      <c r="AU165" s="92">
        <v>1.07680812318065E-2</v>
      </c>
      <c r="AV165" s="92">
        <v>1.0964122427836301E-2</v>
      </c>
      <c r="AW165" s="92">
        <v>1.0901196075482801E-2</v>
      </c>
      <c r="AX165" s="92">
        <v>1.05885435572383E-2</v>
      </c>
      <c r="AY165" s="92">
        <v>1.1484549250518099E-2</v>
      </c>
      <c r="AZ165" s="92">
        <v>1.21315110548412E-2</v>
      </c>
      <c r="BA165" s="92">
        <v>1.21315110548412E-2</v>
      </c>
    </row>
    <row r="166" spans="1:53" s="92" customFormat="1" x14ac:dyDescent="0.2">
      <c r="A166" s="91" t="s">
        <v>261</v>
      </c>
      <c r="B166" s="92">
        <v>8.9355706203788701E-3</v>
      </c>
      <c r="C166" s="92">
        <v>8.8996583466705304E-3</v>
      </c>
      <c r="D166" s="92">
        <v>8.8597481840876693E-3</v>
      </c>
      <c r="E166" s="92">
        <v>8.8233630516892907E-3</v>
      </c>
      <c r="F166" s="92">
        <v>8.7868609659263498E-3</v>
      </c>
      <c r="G166" s="92">
        <v>8.7482223411438492E-3</v>
      </c>
      <c r="H166" s="92">
        <v>8.7149425268773298E-3</v>
      </c>
      <c r="I166" s="92">
        <v>8.6809193668655193E-3</v>
      </c>
      <c r="J166" s="92">
        <v>8.6453536303010906E-3</v>
      </c>
      <c r="K166" s="92">
        <v>8.6140080883133803E-3</v>
      </c>
      <c r="L166" s="92">
        <v>8.57221693612829E-3</v>
      </c>
      <c r="M166" s="92">
        <v>8.5291901551774393E-3</v>
      </c>
      <c r="N166" s="92">
        <v>8.5291901551774393E-3</v>
      </c>
      <c r="O166" s="92">
        <v>8.4915909164955602E-3</v>
      </c>
      <c r="P166" s="92">
        <v>8.4566399166293906E-3</v>
      </c>
      <c r="Q166" s="92">
        <v>8.4143442684713101E-3</v>
      </c>
      <c r="R166" s="92">
        <v>8.3724846099304095E-3</v>
      </c>
      <c r="S166" s="92">
        <v>8.3282803148534302E-3</v>
      </c>
      <c r="T166" s="92">
        <v>8.2828049398609299E-3</v>
      </c>
      <c r="U166" s="92">
        <v>8.24078292937468E-3</v>
      </c>
      <c r="V166" s="92">
        <v>8.1969619815886394E-3</v>
      </c>
      <c r="W166" s="92">
        <v>8.1528070554378902E-3</v>
      </c>
      <c r="X166" s="92">
        <v>8.1079061157669895E-3</v>
      </c>
      <c r="Y166" s="92">
        <v>8.0510885694251404E-3</v>
      </c>
      <c r="Z166" s="92">
        <v>7.9949727226778095E-3</v>
      </c>
      <c r="AA166" s="92">
        <v>7.9949727226778095E-3</v>
      </c>
      <c r="AB166" s="92">
        <v>7.9427983514225396E-3</v>
      </c>
      <c r="AC166" s="92">
        <v>7.8947917313354002E-3</v>
      </c>
      <c r="AD166" s="92">
        <v>7.8441626006079401E-3</v>
      </c>
      <c r="AE166" s="92">
        <v>7.7980320372970499E-3</v>
      </c>
      <c r="AF166" s="92">
        <v>7.7518199123255303E-3</v>
      </c>
      <c r="AG166" s="92">
        <v>7.7083493192149199E-3</v>
      </c>
      <c r="AH166" s="92">
        <v>7.6681039715307099E-3</v>
      </c>
      <c r="AI166" s="92">
        <v>7.6286299701595704E-3</v>
      </c>
      <c r="AJ166" s="92">
        <v>7.5891718566277501E-3</v>
      </c>
      <c r="AK166" s="92">
        <v>7.5500654353309396E-3</v>
      </c>
      <c r="AL166" s="92">
        <v>7.5032452206259797E-3</v>
      </c>
      <c r="AM166" s="92">
        <v>7.4595650704465596E-3</v>
      </c>
      <c r="AN166" s="92">
        <v>7.4595650704465596E-3</v>
      </c>
      <c r="AO166" s="92">
        <v>7.4188055851938297E-3</v>
      </c>
      <c r="AP166" s="92">
        <v>7.3825077982295796E-3</v>
      </c>
      <c r="AQ166" s="92">
        <v>7.3433180538310296E-3</v>
      </c>
      <c r="AR166" s="92">
        <v>7.3067590334911902E-3</v>
      </c>
      <c r="AS166" s="92">
        <v>7.2681682489628002E-3</v>
      </c>
      <c r="AT166" s="92">
        <v>7.2317373292886296E-3</v>
      </c>
      <c r="AU166" s="92">
        <v>7.19640329690491E-3</v>
      </c>
      <c r="AV166" s="92">
        <v>7.1615004289335401E-3</v>
      </c>
      <c r="AW166" s="92">
        <v>7.1301813583453397E-3</v>
      </c>
      <c r="AX166" s="92">
        <v>7.1012632116834902E-3</v>
      </c>
      <c r="AY166" s="92">
        <v>7.0649060889930804E-3</v>
      </c>
      <c r="AZ166" s="92">
        <v>7.0290266047268396E-3</v>
      </c>
      <c r="BA166" s="92">
        <v>7.0290266047268396E-3</v>
      </c>
    </row>
    <row r="167" spans="1:53" s="92" customFormat="1" x14ac:dyDescent="0.2">
      <c r="A167" s="91" t="s">
        <v>262</v>
      </c>
      <c r="B167" s="92">
        <v>8.58698137618731E-5</v>
      </c>
      <c r="C167" s="92">
        <v>8.5524700910538597E-5</v>
      </c>
      <c r="D167" s="92">
        <v>8.5141168803436104E-5</v>
      </c>
      <c r="E167" s="92">
        <v>8.4791511834061999E-5</v>
      </c>
      <c r="F167" s="92">
        <v>8.44407309562034E-5</v>
      </c>
      <c r="G167" s="92">
        <v>8.4069418182229998E-5</v>
      </c>
      <c r="H167" s="92">
        <v>8.3749602965664202E-5</v>
      </c>
      <c r="I167" s="92">
        <v>8.3422644281331196E-5</v>
      </c>
      <c r="J167" s="92">
        <v>8.3080861612395998E-5</v>
      </c>
      <c r="K167" s="92">
        <v>8.2779634531652998E-5</v>
      </c>
      <c r="L167" s="92">
        <v>8.2378026329168002E-5</v>
      </c>
      <c r="M167" s="92">
        <v>8.1964543875278002E-5</v>
      </c>
      <c r="N167" s="92">
        <v>8.1964543875278002E-5</v>
      </c>
      <c r="O167" s="92">
        <v>8.1603219483096693E-5</v>
      </c>
      <c r="P167" s="92">
        <v>8.1267344363666102E-5</v>
      </c>
      <c r="Q167" s="92">
        <v>8.0860888012463701E-5</v>
      </c>
      <c r="R167" s="92">
        <v>8.0458621471718605E-5</v>
      </c>
      <c r="S167" s="92">
        <v>8.0033823241477102E-5</v>
      </c>
      <c r="T167" s="92">
        <v>7.9596810078327594E-5</v>
      </c>
      <c r="U167" s="92">
        <v>7.9192983353918499E-5</v>
      </c>
      <c r="V167" s="92">
        <v>7.8771869047387894E-5</v>
      </c>
      <c r="W167" s="92">
        <v>7.8347545246892504E-5</v>
      </c>
      <c r="X167" s="92">
        <v>7.7916052341617901E-5</v>
      </c>
      <c r="Y167" s="92">
        <v>7.7370042206388896E-5</v>
      </c>
      <c r="Z167" s="92">
        <v>7.6830775324171802E-5</v>
      </c>
      <c r="AA167" s="92">
        <v>7.6830775324171802E-5</v>
      </c>
      <c r="AB167" s="92">
        <v>7.6329385571556E-5</v>
      </c>
      <c r="AC167" s="92">
        <v>7.5868047431961597E-5</v>
      </c>
      <c r="AD167" s="92">
        <v>7.5381507264445403E-5</v>
      </c>
      <c r="AE167" s="92">
        <v>7.4938197816338905E-5</v>
      </c>
      <c r="AF167" s="92">
        <v>7.4494104569983107E-5</v>
      </c>
      <c r="AG167" s="92">
        <v>7.4076357131894194E-5</v>
      </c>
      <c r="AH167" s="92">
        <v>7.36896039342257E-5</v>
      </c>
      <c r="AI167" s="92">
        <v>7.3310263286584701E-5</v>
      </c>
      <c r="AJ167" s="92">
        <v>7.2931075319266202E-5</v>
      </c>
      <c r="AK167" s="92">
        <v>7.25552670741843E-5</v>
      </c>
      <c r="AL167" s="92">
        <v>7.2105330154897197E-5</v>
      </c>
      <c r="AM167" s="92">
        <v>7.1685568897295594E-5</v>
      </c>
      <c r="AN167" s="92">
        <v>7.1685568897295594E-5</v>
      </c>
      <c r="AO167" s="92">
        <v>7.1293874896276896E-5</v>
      </c>
      <c r="AP167" s="92">
        <v>7.0945057306555205E-5</v>
      </c>
      <c r="AQ167" s="92">
        <v>7.0568448335975894E-5</v>
      </c>
      <c r="AR167" s="92">
        <v>7.02171203233319E-5</v>
      </c>
      <c r="AS167" s="92">
        <v>6.9846267288740005E-5</v>
      </c>
      <c r="AT167" s="92">
        <v>6.9496170308871701E-5</v>
      </c>
      <c r="AU167" s="92">
        <v>6.9156614290666701E-5</v>
      </c>
      <c r="AV167" s="92">
        <v>6.8821201713251405E-5</v>
      </c>
      <c r="AW167" s="92">
        <v>6.8520229019636305E-5</v>
      </c>
      <c r="AX167" s="92">
        <v>6.8242328930913596E-5</v>
      </c>
      <c r="AY167" s="92">
        <v>6.7892941131635995E-5</v>
      </c>
      <c r="AZ167" s="92">
        <v>6.7548143383097493E-5</v>
      </c>
      <c r="BA167" s="92">
        <v>6.7548143383097493E-5</v>
      </c>
    </row>
    <row r="168" spans="1:53" s="92" customFormat="1" x14ac:dyDescent="0.2">
      <c r="A168" s="91" t="s">
        <v>263</v>
      </c>
      <c r="B168" s="92">
        <v>1.2040412278003799E-2</v>
      </c>
      <c r="C168" s="92">
        <v>1.1999611414351401E-2</v>
      </c>
      <c r="D168" s="92">
        <v>1.19533625159695E-2</v>
      </c>
      <c r="E168" s="92">
        <v>1.1911811139706401E-2</v>
      </c>
      <c r="F168" s="92">
        <v>1.18700411755729E-2</v>
      </c>
      <c r="G168" s="92">
        <v>1.1825306741596899E-2</v>
      </c>
      <c r="H168" s="92">
        <v>1.17877567102809E-2</v>
      </c>
      <c r="I168" s="92">
        <v>1.1749186093828299E-2</v>
      </c>
      <c r="J168" s="92">
        <v>1.1708524704196499E-2</v>
      </c>
      <c r="K168" s="92">
        <v>1.1673550884574099E-2</v>
      </c>
      <c r="L168" s="92">
        <v>1.1624429403439799E-2</v>
      </c>
      <c r="M168" s="92">
        <v>1.1618412749027E-2</v>
      </c>
      <c r="N168" s="92">
        <v>1.1618412749027E-2</v>
      </c>
      <c r="O168" s="92">
        <v>1.16096820301605E-2</v>
      </c>
      <c r="P168" s="92">
        <v>1.16043461434419E-2</v>
      </c>
      <c r="Q168" s="92">
        <v>1.15885194226039E-2</v>
      </c>
      <c r="R168" s="92">
        <v>1.15729031763204E-2</v>
      </c>
      <c r="S168" s="92">
        <v>1.15536363760247E-2</v>
      </c>
      <c r="T168" s="92">
        <v>1.1532175023637301E-2</v>
      </c>
      <c r="U168" s="92">
        <v>1.1515075866703601E-2</v>
      </c>
      <c r="V168" s="92">
        <v>1.14952345600041E-2</v>
      </c>
      <c r="W168" s="92">
        <v>1.1474775101643599E-2</v>
      </c>
      <c r="X168" s="92">
        <v>1.1453139158286E-2</v>
      </c>
      <c r="Y168" s="92">
        <v>1.1414619683782899E-2</v>
      </c>
      <c r="Z168" s="92">
        <v>1.13799972804391E-2</v>
      </c>
      <c r="AA168" s="92">
        <v>1.13799972804391E-2</v>
      </c>
      <c r="AB168" s="92">
        <v>1.1305263588834E-2</v>
      </c>
      <c r="AC168" s="92">
        <v>1.1236370471789599E-2</v>
      </c>
      <c r="AD168" s="92">
        <v>1.1163642139177201E-2</v>
      </c>
      <c r="AE168" s="92">
        <v>1.10972228234565E-2</v>
      </c>
      <c r="AF168" s="92">
        <v>1.10305908170364E-2</v>
      </c>
      <c r="AG168" s="92">
        <v>1.0967763749009299E-2</v>
      </c>
      <c r="AH168" s="92">
        <v>1.0909427444318699E-2</v>
      </c>
      <c r="AI168" s="92">
        <v>1.08520896420349E-2</v>
      </c>
      <c r="AJ168" s="92">
        <v>1.07946772711491E-2</v>
      </c>
      <c r="AK168" s="92">
        <v>1.0737662694749499E-2</v>
      </c>
      <c r="AL168" s="92">
        <v>1.0669606847288101E-2</v>
      </c>
      <c r="AM168" s="92">
        <v>1.0605932121881E-2</v>
      </c>
      <c r="AN168" s="92">
        <v>1.0605932121881E-2</v>
      </c>
      <c r="AO168" s="92">
        <v>1.0542535498063801E-2</v>
      </c>
      <c r="AP168" s="92">
        <v>1.04852544699822E-2</v>
      </c>
      <c r="AQ168" s="92">
        <v>1.0423639103759499E-2</v>
      </c>
      <c r="AR168" s="92">
        <v>1.03655349248343E-2</v>
      </c>
      <c r="AS168" s="92">
        <v>1.03043302967791E-2</v>
      </c>
      <c r="AT168" s="92">
        <v>1.02459743231264E-2</v>
      </c>
      <c r="AU168" s="92">
        <v>1.0188948952387099E-2</v>
      </c>
      <c r="AV168" s="92">
        <v>1.01323111115424E-2</v>
      </c>
      <c r="AW168" s="92">
        <v>1.00805002546483E-2</v>
      </c>
      <c r="AX168" s="92">
        <v>1.0031853328466799E-2</v>
      </c>
      <c r="AY168" s="92">
        <v>9.9725134251022699E-3</v>
      </c>
      <c r="AZ168" s="92">
        <v>1.0081550627900599E-2</v>
      </c>
      <c r="BA168" s="92">
        <v>1.0081550627900599E-2</v>
      </c>
    </row>
    <row r="169" spans="1:53" s="92" customFormat="1" x14ac:dyDescent="0.2">
      <c r="A169" s="91" t="s">
        <v>264</v>
      </c>
      <c r="B169" s="92">
        <v>0</v>
      </c>
      <c r="C169" s="92">
        <v>0</v>
      </c>
      <c r="D169" s="92">
        <v>0</v>
      </c>
      <c r="E169" s="92">
        <v>0</v>
      </c>
      <c r="F169" s="92">
        <v>0</v>
      </c>
      <c r="G169" s="92">
        <v>0</v>
      </c>
      <c r="H169" s="92">
        <v>0</v>
      </c>
      <c r="I169" s="92">
        <v>0</v>
      </c>
      <c r="J169" s="92">
        <v>0</v>
      </c>
      <c r="K169" s="92">
        <v>0</v>
      </c>
      <c r="L169" s="92">
        <v>0</v>
      </c>
      <c r="M169" s="92">
        <v>0</v>
      </c>
      <c r="N169" s="92">
        <v>0</v>
      </c>
      <c r="O169" s="92">
        <v>0</v>
      </c>
      <c r="P169" s="92">
        <v>0</v>
      </c>
      <c r="Q169" s="92">
        <v>0</v>
      </c>
      <c r="R169" s="92">
        <v>0</v>
      </c>
      <c r="S169" s="92">
        <v>0</v>
      </c>
      <c r="T169" s="92">
        <v>0</v>
      </c>
      <c r="U169" s="92">
        <v>0</v>
      </c>
      <c r="V169" s="92">
        <v>0</v>
      </c>
      <c r="W169" s="92">
        <v>0</v>
      </c>
      <c r="X169" s="92">
        <v>0</v>
      </c>
      <c r="Y169" s="92">
        <v>0</v>
      </c>
      <c r="Z169" s="92">
        <v>0</v>
      </c>
      <c r="AA169" s="92">
        <v>0</v>
      </c>
      <c r="AB169" s="92">
        <v>0</v>
      </c>
      <c r="AC169" s="92">
        <v>0</v>
      </c>
      <c r="AD169" s="92">
        <v>0</v>
      </c>
      <c r="AE169" s="92">
        <v>0</v>
      </c>
      <c r="AF169" s="92">
        <v>0</v>
      </c>
      <c r="AG169" s="92">
        <v>0</v>
      </c>
      <c r="AH169" s="92">
        <v>0</v>
      </c>
      <c r="AI169" s="92">
        <v>0</v>
      </c>
      <c r="AJ169" s="92">
        <v>0</v>
      </c>
      <c r="AK169" s="92">
        <v>0</v>
      </c>
      <c r="AL169" s="92">
        <v>0</v>
      </c>
      <c r="AM169" s="92">
        <v>0</v>
      </c>
      <c r="AN169" s="92">
        <v>0</v>
      </c>
      <c r="AO169" s="92">
        <v>0</v>
      </c>
      <c r="AP169" s="92">
        <v>0</v>
      </c>
      <c r="AQ169" s="92">
        <v>0</v>
      </c>
      <c r="AR169" s="92">
        <v>0</v>
      </c>
      <c r="AS169" s="92">
        <v>0</v>
      </c>
      <c r="AT169" s="92">
        <v>0</v>
      </c>
      <c r="AU169" s="92">
        <v>0</v>
      </c>
      <c r="AV169" s="92">
        <v>0</v>
      </c>
      <c r="AW169" s="92">
        <v>0</v>
      </c>
      <c r="AX169" s="92">
        <v>0</v>
      </c>
      <c r="AY169" s="92">
        <v>0</v>
      </c>
      <c r="AZ169" s="92">
        <v>0</v>
      </c>
      <c r="BA169" s="92">
        <v>0</v>
      </c>
    </row>
    <row r="170" spans="1:53" x14ac:dyDescent="0.2">
      <c r="A170" s="89" t="s">
        <v>265</v>
      </c>
    </row>
    <row r="171" spans="1:53" x14ac:dyDescent="0.2">
      <c r="A171" s="89" t="s">
        <v>266</v>
      </c>
      <c r="B171" s="88">
        <v>0</v>
      </c>
      <c r="C171" s="88">
        <v>0</v>
      </c>
      <c r="D171" s="88">
        <v>0</v>
      </c>
      <c r="E171" s="88">
        <v>0</v>
      </c>
      <c r="F171" s="88">
        <v>0</v>
      </c>
      <c r="G171" s="88">
        <v>0</v>
      </c>
      <c r="H171" s="88">
        <v>0</v>
      </c>
      <c r="I171" s="88">
        <v>0</v>
      </c>
      <c r="J171" s="88">
        <v>0</v>
      </c>
      <c r="K171" s="88">
        <v>0</v>
      </c>
      <c r="L171" s="88">
        <v>0</v>
      </c>
      <c r="M171" s="88">
        <v>0</v>
      </c>
      <c r="N171" s="88">
        <v>0</v>
      </c>
      <c r="O171" s="88">
        <v>-5393762</v>
      </c>
      <c r="P171" s="88">
        <v>-5393762</v>
      </c>
      <c r="Q171" s="88">
        <v>-5393762</v>
      </c>
      <c r="R171" s="88">
        <v>-5393762</v>
      </c>
      <c r="S171" s="88">
        <v>-5393762</v>
      </c>
      <c r="T171" s="88">
        <v>-5393762</v>
      </c>
      <c r="U171" s="88">
        <v>-5393762</v>
      </c>
      <c r="V171" s="88">
        <v>-5393762</v>
      </c>
      <c r="W171" s="88">
        <v>-5393762</v>
      </c>
      <c r="X171" s="88">
        <v>-5393762</v>
      </c>
      <c r="Y171" s="88">
        <v>-5393762</v>
      </c>
      <c r="Z171" s="88">
        <v>-5393762</v>
      </c>
      <c r="AA171" s="88">
        <v>-5393762</v>
      </c>
      <c r="AB171" s="88">
        <v>-10263794.307692301</v>
      </c>
      <c r="AC171" s="88">
        <v>-4870032.3076922996</v>
      </c>
      <c r="AD171" s="88">
        <v>-4870032.3076922996</v>
      </c>
      <c r="AE171" s="88">
        <v>-4870032.3076922996</v>
      </c>
      <c r="AF171" s="88">
        <v>-4870032.3076922996</v>
      </c>
      <c r="AG171" s="88">
        <v>-4870032.3076922996</v>
      </c>
      <c r="AH171" s="88">
        <v>-4870032.3076922996</v>
      </c>
      <c r="AI171" s="88">
        <v>-4870032.3076922996</v>
      </c>
      <c r="AJ171" s="88">
        <v>-4870032.3076922996</v>
      </c>
      <c r="AK171" s="88">
        <v>-4870032.3076922996</v>
      </c>
      <c r="AL171" s="88">
        <v>-4870032.3076922996</v>
      </c>
      <c r="AM171" s="88">
        <v>-4870032.3076922996</v>
      </c>
      <c r="AN171" s="88">
        <v>-4870032.3076922996</v>
      </c>
      <c r="AO171" s="88">
        <v>-10274899.2307692</v>
      </c>
      <c r="AP171" s="88">
        <v>-5404866.9230769202</v>
      </c>
      <c r="AQ171" s="88">
        <v>-5404866.9230769202</v>
      </c>
      <c r="AR171" s="88">
        <v>-5404866.9230769202</v>
      </c>
      <c r="AS171" s="88">
        <v>-5404866.9230769202</v>
      </c>
      <c r="AT171" s="88">
        <v>-5404866.9230769202</v>
      </c>
      <c r="AU171" s="88">
        <v>-5404866.9230769202</v>
      </c>
      <c r="AV171" s="88">
        <v>-5404866.9230769202</v>
      </c>
      <c r="AW171" s="88">
        <v>-5404866.9230769202</v>
      </c>
      <c r="AX171" s="88">
        <v>-5404866.9230769202</v>
      </c>
      <c r="AY171" s="88">
        <v>-5404866.9230769202</v>
      </c>
      <c r="AZ171" s="88">
        <v>-5404866.9230769202</v>
      </c>
      <c r="BA171" s="88">
        <v>-5404866.9230769202</v>
      </c>
    </row>
    <row r="172" spans="1:53" x14ac:dyDescent="0.2">
      <c r="A172" s="89" t="s">
        <v>267</v>
      </c>
    </row>
    <row r="173" spans="1:53" x14ac:dyDescent="0.2">
      <c r="A173" s="87" t="s">
        <v>268</v>
      </c>
    </row>
    <row r="174" spans="1:53" x14ac:dyDescent="0.2">
      <c r="A174" s="89" t="s">
        <v>269</v>
      </c>
      <c r="B174" s="88">
        <v>0</v>
      </c>
      <c r="C174" s="88">
        <v>0</v>
      </c>
      <c r="D174" s="88">
        <v>0</v>
      </c>
      <c r="E174" s="88">
        <v>0</v>
      </c>
      <c r="F174" s="88">
        <v>0</v>
      </c>
      <c r="G174" s="88">
        <v>0</v>
      </c>
      <c r="H174" s="88">
        <v>0</v>
      </c>
      <c r="I174" s="88">
        <v>0</v>
      </c>
      <c r="J174" s="88">
        <v>0</v>
      </c>
      <c r="K174" s="88">
        <v>0</v>
      </c>
      <c r="L174" s="88">
        <v>0</v>
      </c>
      <c r="M174" s="88">
        <v>0</v>
      </c>
      <c r="N174" s="88">
        <v>0</v>
      </c>
      <c r="O174" s="88">
        <v>2784970.8137570899</v>
      </c>
      <c r="P174" s="88">
        <v>2793743.83866429</v>
      </c>
      <c r="Q174" s="88">
        <v>2799561.2717873999</v>
      </c>
      <c r="R174" s="88">
        <v>2805368.8006186602</v>
      </c>
      <c r="S174" s="88">
        <v>2810642.3515346101</v>
      </c>
      <c r="T174" s="88">
        <v>2815431.5513649699</v>
      </c>
      <c r="U174" s="88">
        <v>2820958.2747142999</v>
      </c>
      <c r="V174" s="88">
        <v>2826477.3686974999</v>
      </c>
      <c r="W174" s="88">
        <v>2830270.6623746101</v>
      </c>
      <c r="X174" s="88">
        <v>2833041.6573692602</v>
      </c>
      <c r="Y174" s="88">
        <v>2830655.1859721998</v>
      </c>
      <c r="Z174" s="88">
        <v>2828546.8542648698</v>
      </c>
      <c r="AA174" s="88">
        <v>2828546.8542648698</v>
      </c>
      <c r="AB174" s="88">
        <v>5382172.1433794396</v>
      </c>
      <c r="AC174" s="88">
        <v>2553498.4338659998</v>
      </c>
      <c r="AD174" s="88">
        <v>2552071.2396059199</v>
      </c>
      <c r="AE174" s="88">
        <v>2552175.8680961202</v>
      </c>
      <c r="AF174" s="88">
        <v>2552551.87598457</v>
      </c>
      <c r="AG174" s="88">
        <v>2553120.4118871</v>
      </c>
      <c r="AH174" s="88">
        <v>2554735.7779432801</v>
      </c>
      <c r="AI174" s="88">
        <v>2557225.9344943301</v>
      </c>
      <c r="AJ174" s="88">
        <v>2558434.0977455401</v>
      </c>
      <c r="AK174" s="88">
        <v>2559379.8066458101</v>
      </c>
      <c r="AL174" s="88">
        <v>2556978.9571515401</v>
      </c>
      <c r="AM174" s="88">
        <v>2555869.1535606701</v>
      </c>
      <c r="AN174" s="88">
        <v>2555869.1535606701</v>
      </c>
      <c r="AO174" s="88">
        <v>5393734.8207787797</v>
      </c>
      <c r="AP174" s="88">
        <v>2838145.60666931</v>
      </c>
      <c r="AQ174" s="88">
        <v>2837631.80054144</v>
      </c>
      <c r="AR174" s="88">
        <v>2838248.5016501402</v>
      </c>
      <c r="AS174" s="88">
        <v>2838443.3891766099</v>
      </c>
      <c r="AT174" s="88">
        <v>2837489.7849322902</v>
      </c>
      <c r="AU174" s="88">
        <v>2837840.9496771102</v>
      </c>
      <c r="AV174" s="88">
        <v>2838984.7438141499</v>
      </c>
      <c r="AW174" s="88">
        <v>2840238.2016158202</v>
      </c>
      <c r="AX174" s="88">
        <v>2841999.6482211999</v>
      </c>
      <c r="AY174" s="88">
        <v>2840004.7968997299</v>
      </c>
      <c r="AZ174" s="88">
        <v>2838429.8010684</v>
      </c>
      <c r="BA174" s="88">
        <v>2838429.8010684</v>
      </c>
    </row>
    <row r="175" spans="1:53" x14ac:dyDescent="0.2">
      <c r="A175" s="89" t="s">
        <v>270</v>
      </c>
      <c r="B175" s="88">
        <v>0</v>
      </c>
      <c r="C175" s="88">
        <v>0</v>
      </c>
      <c r="D175" s="88">
        <v>0</v>
      </c>
      <c r="E175" s="88">
        <v>0</v>
      </c>
      <c r="F175" s="88">
        <v>0</v>
      </c>
      <c r="G175" s="88">
        <v>0</v>
      </c>
      <c r="H175" s="88">
        <v>0</v>
      </c>
      <c r="I175" s="88">
        <v>0</v>
      </c>
      <c r="J175" s="88">
        <v>0</v>
      </c>
      <c r="K175" s="88">
        <v>0</v>
      </c>
      <c r="L175" s="88">
        <v>0</v>
      </c>
      <c r="M175" s="88">
        <v>0</v>
      </c>
      <c r="N175" s="88">
        <v>0</v>
      </c>
      <c r="O175" s="88">
        <v>0</v>
      </c>
      <c r="P175" s="88">
        <v>0</v>
      </c>
      <c r="Q175" s="88">
        <v>0</v>
      </c>
      <c r="R175" s="88">
        <v>0</v>
      </c>
      <c r="S175" s="88">
        <v>0</v>
      </c>
      <c r="T175" s="88">
        <v>0</v>
      </c>
      <c r="U175" s="88">
        <v>0</v>
      </c>
      <c r="V175" s="88">
        <v>0</v>
      </c>
      <c r="W175" s="88">
        <v>0</v>
      </c>
      <c r="X175" s="88">
        <v>0</v>
      </c>
      <c r="Y175" s="88">
        <v>0</v>
      </c>
      <c r="Z175" s="88">
        <v>0</v>
      </c>
      <c r="AA175" s="88">
        <v>0</v>
      </c>
      <c r="AB175" s="88">
        <v>0</v>
      </c>
      <c r="AC175" s="88">
        <v>0</v>
      </c>
      <c r="AD175" s="88">
        <v>0</v>
      </c>
      <c r="AE175" s="88">
        <v>0</v>
      </c>
      <c r="AF175" s="88">
        <v>0</v>
      </c>
      <c r="AG175" s="88">
        <v>0</v>
      </c>
      <c r="AH175" s="88">
        <v>0</v>
      </c>
      <c r="AI175" s="88">
        <v>0</v>
      </c>
      <c r="AJ175" s="88">
        <v>0</v>
      </c>
      <c r="AK175" s="88">
        <v>0</v>
      </c>
      <c r="AL175" s="88">
        <v>0</v>
      </c>
      <c r="AM175" s="88">
        <v>0</v>
      </c>
      <c r="AN175" s="88">
        <v>0</v>
      </c>
      <c r="AO175" s="88">
        <v>0</v>
      </c>
      <c r="AP175" s="88">
        <v>0</v>
      </c>
      <c r="AQ175" s="88">
        <v>0</v>
      </c>
      <c r="AR175" s="88">
        <v>0</v>
      </c>
      <c r="AS175" s="88">
        <v>0</v>
      </c>
      <c r="AT175" s="88">
        <v>0</v>
      </c>
      <c r="AU175" s="88">
        <v>0</v>
      </c>
      <c r="AV175" s="88">
        <v>0</v>
      </c>
      <c r="AW175" s="88">
        <v>0</v>
      </c>
      <c r="AX175" s="88">
        <v>0</v>
      </c>
      <c r="AY175" s="88">
        <v>0</v>
      </c>
      <c r="AZ175" s="88">
        <v>0</v>
      </c>
      <c r="BA175" s="88">
        <v>0</v>
      </c>
    </row>
    <row r="176" spans="1:53" x14ac:dyDescent="0.2">
      <c r="A176" s="89" t="s">
        <v>271</v>
      </c>
      <c r="B176" s="88">
        <v>0</v>
      </c>
      <c r="C176" s="88">
        <v>0</v>
      </c>
      <c r="D176" s="88">
        <v>0</v>
      </c>
      <c r="E176" s="88">
        <v>0</v>
      </c>
      <c r="F176" s="88">
        <v>0</v>
      </c>
      <c r="G176" s="88">
        <v>0</v>
      </c>
      <c r="H176" s="88">
        <v>0</v>
      </c>
      <c r="I176" s="88">
        <v>0</v>
      </c>
      <c r="J176" s="88">
        <v>0</v>
      </c>
      <c r="K176" s="88">
        <v>0</v>
      </c>
      <c r="L176" s="88">
        <v>0</v>
      </c>
      <c r="M176" s="88">
        <v>0</v>
      </c>
      <c r="N176" s="88">
        <v>0</v>
      </c>
      <c r="O176" s="88">
        <v>2429401.4028406101</v>
      </c>
      <c r="P176" s="88">
        <v>2423317.5755366599</v>
      </c>
      <c r="Q176" s="88">
        <v>2415047.8468099702</v>
      </c>
      <c r="R176" s="88">
        <v>2406893.8951741201</v>
      </c>
      <c r="S176" s="88">
        <v>2414488.4447914301</v>
      </c>
      <c r="T176" s="88">
        <v>2434916.3353291401</v>
      </c>
      <c r="U176" s="88">
        <v>2456107.0968886302</v>
      </c>
      <c r="V176" s="88">
        <v>2476681.07682388</v>
      </c>
      <c r="W176" s="88">
        <v>2476906.2354665301</v>
      </c>
      <c r="X176" s="88">
        <v>2476897.6383236502</v>
      </c>
      <c r="Y176" s="88">
        <v>2473143.75959421</v>
      </c>
      <c r="Z176" s="88">
        <v>2469447.4955055499</v>
      </c>
      <c r="AA176" s="88">
        <v>2469447.4955055499</v>
      </c>
      <c r="AB176" s="88">
        <v>4694112.2192783104</v>
      </c>
      <c r="AC176" s="88">
        <v>2226031.7123562498</v>
      </c>
      <c r="AD176" s="88">
        <v>2223984.3721112902</v>
      </c>
      <c r="AE176" s="88">
        <v>2223126.2558462801</v>
      </c>
      <c r="AF176" s="88">
        <v>2222170.3929999401</v>
      </c>
      <c r="AG176" s="88">
        <v>2232381.6625872701</v>
      </c>
      <c r="AH176" s="88">
        <v>2231348.9901295202</v>
      </c>
      <c r="AI176" s="88">
        <v>2230498.29570285</v>
      </c>
      <c r="AJ176" s="88">
        <v>2229604.0715480899</v>
      </c>
      <c r="AK176" s="88">
        <v>2228807.56549259</v>
      </c>
      <c r="AL176" s="88">
        <v>2225635.2368038301</v>
      </c>
      <c r="AM176" s="88">
        <v>2223255.1884339401</v>
      </c>
      <c r="AN176" s="88">
        <v>2223255.1884339401</v>
      </c>
      <c r="AO176" s="88">
        <v>4666128.0979745397</v>
      </c>
      <c r="AP176" s="88">
        <v>2443021.04757598</v>
      </c>
      <c r="AQ176" s="88">
        <v>2430597.6349733798</v>
      </c>
      <c r="AR176" s="88">
        <v>2419025.8831481999</v>
      </c>
      <c r="AS176" s="88">
        <v>2406807.7712043398</v>
      </c>
      <c r="AT176" s="88">
        <v>2416310.3640940599</v>
      </c>
      <c r="AU176" s="88">
        <v>2414486.6297096801</v>
      </c>
      <c r="AV176" s="88">
        <v>2412779.83720619</v>
      </c>
      <c r="AW176" s="88">
        <v>2412317.4208776699</v>
      </c>
      <c r="AX176" s="88">
        <v>2412666.5504361698</v>
      </c>
      <c r="AY176" s="88">
        <v>2410337.7283084602</v>
      </c>
      <c r="AZ176" s="88">
        <v>2408022.43753599</v>
      </c>
      <c r="BA176" s="88">
        <v>2408022.43753599</v>
      </c>
    </row>
    <row r="177" spans="1:53" x14ac:dyDescent="0.2">
      <c r="A177" s="89" t="s">
        <v>272</v>
      </c>
      <c r="B177" s="88">
        <v>0</v>
      </c>
      <c r="C177" s="88">
        <v>0</v>
      </c>
      <c r="D177" s="88">
        <v>0</v>
      </c>
      <c r="E177" s="88">
        <v>0</v>
      </c>
      <c r="F177" s="88">
        <v>0</v>
      </c>
      <c r="G177" s="88">
        <v>0</v>
      </c>
      <c r="H177" s="88">
        <v>0</v>
      </c>
      <c r="I177" s="88">
        <v>0</v>
      </c>
      <c r="J177" s="88">
        <v>0</v>
      </c>
      <c r="K177" s="88">
        <v>0</v>
      </c>
      <c r="L177" s="88">
        <v>0</v>
      </c>
      <c r="M177" s="88">
        <v>0</v>
      </c>
      <c r="N177" s="88">
        <v>0</v>
      </c>
      <c r="O177" s="88">
        <v>70528.152886662006</v>
      </c>
      <c r="P177" s="88">
        <v>68058.064791823796</v>
      </c>
      <c r="Q177" s="88">
        <v>70826.050949473298</v>
      </c>
      <c r="R177" s="88">
        <v>73484.654835396504</v>
      </c>
      <c r="S177" s="88">
        <v>60961.193545008202</v>
      </c>
      <c r="T177" s="88">
        <v>36107.501098481698</v>
      </c>
      <c r="U177" s="88">
        <v>9711.0798411186006</v>
      </c>
      <c r="V177" s="88">
        <v>-16036.3436378959</v>
      </c>
      <c r="W177" s="88">
        <v>-19703.992644239199</v>
      </c>
      <c r="X177" s="88">
        <v>-22105.179014694299</v>
      </c>
      <c r="Y177" s="88">
        <v>-15447.6586392557</v>
      </c>
      <c r="Z177" s="88">
        <v>-9150.7336407612293</v>
      </c>
      <c r="AA177" s="88">
        <v>-9150.7336407612293</v>
      </c>
      <c r="AB177" s="88">
        <v>-10831.632655101401</v>
      </c>
      <c r="AC177" s="88">
        <v>-3036.6963849807398</v>
      </c>
      <c r="AD177" s="88">
        <v>1040.9624182474899</v>
      </c>
      <c r="AE177" s="88">
        <v>2344.7306714968699</v>
      </c>
      <c r="AF177" s="88">
        <v>3476.3029434520499</v>
      </c>
      <c r="AG177" s="88">
        <v>-6783.7950589028997</v>
      </c>
      <c r="AH177" s="88">
        <v>-6884.5093247573895</v>
      </c>
      <c r="AI177" s="88">
        <v>-8050.6474363691304</v>
      </c>
      <c r="AJ177" s="88">
        <v>-7890.9774863887196</v>
      </c>
      <c r="AK177" s="88">
        <v>-7570.2377686289801</v>
      </c>
      <c r="AL177" s="88">
        <v>-1435.41824414035</v>
      </c>
      <c r="AM177" s="88">
        <v>2579.29967999576</v>
      </c>
      <c r="AN177" s="88">
        <v>2579.29967999576</v>
      </c>
      <c r="AO177" s="88">
        <v>29752.804955629301</v>
      </c>
      <c r="AP177" s="88">
        <v>26743.942965169001</v>
      </c>
      <c r="AQ177" s="88">
        <v>40228.035425084599</v>
      </c>
      <c r="AR177" s="88">
        <v>51696.627017255101</v>
      </c>
      <c r="AS177" s="88">
        <v>64261.236770499898</v>
      </c>
      <c r="AT177" s="88">
        <v>56226.450897164301</v>
      </c>
      <c r="AU177" s="88">
        <v>58200.046074796497</v>
      </c>
      <c r="AV177" s="88">
        <v>59259.622650778299</v>
      </c>
      <c r="AW177" s="88">
        <v>58919.514090353099</v>
      </c>
      <c r="AX177" s="88">
        <v>57229.668836076598</v>
      </c>
      <c r="AY177" s="88">
        <v>62072.460370573499</v>
      </c>
      <c r="AZ177" s="88">
        <v>65569.202827253597</v>
      </c>
      <c r="BA177" s="88">
        <v>65569.202827253597</v>
      </c>
    </row>
    <row r="178" spans="1:53" x14ac:dyDescent="0.2">
      <c r="A178" s="89" t="s">
        <v>273</v>
      </c>
      <c r="B178" s="88">
        <v>0</v>
      </c>
      <c r="C178" s="88">
        <v>0</v>
      </c>
      <c r="D178" s="88">
        <v>0</v>
      </c>
      <c r="E178" s="88">
        <v>0</v>
      </c>
      <c r="F178" s="88">
        <v>0</v>
      </c>
      <c r="G178" s="88">
        <v>0</v>
      </c>
      <c r="H178" s="88">
        <v>0</v>
      </c>
      <c r="I178" s="88">
        <v>0</v>
      </c>
      <c r="J178" s="88">
        <v>0</v>
      </c>
      <c r="K178" s="88">
        <v>0</v>
      </c>
      <c r="L178" s="88">
        <v>0</v>
      </c>
      <c r="M178" s="88">
        <v>0</v>
      </c>
      <c r="N178" s="88">
        <v>0</v>
      </c>
      <c r="O178" s="88">
        <v>45801.620404938898</v>
      </c>
      <c r="P178" s="88">
        <v>45613.103029998703</v>
      </c>
      <c r="Q178" s="88">
        <v>45384.970370198302</v>
      </c>
      <c r="R178" s="88">
        <v>45159.189334627503</v>
      </c>
      <c r="S178" s="88">
        <v>44920.761887604502</v>
      </c>
      <c r="T178" s="88">
        <v>44675.478538034098</v>
      </c>
      <c r="U178" s="88">
        <v>44448.821814709801</v>
      </c>
      <c r="V178" s="88">
        <v>44212.462051737501</v>
      </c>
      <c r="W178" s="88">
        <v>43974.300888952799</v>
      </c>
      <c r="X178" s="88">
        <v>43732.1159067915</v>
      </c>
      <c r="Y178" s="88">
        <v>43425.655584399698</v>
      </c>
      <c r="Z178" s="88">
        <v>43122.980062616101</v>
      </c>
      <c r="AA178" s="88">
        <v>43122.980062616101</v>
      </c>
      <c r="AB178" s="88">
        <v>81523.248506478601</v>
      </c>
      <c r="AC178" s="88">
        <v>38447.8907941055</v>
      </c>
      <c r="AD178" s="88">
        <v>38201.325291752401</v>
      </c>
      <c r="AE178" s="88">
        <v>37976.6679580563</v>
      </c>
      <c r="AF178" s="88">
        <v>37751.613416437802</v>
      </c>
      <c r="AG178" s="88">
        <v>37539.910223554703</v>
      </c>
      <c r="AH178" s="88">
        <v>37343.914080098199</v>
      </c>
      <c r="AI178" s="88">
        <v>37151.674418106901</v>
      </c>
      <c r="AJ178" s="88">
        <v>36959.5121304063</v>
      </c>
      <c r="AK178" s="88">
        <v>36769.062595252602</v>
      </c>
      <c r="AL178" s="88">
        <v>36541.046636986401</v>
      </c>
      <c r="AM178" s="88">
        <v>36328.3228944078</v>
      </c>
      <c r="AN178" s="88">
        <v>36328.3228944078</v>
      </c>
      <c r="AO178" s="88">
        <v>76227.479800534595</v>
      </c>
      <c r="AP178" s="88">
        <v>39901.472208008498</v>
      </c>
      <c r="AQ178" s="88">
        <v>39689.656854784902</v>
      </c>
      <c r="AR178" s="88">
        <v>39492.060215010002</v>
      </c>
      <c r="AS178" s="88">
        <v>39283.4821601769</v>
      </c>
      <c r="AT178" s="88">
        <v>39086.577887452702</v>
      </c>
      <c r="AU178" s="88">
        <v>38895.602144563098</v>
      </c>
      <c r="AV178" s="88">
        <v>38706.956787944102</v>
      </c>
      <c r="AW178" s="88">
        <v>38537.681379260401</v>
      </c>
      <c r="AX178" s="88">
        <v>38381.382644891099</v>
      </c>
      <c r="AY178" s="88">
        <v>38184.877235043401</v>
      </c>
      <c r="AZ178" s="88">
        <v>37990.953397315803</v>
      </c>
      <c r="BA178" s="88">
        <v>37990.953397315803</v>
      </c>
    </row>
    <row r="179" spans="1:53" x14ac:dyDescent="0.2">
      <c r="A179" s="89" t="s">
        <v>274</v>
      </c>
      <c r="B179" s="88">
        <v>0</v>
      </c>
      <c r="C179" s="88">
        <v>0</v>
      </c>
      <c r="D179" s="88">
        <v>0</v>
      </c>
      <c r="E179" s="88">
        <v>0</v>
      </c>
      <c r="F179" s="88">
        <v>0</v>
      </c>
      <c r="G179" s="88">
        <v>0</v>
      </c>
      <c r="H179" s="88">
        <v>0</v>
      </c>
      <c r="I179" s="88">
        <v>0</v>
      </c>
      <c r="J179" s="88">
        <v>0</v>
      </c>
      <c r="K179" s="88">
        <v>0</v>
      </c>
      <c r="L179" s="88">
        <v>0</v>
      </c>
      <c r="M179" s="88">
        <v>0</v>
      </c>
      <c r="N179" s="88">
        <v>0</v>
      </c>
      <c r="O179" s="88">
        <v>440.14834432558598</v>
      </c>
      <c r="P179" s="88">
        <v>438.33671386965602</v>
      </c>
      <c r="Q179" s="88">
        <v>436.144385047882</v>
      </c>
      <c r="R179" s="88">
        <v>433.97465506653998</v>
      </c>
      <c r="S179" s="88">
        <v>431.68339451459599</v>
      </c>
      <c r="T179" s="88">
        <v>429.32624952169999</v>
      </c>
      <c r="U179" s="88">
        <v>427.14810428099798</v>
      </c>
      <c r="V179" s="88">
        <v>424.87671393677698</v>
      </c>
      <c r="W179" s="88">
        <v>422.58801234596899</v>
      </c>
      <c r="X179" s="88">
        <v>420.260642310229</v>
      </c>
      <c r="Y179" s="88">
        <v>417.31559359121701</v>
      </c>
      <c r="Z179" s="88">
        <v>414.40691637405502</v>
      </c>
      <c r="AA179" s="88">
        <v>414.40691637405502</v>
      </c>
      <c r="AB179" s="88">
        <v>783.42911313898799</v>
      </c>
      <c r="AC179" s="88">
        <v>369.47984211518502</v>
      </c>
      <c r="AD179" s="88">
        <v>367.110375780391</v>
      </c>
      <c r="AE179" s="88">
        <v>364.951444445807</v>
      </c>
      <c r="AF179" s="88">
        <v>362.78869598842698</v>
      </c>
      <c r="AG179" s="88">
        <v>360.754252468478</v>
      </c>
      <c r="AH179" s="88">
        <v>358.87075190072898</v>
      </c>
      <c r="AI179" s="88">
        <v>357.02335069109699</v>
      </c>
      <c r="AJ179" s="88">
        <v>355.176693039567</v>
      </c>
      <c r="AK179" s="88">
        <v>353.34649474452101</v>
      </c>
      <c r="AL179" s="88">
        <v>351.15528741116901</v>
      </c>
      <c r="AM179" s="88">
        <v>349.11103652513202</v>
      </c>
      <c r="AN179" s="88">
        <v>349.11103652513202</v>
      </c>
      <c r="AO179" s="88">
        <v>732.537380330313</v>
      </c>
      <c r="AP179" s="88">
        <v>383.448593591997</v>
      </c>
      <c r="AQ179" s="88">
        <v>381.41307222397899</v>
      </c>
      <c r="AR179" s="88">
        <v>379.51419106928898</v>
      </c>
      <c r="AS179" s="88">
        <v>377.5097797693</v>
      </c>
      <c r="AT179" s="88">
        <v>375.61755218294098</v>
      </c>
      <c r="AU179" s="88">
        <v>373.78229709161297</v>
      </c>
      <c r="AV179" s="88">
        <v>371.96943674635702</v>
      </c>
      <c r="AW179" s="88">
        <v>370.34271938988798</v>
      </c>
      <c r="AX179" s="88">
        <v>368.84070639242998</v>
      </c>
      <c r="AY179" s="88">
        <v>366.95231183278798</v>
      </c>
      <c r="AZ179" s="88">
        <v>365.08872588656101</v>
      </c>
      <c r="BA179" s="88">
        <v>365.08872588656101</v>
      </c>
    </row>
    <row r="180" spans="1:53" x14ac:dyDescent="0.2">
      <c r="A180" s="89" t="s">
        <v>275</v>
      </c>
      <c r="B180" s="88">
        <v>0</v>
      </c>
      <c r="C180" s="88">
        <v>0</v>
      </c>
      <c r="D180" s="88">
        <v>0</v>
      </c>
      <c r="E180" s="88">
        <v>0</v>
      </c>
      <c r="F180" s="88">
        <v>0</v>
      </c>
      <c r="G180" s="88">
        <v>0</v>
      </c>
      <c r="H180" s="88">
        <v>0</v>
      </c>
      <c r="I180" s="88">
        <v>0</v>
      </c>
      <c r="J180" s="88">
        <v>0</v>
      </c>
      <c r="K180" s="88">
        <v>0</v>
      </c>
      <c r="L180" s="88">
        <v>0</v>
      </c>
      <c r="M180" s="88">
        <v>0</v>
      </c>
      <c r="N180" s="88">
        <v>0</v>
      </c>
      <c r="O180" s="88">
        <v>62619.861766362999</v>
      </c>
      <c r="P180" s="88">
        <v>62591.081263343702</v>
      </c>
      <c r="Q180" s="88">
        <v>62505.715697903099</v>
      </c>
      <c r="R180" s="88">
        <v>62421.485382116502</v>
      </c>
      <c r="S180" s="88">
        <v>62317.564846820002</v>
      </c>
      <c r="T180" s="88">
        <v>62201.807419844197</v>
      </c>
      <c r="U180" s="88">
        <v>62109.578636943399</v>
      </c>
      <c r="V180" s="88">
        <v>62002.559350836797</v>
      </c>
      <c r="W180" s="88">
        <v>61892.205901791604</v>
      </c>
      <c r="X180" s="88">
        <v>61775.506772675297</v>
      </c>
      <c r="Y180" s="88">
        <v>61567.741894840598</v>
      </c>
      <c r="Z180" s="88">
        <v>61380.996891336101</v>
      </c>
      <c r="AA180" s="88">
        <v>61380.996891336101</v>
      </c>
      <c r="AB180" s="88">
        <v>116034.900070035</v>
      </c>
      <c r="AC180" s="88">
        <v>54721.487218815302</v>
      </c>
      <c r="AD180" s="88">
        <v>54367.297889308204</v>
      </c>
      <c r="AE180" s="88">
        <v>54043.8336758937</v>
      </c>
      <c r="AF180" s="88">
        <v>53719.333651901601</v>
      </c>
      <c r="AG180" s="88">
        <v>53413.3638008122</v>
      </c>
      <c r="AH180" s="88">
        <v>53129.264112257602</v>
      </c>
      <c r="AI180" s="88">
        <v>52850.0271626834</v>
      </c>
      <c r="AJ180" s="88">
        <v>52570.427061608003</v>
      </c>
      <c r="AK180" s="88">
        <v>52292.764232532703</v>
      </c>
      <c r="AL180" s="88">
        <v>51961.330056668303</v>
      </c>
      <c r="AM180" s="88">
        <v>51651.232086752098</v>
      </c>
      <c r="AN180" s="88">
        <v>51651.232086752098</v>
      </c>
      <c r="AO180" s="88">
        <v>108323.489879413</v>
      </c>
      <c r="AP180" s="88">
        <v>56671.405064851198</v>
      </c>
      <c r="AQ180" s="88">
        <v>56338.382210001102</v>
      </c>
      <c r="AR180" s="88">
        <v>56024.336855235597</v>
      </c>
      <c r="AS180" s="88">
        <v>55693.533985521201</v>
      </c>
      <c r="AT180" s="88">
        <v>55378.1277137617</v>
      </c>
      <c r="AU180" s="88">
        <v>55069.913173676301</v>
      </c>
      <c r="AV180" s="88">
        <v>54763.793181100402</v>
      </c>
      <c r="AW180" s="88">
        <v>54483.762394417397</v>
      </c>
      <c r="AX180" s="88">
        <v>54220.832232189401</v>
      </c>
      <c r="AY180" s="88">
        <v>53900.107951275801</v>
      </c>
      <c r="AZ180" s="88">
        <v>54489.439522065702</v>
      </c>
      <c r="BA180" s="88">
        <v>54489.439522065702</v>
      </c>
    </row>
    <row r="181" spans="1:53" x14ac:dyDescent="0.2">
      <c r="A181" s="89" t="s">
        <v>276</v>
      </c>
      <c r="B181" s="88">
        <v>0</v>
      </c>
      <c r="C181" s="88">
        <v>0</v>
      </c>
      <c r="D181" s="88">
        <v>0</v>
      </c>
      <c r="E181" s="88">
        <v>0</v>
      </c>
      <c r="F181" s="88">
        <v>0</v>
      </c>
      <c r="G181" s="88">
        <v>0</v>
      </c>
      <c r="H181" s="88">
        <v>0</v>
      </c>
      <c r="I181" s="88">
        <v>0</v>
      </c>
      <c r="J181" s="88">
        <v>0</v>
      </c>
      <c r="K181" s="88">
        <v>0</v>
      </c>
      <c r="L181" s="88">
        <v>0</v>
      </c>
      <c r="M181" s="88">
        <v>0</v>
      </c>
      <c r="N181" s="88">
        <v>0</v>
      </c>
      <c r="O181" s="88">
        <v>0</v>
      </c>
      <c r="P181" s="88">
        <v>0</v>
      </c>
      <c r="Q181" s="88">
        <v>0</v>
      </c>
      <c r="R181" s="88">
        <v>0</v>
      </c>
      <c r="S181" s="88">
        <v>0</v>
      </c>
      <c r="T181" s="88">
        <v>0</v>
      </c>
      <c r="U181" s="88">
        <v>0</v>
      </c>
      <c r="V181" s="88">
        <v>0</v>
      </c>
      <c r="W181" s="88">
        <v>0</v>
      </c>
      <c r="X181" s="88">
        <v>0</v>
      </c>
      <c r="Y181" s="88">
        <v>0</v>
      </c>
      <c r="Z181" s="88">
        <v>0</v>
      </c>
      <c r="AA181" s="88">
        <v>0</v>
      </c>
      <c r="AB181" s="88">
        <v>0</v>
      </c>
      <c r="AC181" s="88">
        <v>0</v>
      </c>
      <c r="AD181" s="88">
        <v>0</v>
      </c>
      <c r="AE181" s="88">
        <v>0</v>
      </c>
      <c r="AF181" s="88">
        <v>0</v>
      </c>
      <c r="AG181" s="88">
        <v>0</v>
      </c>
      <c r="AH181" s="88">
        <v>0</v>
      </c>
      <c r="AI181" s="88">
        <v>0</v>
      </c>
      <c r="AJ181" s="88">
        <v>0</v>
      </c>
      <c r="AK181" s="88">
        <v>0</v>
      </c>
      <c r="AL181" s="88">
        <v>0</v>
      </c>
      <c r="AM181" s="88">
        <v>0</v>
      </c>
      <c r="AN181" s="88">
        <v>0</v>
      </c>
      <c r="AO181" s="88">
        <v>0</v>
      </c>
      <c r="AP181" s="88">
        <v>0</v>
      </c>
      <c r="AQ181" s="88">
        <v>0</v>
      </c>
      <c r="AR181" s="88">
        <v>0</v>
      </c>
      <c r="AS181" s="88">
        <v>0</v>
      </c>
      <c r="AT181" s="88">
        <v>0</v>
      </c>
      <c r="AU181" s="88">
        <v>0</v>
      </c>
      <c r="AV181" s="88">
        <v>0</v>
      </c>
      <c r="AW181" s="88">
        <v>0</v>
      </c>
      <c r="AX181" s="88">
        <v>0</v>
      </c>
      <c r="AY181" s="88">
        <v>0</v>
      </c>
      <c r="AZ181" s="88">
        <v>0</v>
      </c>
      <c r="BA181" s="88">
        <v>0</v>
      </c>
    </row>
    <row r="182" spans="1:53" x14ac:dyDescent="0.2">
      <c r="A182" s="89" t="s">
        <v>277</v>
      </c>
      <c r="B182" s="88">
        <v>0</v>
      </c>
      <c r="C182" s="88">
        <v>0</v>
      </c>
      <c r="D182" s="88">
        <v>0</v>
      </c>
      <c r="E182" s="88">
        <v>0</v>
      </c>
      <c r="F182" s="88">
        <v>0</v>
      </c>
      <c r="G182" s="88">
        <v>0</v>
      </c>
      <c r="H182" s="88">
        <v>0</v>
      </c>
      <c r="I182" s="88">
        <v>0</v>
      </c>
      <c r="J182" s="88">
        <v>0</v>
      </c>
      <c r="K182" s="88">
        <v>0</v>
      </c>
      <c r="L182" s="88">
        <v>0</v>
      </c>
      <c r="M182" s="88">
        <v>0</v>
      </c>
      <c r="N182" s="88">
        <v>0</v>
      </c>
      <c r="O182" s="88">
        <v>-5393762</v>
      </c>
      <c r="P182" s="88">
        <v>-5393762</v>
      </c>
      <c r="Q182" s="88">
        <v>-5393762</v>
      </c>
      <c r="R182" s="88">
        <v>-5393762</v>
      </c>
      <c r="S182" s="88">
        <v>-5393762</v>
      </c>
      <c r="T182" s="88">
        <v>-5393762</v>
      </c>
      <c r="U182" s="88">
        <v>-5393762</v>
      </c>
      <c r="V182" s="88">
        <v>-5393762</v>
      </c>
      <c r="W182" s="88">
        <v>-5393762</v>
      </c>
      <c r="X182" s="88">
        <v>-5393762</v>
      </c>
      <c r="Y182" s="88">
        <v>-5393762</v>
      </c>
      <c r="Z182" s="88">
        <v>-5393762</v>
      </c>
      <c r="AA182" s="88">
        <v>-5393762</v>
      </c>
      <c r="AB182" s="88">
        <v>-10263794.307692301</v>
      </c>
      <c r="AC182" s="88">
        <v>-4870032.3076922996</v>
      </c>
      <c r="AD182" s="88">
        <v>-4870032.3076922996</v>
      </c>
      <c r="AE182" s="88">
        <v>-4870032.3076922996</v>
      </c>
      <c r="AF182" s="88">
        <v>-4870032.3076922996</v>
      </c>
      <c r="AG182" s="88">
        <v>-4870032.3076922996</v>
      </c>
      <c r="AH182" s="88">
        <v>-4870032.3076922996</v>
      </c>
      <c r="AI182" s="88">
        <v>-4870032.3076922996</v>
      </c>
      <c r="AJ182" s="88">
        <v>-4870032.3076922996</v>
      </c>
      <c r="AK182" s="88">
        <v>-4870032.3076922996</v>
      </c>
      <c r="AL182" s="88">
        <v>-4870032.3076922996</v>
      </c>
      <c r="AM182" s="88">
        <v>-4870032.3076922996</v>
      </c>
      <c r="AN182" s="88">
        <v>-4870032.3076922996</v>
      </c>
      <c r="AO182" s="88">
        <v>-10274899.2307692</v>
      </c>
      <c r="AP182" s="88">
        <v>-5404866.9230769202</v>
      </c>
      <c r="AQ182" s="88">
        <v>-5404866.9230769202</v>
      </c>
      <c r="AR182" s="88">
        <v>-5404866.9230769202</v>
      </c>
      <c r="AS182" s="88">
        <v>-5404866.9230769202</v>
      </c>
      <c r="AT182" s="88">
        <v>-5404866.9230769202</v>
      </c>
      <c r="AU182" s="88">
        <v>-5404866.9230769202</v>
      </c>
      <c r="AV182" s="88">
        <v>-5404866.9230769202</v>
      </c>
      <c r="AW182" s="88">
        <v>-5404866.9230769202</v>
      </c>
      <c r="AX182" s="88">
        <v>-5404866.9230769202</v>
      </c>
      <c r="AY182" s="88">
        <v>-5404866.9230769202</v>
      </c>
      <c r="AZ182" s="88">
        <v>-5404866.9230769202</v>
      </c>
      <c r="BA182" s="88">
        <v>-5404866.9230769202</v>
      </c>
    </row>
    <row r="183" spans="1:53" x14ac:dyDescent="0.2">
      <c r="A183" s="89" t="s">
        <v>278</v>
      </c>
      <c r="B183" s="88">
        <v>0</v>
      </c>
      <c r="C183" s="88">
        <v>0</v>
      </c>
      <c r="D183" s="88">
        <v>0</v>
      </c>
      <c r="E183" s="88">
        <v>0</v>
      </c>
      <c r="F183" s="88">
        <v>0</v>
      </c>
      <c r="G183" s="88">
        <v>0</v>
      </c>
      <c r="H183" s="88">
        <v>0</v>
      </c>
      <c r="I183" s="88">
        <v>0</v>
      </c>
      <c r="J183" s="88">
        <v>0</v>
      </c>
      <c r="K183" s="88">
        <v>0</v>
      </c>
      <c r="L183" s="88">
        <v>0</v>
      </c>
      <c r="M183" s="88">
        <v>0</v>
      </c>
      <c r="N183" s="88">
        <v>0</v>
      </c>
      <c r="O183" s="88">
        <v>-9.0949470177292803E-10</v>
      </c>
      <c r="P183" s="88">
        <v>9.0949470177292803E-10</v>
      </c>
      <c r="Q183" s="88">
        <v>-9.0949470177292803E-10</v>
      </c>
      <c r="R183" s="88">
        <v>9.0949470177292803E-10</v>
      </c>
      <c r="S183" s="88">
        <v>9.0949470177292803E-10</v>
      </c>
      <c r="T183" s="88">
        <v>0</v>
      </c>
      <c r="U183" s="88">
        <v>0</v>
      </c>
      <c r="V183" s="88">
        <v>1.8189894035458501E-9</v>
      </c>
      <c r="W183" s="88">
        <v>-9.0949470177292803E-10</v>
      </c>
      <c r="X183" s="88">
        <v>0</v>
      </c>
      <c r="Y183" s="88">
        <v>0</v>
      </c>
      <c r="Z183" s="88">
        <v>9.0949470177292803E-10</v>
      </c>
      <c r="AA183" s="88">
        <v>9.0949470177292803E-10</v>
      </c>
      <c r="AB183" s="88">
        <v>0</v>
      </c>
      <c r="AC183" s="88">
        <v>-9.0949470177292803E-10</v>
      </c>
      <c r="AD183" s="88">
        <v>0</v>
      </c>
      <c r="AE183" s="88">
        <v>9.0949470177292803E-10</v>
      </c>
      <c r="AF183" s="88">
        <v>-9.0949470177292803E-10</v>
      </c>
      <c r="AG183" s="88">
        <v>0</v>
      </c>
      <c r="AH183" s="88">
        <v>-9.0949470177292803E-10</v>
      </c>
      <c r="AI183" s="88">
        <v>9.0949470177292803E-10</v>
      </c>
      <c r="AJ183" s="88">
        <v>0</v>
      </c>
      <c r="AK183" s="88">
        <v>0</v>
      </c>
      <c r="AL183" s="88">
        <v>9.0949470177292803E-10</v>
      </c>
      <c r="AM183" s="88">
        <v>-9.0949470177292803E-10</v>
      </c>
      <c r="AN183" s="88">
        <v>-9.0949470177292803E-10</v>
      </c>
      <c r="AO183" s="88">
        <v>1.8189894035458501E-9</v>
      </c>
      <c r="AP183" s="88">
        <v>1.8189894035458501E-9</v>
      </c>
      <c r="AQ183" s="88">
        <v>0</v>
      </c>
      <c r="AR183" s="88">
        <v>1.8189894035458501E-9</v>
      </c>
      <c r="AS183" s="88">
        <v>9.0949470177292803E-10</v>
      </c>
      <c r="AT183" s="88">
        <v>1.8189894035458501E-9</v>
      </c>
      <c r="AU183" s="88">
        <v>0</v>
      </c>
      <c r="AV183" s="88">
        <v>9.0949470177292803E-10</v>
      </c>
      <c r="AW183" s="88">
        <v>0</v>
      </c>
      <c r="AX183" s="88">
        <v>0</v>
      </c>
      <c r="AY183" s="88">
        <v>0</v>
      </c>
      <c r="AZ183" s="88">
        <v>0</v>
      </c>
      <c r="BA183" s="88">
        <v>0</v>
      </c>
    </row>
    <row r="184" spans="1:53" x14ac:dyDescent="0.2">
      <c r="A184" s="89" t="s">
        <v>279</v>
      </c>
    </row>
    <row r="185" spans="1:53" x14ac:dyDescent="0.2">
      <c r="A185" s="89" t="s">
        <v>552</v>
      </c>
      <c r="B185" s="88">
        <v>0</v>
      </c>
      <c r="C185" s="88">
        <v>0</v>
      </c>
      <c r="D185" s="88">
        <v>0</v>
      </c>
      <c r="E185" s="88">
        <v>0</v>
      </c>
      <c r="F185" s="88">
        <v>0</v>
      </c>
      <c r="G185" s="88">
        <v>0</v>
      </c>
      <c r="H185" s="88">
        <v>0</v>
      </c>
      <c r="I185" s="88">
        <v>0</v>
      </c>
      <c r="J185" s="88">
        <v>0</v>
      </c>
      <c r="K185" s="88">
        <v>0</v>
      </c>
      <c r="L185" s="88">
        <v>0</v>
      </c>
      <c r="M185" s="88">
        <v>0</v>
      </c>
      <c r="N185" s="88">
        <v>0</v>
      </c>
      <c r="O185" s="88">
        <v>42669.1135334422</v>
      </c>
      <c r="P185" s="88">
        <v>42480.246787022697</v>
      </c>
      <c r="Q185" s="88">
        <v>42258.811733011098</v>
      </c>
      <c r="R185" s="88">
        <v>42040.040859044799</v>
      </c>
      <c r="S185" s="88">
        <v>41810.792844336502</v>
      </c>
      <c r="T185" s="88">
        <v>41577.390212187704</v>
      </c>
      <c r="U185" s="88">
        <v>41360.356390223897</v>
      </c>
      <c r="V185" s="88">
        <v>41134.769484103497</v>
      </c>
      <c r="W185" s="88">
        <v>40911.003732466503</v>
      </c>
      <c r="X185" s="88">
        <v>40682.917819000802</v>
      </c>
      <c r="Y185" s="88">
        <v>40398.527123999404</v>
      </c>
      <c r="Z185" s="88">
        <v>40118.291706305499</v>
      </c>
      <c r="AA185" s="88">
        <v>40118.291706305499</v>
      </c>
      <c r="AB185" s="88">
        <v>75799.032867073896</v>
      </c>
      <c r="AC185" s="88">
        <v>35747.569982817004</v>
      </c>
      <c r="AD185" s="88">
        <v>35519.445283000998</v>
      </c>
      <c r="AE185" s="88">
        <v>35311.026596223899</v>
      </c>
      <c r="AF185" s="88">
        <v>35102.629280904097</v>
      </c>
      <c r="AG185" s="88">
        <v>34907.214825691801</v>
      </c>
      <c r="AH185" s="88">
        <v>34725.325985176903</v>
      </c>
      <c r="AI185" s="88">
        <v>34546.020273035101</v>
      </c>
      <c r="AJ185" s="88">
        <v>34367.684319371801</v>
      </c>
      <c r="AK185" s="88">
        <v>34190.116365483802</v>
      </c>
      <c r="AL185" s="88">
        <v>33979.756818289599</v>
      </c>
      <c r="AM185" s="88">
        <v>33783.559854016697</v>
      </c>
      <c r="AN185" s="88">
        <v>33783.559854016697</v>
      </c>
      <c r="AO185" s="88">
        <v>70840.374629599799</v>
      </c>
      <c r="AP185" s="88">
        <v>37082.267318869497</v>
      </c>
      <c r="AQ185" s="88">
        <v>36887.280886332599</v>
      </c>
      <c r="AR185" s="88">
        <v>36705.0043982223</v>
      </c>
      <c r="AS185" s="88">
        <v>36512.640885075001</v>
      </c>
      <c r="AT185" s="88">
        <v>36331.396132808099</v>
      </c>
      <c r="AU185" s="88">
        <v>36154.611928032602</v>
      </c>
      <c r="AV185" s="88">
        <v>35979.056674741601</v>
      </c>
      <c r="AW185" s="88">
        <v>35822.636208247102</v>
      </c>
      <c r="AX185" s="88">
        <v>35677.599206808198</v>
      </c>
      <c r="AY185" s="88">
        <v>35496.770750931399</v>
      </c>
      <c r="AZ185" s="88">
        <v>35316.011979333402</v>
      </c>
      <c r="BA185" s="88">
        <v>35316.011979333402</v>
      </c>
    </row>
    <row r="186" spans="1:53" x14ac:dyDescent="0.2">
      <c r="A186" s="89" t="s">
        <v>553</v>
      </c>
      <c r="B186" s="88">
        <v>0</v>
      </c>
      <c r="C186" s="88">
        <v>0</v>
      </c>
      <c r="D186" s="88">
        <v>0</v>
      </c>
      <c r="E186" s="88">
        <v>0</v>
      </c>
      <c r="F186" s="88">
        <v>0</v>
      </c>
      <c r="G186" s="88">
        <v>0</v>
      </c>
      <c r="H186" s="88">
        <v>0</v>
      </c>
      <c r="I186" s="88">
        <v>0</v>
      </c>
      <c r="J186" s="88">
        <v>0</v>
      </c>
      <c r="K186" s="88">
        <v>0</v>
      </c>
      <c r="L186" s="88">
        <v>0</v>
      </c>
      <c r="M186" s="88">
        <v>0</v>
      </c>
      <c r="N186" s="88">
        <v>0</v>
      </c>
      <c r="O186" s="88">
        <v>3572.6552158223299</v>
      </c>
      <c r="P186" s="88">
        <v>3571.1929568457099</v>
      </c>
      <c r="Q186" s="88">
        <v>3562.3030222350899</v>
      </c>
      <c r="R186" s="88">
        <v>3553.12313064919</v>
      </c>
      <c r="S186" s="88">
        <v>3541.6524377825699</v>
      </c>
      <c r="T186" s="88">
        <v>3527.4145753681601</v>
      </c>
      <c r="U186" s="88">
        <v>3515.6135287669499</v>
      </c>
      <c r="V186" s="88">
        <v>3502.5692815707798</v>
      </c>
      <c r="W186" s="88">
        <v>3485.8851688322402</v>
      </c>
      <c r="X186" s="88">
        <v>3469.4587301010101</v>
      </c>
      <c r="Y186" s="88">
        <v>3444.4440539914299</v>
      </c>
      <c r="Z186" s="88">
        <v>3419.0952726845999</v>
      </c>
      <c r="AA186" s="88">
        <v>3419.0952726845999</v>
      </c>
      <c r="AB186" s="88">
        <v>6507.6447525436597</v>
      </c>
      <c r="AC186" s="88">
        <v>3069.8006534036799</v>
      </c>
      <c r="AD186" s="88">
        <v>3048.9903845316899</v>
      </c>
      <c r="AE186" s="88">
        <v>3030.59280627814</v>
      </c>
      <c r="AF186" s="88">
        <v>3011.7728315221698</v>
      </c>
      <c r="AG186" s="88">
        <v>2993.4496503313198</v>
      </c>
      <c r="AH186" s="88">
        <v>2977.45884682205</v>
      </c>
      <c r="AI186" s="88">
        <v>2962.67749576285</v>
      </c>
      <c r="AJ186" s="88">
        <v>2947.0045040740301</v>
      </c>
      <c r="AK186" s="88">
        <v>2932.2927245134001</v>
      </c>
      <c r="AL186" s="88">
        <v>2912.4451061079299</v>
      </c>
      <c r="AM186" s="88">
        <v>2893.87407691616</v>
      </c>
      <c r="AN186" s="88">
        <v>2893.87407691616</v>
      </c>
      <c r="AO186" s="88">
        <v>6119.6425512650503</v>
      </c>
      <c r="AP186" s="88">
        <v>3202.6534827309601</v>
      </c>
      <c r="AQ186" s="88">
        <v>3183.7890406762599</v>
      </c>
      <c r="AR186" s="88">
        <v>3166.5700078570499</v>
      </c>
      <c r="AS186" s="88">
        <v>3148.3510548712302</v>
      </c>
      <c r="AT186" s="88">
        <v>3130.79930682759</v>
      </c>
      <c r="AU186" s="88">
        <v>3114.7725136220301</v>
      </c>
      <c r="AV186" s="88">
        <v>3099.8695499487799</v>
      </c>
      <c r="AW186" s="88">
        <v>3085.3878904031599</v>
      </c>
      <c r="AX186" s="88">
        <v>3072.62414447536</v>
      </c>
      <c r="AY186" s="88">
        <v>3055.0587959448098</v>
      </c>
      <c r="AZ186" s="88">
        <v>3040.0301438688998</v>
      </c>
      <c r="BA186" s="88">
        <v>3040.0301438688998</v>
      </c>
    </row>
    <row r="187" spans="1:53" x14ac:dyDescent="0.2">
      <c r="A187" s="89" t="s">
        <v>554</v>
      </c>
    </row>
    <row r="188" spans="1:53" x14ac:dyDescent="0.2">
      <c r="A188" s="87" t="s">
        <v>555</v>
      </c>
    </row>
    <row r="189" spans="1:53" x14ac:dyDescent="0.2">
      <c r="A189" s="89" t="s">
        <v>556</v>
      </c>
      <c r="B189" s="88">
        <v>9596105631.8333492</v>
      </c>
      <c r="C189" s="88">
        <v>9673455458.5890694</v>
      </c>
      <c r="D189" s="88">
        <v>9749931125.5551205</v>
      </c>
      <c r="E189" s="88">
        <v>9825373578.6676598</v>
      </c>
      <c r="F189" s="88">
        <v>9903345153.4865704</v>
      </c>
      <c r="G189" s="88">
        <v>9983812914.5390491</v>
      </c>
      <c r="H189" s="88">
        <v>10064125449.661301</v>
      </c>
      <c r="I189" s="88">
        <v>10149053702.0364</v>
      </c>
      <c r="J189" s="88">
        <v>10230387440.3794</v>
      </c>
      <c r="K189" s="88">
        <v>10308901488.7251</v>
      </c>
      <c r="L189" s="88">
        <v>10385682403.566601</v>
      </c>
      <c r="M189" s="88">
        <v>10465347451.460699</v>
      </c>
      <c r="N189" s="88">
        <v>10465347451.460699</v>
      </c>
      <c r="O189" s="88">
        <v>10551701013.581699</v>
      </c>
      <c r="P189" s="88">
        <v>10629016748.5294</v>
      </c>
      <c r="Q189" s="88">
        <v>10704733972.062799</v>
      </c>
      <c r="R189" s="88">
        <v>10780533400.7778</v>
      </c>
      <c r="S189" s="88">
        <v>10858058543.2246</v>
      </c>
      <c r="T189" s="88">
        <v>10936353294.6567</v>
      </c>
      <c r="U189" s="88">
        <v>11014076789.1322</v>
      </c>
      <c r="V189" s="88">
        <v>11095054492.4972</v>
      </c>
      <c r="W189" s="88">
        <v>11170362341.2572</v>
      </c>
      <c r="X189" s="88">
        <v>11243108043.691401</v>
      </c>
      <c r="Y189" s="88">
        <v>11312647360.2498</v>
      </c>
      <c r="Z189" s="88">
        <v>11383433474.2512</v>
      </c>
      <c r="AA189" s="88">
        <v>11383433474.2512</v>
      </c>
      <c r="AB189" s="88">
        <v>11460470946.1042</v>
      </c>
      <c r="AC189" s="88">
        <v>11526238474.417101</v>
      </c>
      <c r="AD189" s="88">
        <v>11593911167.7237</v>
      </c>
      <c r="AE189" s="88">
        <v>11662517534.153099</v>
      </c>
      <c r="AF189" s="88">
        <v>11733252507.442699</v>
      </c>
      <c r="AG189" s="88">
        <v>11801498781.5735</v>
      </c>
      <c r="AH189" s="88">
        <v>11870579873.931801</v>
      </c>
      <c r="AI189" s="88">
        <v>11943466822.2777</v>
      </c>
      <c r="AJ189" s="88">
        <v>12011251057.400299</v>
      </c>
      <c r="AK189" s="88">
        <v>12077654869.124701</v>
      </c>
      <c r="AL189" s="88">
        <v>12141402711.786301</v>
      </c>
      <c r="AM189" s="88">
        <v>12207289865.6724</v>
      </c>
      <c r="AN189" s="88">
        <v>12207289865.6724</v>
      </c>
      <c r="AO189" s="88">
        <v>12280606180.216</v>
      </c>
      <c r="AP189" s="88">
        <v>12342715793.439199</v>
      </c>
      <c r="AQ189" s="88">
        <v>12406444253.7994</v>
      </c>
      <c r="AR189" s="88">
        <v>12471111505.535101</v>
      </c>
      <c r="AS189" s="88">
        <v>12537930602.0343</v>
      </c>
      <c r="AT189" s="88">
        <v>12596365730.919901</v>
      </c>
      <c r="AU189" s="88">
        <v>12659212897.854401</v>
      </c>
      <c r="AV189" s="88">
        <v>12725616073.209299</v>
      </c>
      <c r="AW189" s="88">
        <v>12786741432.871201</v>
      </c>
      <c r="AX189" s="88">
        <v>12846298134.101101</v>
      </c>
      <c r="AY189" s="88">
        <v>12902995553.432301</v>
      </c>
      <c r="AZ189" s="88">
        <v>12961773901.812599</v>
      </c>
      <c r="BA189" s="88">
        <v>12961773901.812599</v>
      </c>
    </row>
    <row r="190" spans="1:53" x14ac:dyDescent="0.2">
      <c r="A190" s="89" t="s">
        <v>557</v>
      </c>
      <c r="B190" s="88">
        <v>0</v>
      </c>
      <c r="C190" s="88">
        <v>0</v>
      </c>
      <c r="D190" s="88">
        <v>0</v>
      </c>
      <c r="E190" s="88">
        <v>0</v>
      </c>
      <c r="F190" s="88">
        <v>0</v>
      </c>
      <c r="G190" s="88">
        <v>0</v>
      </c>
      <c r="H190" s="88">
        <v>0</v>
      </c>
      <c r="I190" s="88">
        <v>0</v>
      </c>
      <c r="J190" s="88">
        <v>0</v>
      </c>
      <c r="K190" s="88">
        <v>0</v>
      </c>
      <c r="L190" s="88">
        <v>0</v>
      </c>
      <c r="M190" s="88">
        <v>0</v>
      </c>
      <c r="N190" s="88">
        <v>0</v>
      </c>
      <c r="O190" s="88">
        <v>0</v>
      </c>
      <c r="P190" s="88">
        <v>0</v>
      </c>
      <c r="Q190" s="88">
        <v>0</v>
      </c>
      <c r="R190" s="88">
        <v>0</v>
      </c>
      <c r="S190" s="88">
        <v>0</v>
      </c>
      <c r="T190" s="88">
        <v>0</v>
      </c>
      <c r="U190" s="88">
        <v>0</v>
      </c>
      <c r="V190" s="88">
        <v>0</v>
      </c>
      <c r="W190" s="88">
        <v>0</v>
      </c>
      <c r="X190" s="88">
        <v>0</v>
      </c>
      <c r="Y190" s="88">
        <v>0</v>
      </c>
      <c r="Z190" s="88">
        <v>0</v>
      </c>
      <c r="AA190" s="88">
        <v>0</v>
      </c>
      <c r="AB190" s="88">
        <v>0</v>
      </c>
      <c r="AC190" s="88">
        <v>0</v>
      </c>
      <c r="AD190" s="88">
        <v>0</v>
      </c>
      <c r="AE190" s="88">
        <v>0</v>
      </c>
      <c r="AF190" s="88">
        <v>0</v>
      </c>
      <c r="AG190" s="88">
        <v>0</v>
      </c>
      <c r="AH190" s="88">
        <v>0</v>
      </c>
      <c r="AI190" s="88">
        <v>0</v>
      </c>
      <c r="AJ190" s="88">
        <v>0</v>
      </c>
      <c r="AK190" s="88">
        <v>0</v>
      </c>
      <c r="AL190" s="88">
        <v>0</v>
      </c>
      <c r="AM190" s="88">
        <v>0</v>
      </c>
      <c r="AN190" s="88">
        <v>0</v>
      </c>
      <c r="AO190" s="88">
        <v>0</v>
      </c>
      <c r="AP190" s="88">
        <v>0</v>
      </c>
      <c r="AQ190" s="88">
        <v>0</v>
      </c>
      <c r="AR190" s="88">
        <v>0</v>
      </c>
      <c r="AS190" s="88">
        <v>0</v>
      </c>
      <c r="AT190" s="88">
        <v>0</v>
      </c>
      <c r="AU190" s="88">
        <v>0</v>
      </c>
      <c r="AV190" s="88">
        <v>0</v>
      </c>
      <c r="AW190" s="88">
        <v>0</v>
      </c>
      <c r="AX190" s="88">
        <v>0</v>
      </c>
      <c r="AY190" s="88">
        <v>0</v>
      </c>
      <c r="AZ190" s="88">
        <v>0</v>
      </c>
      <c r="BA190" s="88">
        <v>0</v>
      </c>
    </row>
    <row r="191" spans="1:53" x14ac:dyDescent="0.2">
      <c r="A191" s="89" t="s">
        <v>558</v>
      </c>
      <c r="B191" s="88">
        <v>9096973523.4669094</v>
      </c>
      <c r="C191" s="88">
        <v>9147526764.2071896</v>
      </c>
      <c r="D191" s="88">
        <v>9198031678.7366295</v>
      </c>
      <c r="E191" s="88">
        <v>9187048915.2033997</v>
      </c>
      <c r="F191" s="88">
        <v>9176092932.2969494</v>
      </c>
      <c r="G191" s="88">
        <v>9165137768.4788208</v>
      </c>
      <c r="H191" s="88">
        <v>9104183423.7490101</v>
      </c>
      <c r="I191" s="88">
        <v>9120152975.0305901</v>
      </c>
      <c r="J191" s="88">
        <v>9136123345.4004898</v>
      </c>
      <c r="K191" s="88">
        <v>9152094534.8587093</v>
      </c>
      <c r="L191" s="88">
        <v>9168066543.4052505</v>
      </c>
      <c r="M191" s="88">
        <v>9184039371.0401096</v>
      </c>
      <c r="N191" s="88">
        <v>9184039371.0401096</v>
      </c>
      <c r="O191" s="88">
        <v>9202442419.1661301</v>
      </c>
      <c r="P191" s="88">
        <v>9218410801.1503201</v>
      </c>
      <c r="Q191" s="88">
        <v>9234328671.0222702</v>
      </c>
      <c r="R191" s="88">
        <v>9250297440.1470909</v>
      </c>
      <c r="S191" s="88">
        <v>9327821238.3999405</v>
      </c>
      <c r="T191" s="88">
        <v>9459204842.9281902</v>
      </c>
      <c r="U191" s="88">
        <v>9590590029.4157696</v>
      </c>
      <c r="V191" s="88">
        <v>9721975418.2100506</v>
      </c>
      <c r="W191" s="88">
        <v>9776418200.34828</v>
      </c>
      <c r="X191" s="88">
        <v>9830861567.8190498</v>
      </c>
      <c r="Y191" s="88">
        <v>9885302009.09655</v>
      </c>
      <c r="Z191" s="88">
        <v>9939743327.0770092</v>
      </c>
      <c r="AA191" s="88">
        <v>9939743327.0770092</v>
      </c>
      <c r="AB191" s="88">
        <v>9996413635.5806599</v>
      </c>
      <c r="AC191" s="88">
        <v>10048391828.388901</v>
      </c>
      <c r="AD191" s="88">
        <v>10102787538.6001</v>
      </c>
      <c r="AE191" s="88">
        <v>10157209070.4196</v>
      </c>
      <c r="AF191" s="88">
        <v>10211631134.0278</v>
      </c>
      <c r="AG191" s="88">
        <v>10316064994.303801</v>
      </c>
      <c r="AH191" s="88">
        <v>10366642086.327</v>
      </c>
      <c r="AI191" s="88">
        <v>10417219989.863501</v>
      </c>
      <c r="AJ191" s="88">
        <v>10467798479.4056</v>
      </c>
      <c r="AK191" s="88">
        <v>10518377696.201099</v>
      </c>
      <c r="AL191" s="88">
        <v>10568955166.7094</v>
      </c>
      <c r="AM191" s="88">
        <v>10619534059.0333</v>
      </c>
      <c r="AN191" s="88">
        <v>10619534059.0333</v>
      </c>
      <c r="AO191" s="88">
        <v>10622556124.4522</v>
      </c>
      <c r="AP191" s="88">
        <v>10620908294.9944</v>
      </c>
      <c r="AQ191" s="88">
        <v>10621418088.958599</v>
      </c>
      <c r="AR191" s="88">
        <v>10621974784.054399</v>
      </c>
      <c r="AS191" s="88">
        <v>10622552879.4118</v>
      </c>
      <c r="AT191" s="88">
        <v>10719302626.7113</v>
      </c>
      <c r="AU191" s="88">
        <v>10766033517.3822</v>
      </c>
      <c r="AV191" s="88">
        <v>10812756994.693701</v>
      </c>
      <c r="AW191" s="88">
        <v>10859474186.08</v>
      </c>
      <c r="AX191" s="88">
        <v>10906184658.711</v>
      </c>
      <c r="AY191" s="88">
        <v>10952884923.089001</v>
      </c>
      <c r="AZ191" s="88">
        <v>10999577670.6971</v>
      </c>
      <c r="BA191" s="88">
        <v>10999577670.6971</v>
      </c>
    </row>
    <row r="192" spans="1:53" x14ac:dyDescent="0.2">
      <c r="A192" s="89" t="s">
        <v>559</v>
      </c>
      <c r="B192" s="88">
        <v>309794507.24893099</v>
      </c>
      <c r="C192" s="88">
        <v>260002194.42649001</v>
      </c>
      <c r="D192" s="88">
        <v>220403963.23965201</v>
      </c>
      <c r="E192" s="88">
        <v>236633839.20383999</v>
      </c>
      <c r="F192" s="88">
        <v>251477313.67418399</v>
      </c>
      <c r="G192" s="88">
        <v>270012124.62765503</v>
      </c>
      <c r="H192" s="88">
        <v>327245961.054075</v>
      </c>
      <c r="I192" s="88">
        <v>304612577.29126501</v>
      </c>
      <c r="J192" s="88">
        <v>288887943.78300899</v>
      </c>
      <c r="K192" s="88">
        <v>266145093.97124499</v>
      </c>
      <c r="L192" s="88">
        <v>269793800.32099003</v>
      </c>
      <c r="M192" s="88">
        <v>274908407.71139598</v>
      </c>
      <c r="N192" s="88">
        <v>274908407.71139598</v>
      </c>
      <c r="O192" s="88">
        <v>265488462.56302801</v>
      </c>
      <c r="P192" s="88">
        <v>256435589.02057999</v>
      </c>
      <c r="Q192" s="88">
        <v>267599244.030018</v>
      </c>
      <c r="R192" s="88">
        <v>278816814.56804401</v>
      </c>
      <c r="S192" s="88">
        <v>233918771.438279</v>
      </c>
      <c r="T192" s="88">
        <v>139210326.09230199</v>
      </c>
      <c r="U192" s="88">
        <v>37842910.139397897</v>
      </c>
      <c r="V192" s="88">
        <v>-61504616.124735303</v>
      </c>
      <c r="W192" s="88">
        <v>-77238482.549692497</v>
      </c>
      <c r="X192" s="88">
        <v>-88408423.125992</v>
      </c>
      <c r="Y192" s="88">
        <v>-63684444.094175301</v>
      </c>
      <c r="Z192" s="88">
        <v>-38685788.951868802</v>
      </c>
      <c r="AA192" s="88">
        <v>-38685788.951868802</v>
      </c>
      <c r="AB192" s="88">
        <v>-24027977.387850199</v>
      </c>
      <c r="AC192" s="88">
        <v>-13936182.1288525</v>
      </c>
      <c r="AD192" s="88">
        <v>5468319.2398685198</v>
      </c>
      <c r="AE192" s="88">
        <v>12782994.9075471</v>
      </c>
      <c r="AF192" s="88">
        <v>19839780.992734399</v>
      </c>
      <c r="AG192" s="88">
        <v>-26951137.740437798</v>
      </c>
      <c r="AH192" s="88">
        <v>-28698605.152809098</v>
      </c>
      <c r="AI192" s="88">
        <v>-35516944.535352401</v>
      </c>
      <c r="AJ192" s="88">
        <v>-36248899.926583096</v>
      </c>
      <c r="AK192" s="88">
        <v>-36513179.317557499</v>
      </c>
      <c r="AL192" s="88">
        <v>-8922927.4223852903</v>
      </c>
      <c r="AM192" s="88">
        <v>10532708.1703113</v>
      </c>
      <c r="AN192" s="88">
        <v>10532708.1703113</v>
      </c>
      <c r="AO192" s="88">
        <v>68801437.935442701</v>
      </c>
      <c r="AP192" s="88">
        <v>119685770.626719</v>
      </c>
      <c r="AQ192" s="88">
        <v>181624477.52898401</v>
      </c>
      <c r="AR192" s="88">
        <v>235047125.61803401</v>
      </c>
      <c r="AS192" s="88">
        <v>293889267.62647498</v>
      </c>
      <c r="AT192" s="88">
        <v>259034732.92759001</v>
      </c>
      <c r="AU192" s="88">
        <v>266901194.403216</v>
      </c>
      <c r="AV192" s="88">
        <v>270488306.48636901</v>
      </c>
      <c r="AW192" s="88">
        <v>267514921.90140101</v>
      </c>
      <c r="AX192" s="88">
        <v>258567682.29540801</v>
      </c>
      <c r="AY192" s="88">
        <v>279268351.91246903</v>
      </c>
      <c r="AZ192" s="88">
        <v>295633081.80756497</v>
      </c>
      <c r="BA192" s="88">
        <v>295633081.80756497</v>
      </c>
    </row>
    <row r="193" spans="1:53" x14ac:dyDescent="0.2">
      <c r="A193" s="89" t="s">
        <v>560</v>
      </c>
      <c r="B193" s="88">
        <v>173410539.33000001</v>
      </c>
      <c r="C193" s="88">
        <v>173410539.33000001</v>
      </c>
      <c r="D193" s="88">
        <v>173410539.33000001</v>
      </c>
      <c r="E193" s="88">
        <v>173410539.33000001</v>
      </c>
      <c r="F193" s="88">
        <v>173410539.33000001</v>
      </c>
      <c r="G193" s="88">
        <v>173410539.33000001</v>
      </c>
      <c r="H193" s="88">
        <v>173410539.33000001</v>
      </c>
      <c r="I193" s="88">
        <v>173410539.33000001</v>
      </c>
      <c r="J193" s="88">
        <v>173410539.33000001</v>
      </c>
      <c r="K193" s="88">
        <v>173410539.33000001</v>
      </c>
      <c r="L193" s="88">
        <v>173410539.33000001</v>
      </c>
      <c r="M193" s="88">
        <v>173410539.33000001</v>
      </c>
      <c r="N193" s="88">
        <v>173410539.33000001</v>
      </c>
      <c r="O193" s="88">
        <v>173456340.95040399</v>
      </c>
      <c r="P193" s="88">
        <v>173456152.43303001</v>
      </c>
      <c r="Q193" s="88">
        <v>173455924.30037001</v>
      </c>
      <c r="R193" s="88">
        <v>173455698.51933399</v>
      </c>
      <c r="S193" s="88">
        <v>173455460.091887</v>
      </c>
      <c r="T193" s="88">
        <v>173455214.80853799</v>
      </c>
      <c r="U193" s="88">
        <v>173454988.15181401</v>
      </c>
      <c r="V193" s="88">
        <v>173454751.79205099</v>
      </c>
      <c r="W193" s="88">
        <v>173454513.63088799</v>
      </c>
      <c r="X193" s="88">
        <v>173454271.44590601</v>
      </c>
      <c r="Y193" s="88">
        <v>173453964.98558399</v>
      </c>
      <c r="Z193" s="88">
        <v>173453662.31006199</v>
      </c>
      <c r="AA193" s="88">
        <v>173453662.31006199</v>
      </c>
      <c r="AB193" s="88">
        <v>173492062.57850599</v>
      </c>
      <c r="AC193" s="88">
        <v>173448987.22079399</v>
      </c>
      <c r="AD193" s="88">
        <v>173448740.65529099</v>
      </c>
      <c r="AE193" s="88">
        <v>173448515.997958</v>
      </c>
      <c r="AF193" s="88">
        <v>173448290.943416</v>
      </c>
      <c r="AG193" s="88">
        <v>173448079.24022299</v>
      </c>
      <c r="AH193" s="88">
        <v>173447883.24408001</v>
      </c>
      <c r="AI193" s="88">
        <v>173447691.00441799</v>
      </c>
      <c r="AJ193" s="88">
        <v>173447498.84213001</v>
      </c>
      <c r="AK193" s="88">
        <v>173447308.39259499</v>
      </c>
      <c r="AL193" s="88">
        <v>173447080.37663701</v>
      </c>
      <c r="AM193" s="88">
        <v>173446867.65289399</v>
      </c>
      <c r="AN193" s="88">
        <v>173446867.65289399</v>
      </c>
      <c r="AO193" s="88">
        <v>173486766.8098</v>
      </c>
      <c r="AP193" s="88">
        <v>173450440.80220801</v>
      </c>
      <c r="AQ193" s="88">
        <v>173450228.98685399</v>
      </c>
      <c r="AR193" s="88">
        <v>173450031.39021501</v>
      </c>
      <c r="AS193" s="88">
        <v>173449822.81215999</v>
      </c>
      <c r="AT193" s="88">
        <v>173449625.90788701</v>
      </c>
      <c r="AU193" s="88">
        <v>173449434.93214399</v>
      </c>
      <c r="AV193" s="88">
        <v>173449246.286787</v>
      </c>
      <c r="AW193" s="88">
        <v>173449077.011379</v>
      </c>
      <c r="AX193" s="88">
        <v>173448920.71264401</v>
      </c>
      <c r="AY193" s="88">
        <v>173448724.20723501</v>
      </c>
      <c r="AZ193" s="88">
        <v>173448530.28339699</v>
      </c>
      <c r="BA193" s="88">
        <v>173448530.28339699</v>
      </c>
    </row>
    <row r="194" spans="1:53" x14ac:dyDescent="0.2">
      <c r="A194" s="89" t="s">
        <v>561</v>
      </c>
      <c r="B194" s="88">
        <v>1666455.49</v>
      </c>
      <c r="C194" s="88">
        <v>1666455.49</v>
      </c>
      <c r="D194" s="88">
        <v>1666455.49</v>
      </c>
      <c r="E194" s="88">
        <v>1666455.49</v>
      </c>
      <c r="F194" s="88">
        <v>1666455.49</v>
      </c>
      <c r="G194" s="88">
        <v>1666455.49</v>
      </c>
      <c r="H194" s="88">
        <v>1666455.49</v>
      </c>
      <c r="I194" s="88">
        <v>1666455.49</v>
      </c>
      <c r="J194" s="88">
        <v>1666455.49</v>
      </c>
      <c r="K194" s="88">
        <v>1666455.49</v>
      </c>
      <c r="L194" s="88">
        <v>1666455.49</v>
      </c>
      <c r="M194" s="88">
        <v>1666455.49</v>
      </c>
      <c r="N194" s="88">
        <v>1666455.49</v>
      </c>
      <c r="O194" s="88">
        <v>1666895.63834432</v>
      </c>
      <c r="P194" s="88">
        <v>1666893.82671386</v>
      </c>
      <c r="Q194" s="88">
        <v>1666891.63438504</v>
      </c>
      <c r="R194" s="88">
        <v>1666889.4646550601</v>
      </c>
      <c r="S194" s="88">
        <v>1666887.1733945101</v>
      </c>
      <c r="T194" s="88">
        <v>1666884.8162495201</v>
      </c>
      <c r="U194" s="88">
        <v>1666882.63810428</v>
      </c>
      <c r="V194" s="88">
        <v>1666880.3667139299</v>
      </c>
      <c r="W194" s="88">
        <v>1666878.07801234</v>
      </c>
      <c r="X194" s="88">
        <v>1666875.7506423099</v>
      </c>
      <c r="Y194" s="88">
        <v>1666872.80559359</v>
      </c>
      <c r="Z194" s="88">
        <v>1666869.8969163699</v>
      </c>
      <c r="AA194" s="88">
        <v>1666869.8969163699</v>
      </c>
      <c r="AB194" s="88">
        <v>1667238.9191131301</v>
      </c>
      <c r="AC194" s="88">
        <v>1666824.9698421101</v>
      </c>
      <c r="AD194" s="88">
        <v>1666822.6003757799</v>
      </c>
      <c r="AE194" s="88">
        <v>1666820.44144444</v>
      </c>
      <c r="AF194" s="88">
        <v>1666818.2786959801</v>
      </c>
      <c r="AG194" s="88">
        <v>1666816.2442524601</v>
      </c>
      <c r="AH194" s="88">
        <v>1666814.3607518999</v>
      </c>
      <c r="AI194" s="88">
        <v>1666812.51335069</v>
      </c>
      <c r="AJ194" s="88">
        <v>1666810.6666930299</v>
      </c>
      <c r="AK194" s="88">
        <v>1666808.8364947401</v>
      </c>
      <c r="AL194" s="88">
        <v>1666806.6452874099</v>
      </c>
      <c r="AM194" s="88">
        <v>1666804.60103652</v>
      </c>
      <c r="AN194" s="88">
        <v>1666804.60103652</v>
      </c>
      <c r="AO194" s="88">
        <v>1667188.02738033</v>
      </c>
      <c r="AP194" s="88">
        <v>1666838.9385935899</v>
      </c>
      <c r="AQ194" s="88">
        <v>1666836.90307222</v>
      </c>
      <c r="AR194" s="88">
        <v>1666835.0041910601</v>
      </c>
      <c r="AS194" s="88">
        <v>1666832.9997797599</v>
      </c>
      <c r="AT194" s="88">
        <v>1666831.1075521801</v>
      </c>
      <c r="AU194" s="88">
        <v>1666829.2722970899</v>
      </c>
      <c r="AV194" s="88">
        <v>1666827.45943674</v>
      </c>
      <c r="AW194" s="88">
        <v>1666825.83271938</v>
      </c>
      <c r="AX194" s="88">
        <v>1666824.3307063901</v>
      </c>
      <c r="AY194" s="88">
        <v>1666822.4423118299</v>
      </c>
      <c r="AZ194" s="88">
        <v>1666820.57872588</v>
      </c>
      <c r="BA194" s="88">
        <v>1666820.57872588</v>
      </c>
    </row>
    <row r="195" spans="1:53" x14ac:dyDescent="0.2">
      <c r="A195" s="89" t="s">
        <v>562</v>
      </c>
      <c r="B195" s="88">
        <v>233673725.67281699</v>
      </c>
      <c r="C195" s="88">
        <v>233824570.512788</v>
      </c>
      <c r="D195" s="88">
        <v>233974891.276245</v>
      </c>
      <c r="E195" s="88">
        <v>234124687.96318701</v>
      </c>
      <c r="F195" s="88">
        <v>234273960.573616</v>
      </c>
      <c r="G195" s="88">
        <v>234422709.10753</v>
      </c>
      <c r="H195" s="88">
        <v>234570933.56492999</v>
      </c>
      <c r="I195" s="88">
        <v>234718633.94581601</v>
      </c>
      <c r="J195" s="88">
        <v>234865810.25018799</v>
      </c>
      <c r="K195" s="88">
        <v>235012462.47804499</v>
      </c>
      <c r="L195" s="88">
        <v>235158590.62938899</v>
      </c>
      <c r="M195" s="88">
        <v>236243549.58188301</v>
      </c>
      <c r="N195" s="88">
        <v>236243549.58188301</v>
      </c>
      <c r="O195" s="88">
        <v>237198803.34777001</v>
      </c>
      <c r="P195" s="88">
        <v>238088275.07586101</v>
      </c>
      <c r="Q195" s="88">
        <v>238974556.82336301</v>
      </c>
      <c r="R195" s="88">
        <v>239857706.31058699</v>
      </c>
      <c r="S195" s="88">
        <v>240737702.712064</v>
      </c>
      <c r="T195" s="88">
        <v>241614553.88112399</v>
      </c>
      <c r="U195" s="88">
        <v>242488295.18329999</v>
      </c>
      <c r="V195" s="88">
        <v>243358888.29944599</v>
      </c>
      <c r="W195" s="88">
        <v>244226344.68590301</v>
      </c>
      <c r="X195" s="88">
        <v>245090661.33115199</v>
      </c>
      <c r="Y195" s="88">
        <v>245951753.51512599</v>
      </c>
      <c r="Z195" s="88">
        <v>246889124.16636699</v>
      </c>
      <c r="AA195" s="88">
        <v>246889124.16636699</v>
      </c>
      <c r="AB195" s="88">
        <v>246935985.370612</v>
      </c>
      <c r="AC195" s="88">
        <v>246864017.43684101</v>
      </c>
      <c r="AD195" s="88">
        <v>246850146.904605</v>
      </c>
      <c r="AE195" s="88">
        <v>246833445.2755</v>
      </c>
      <c r="AF195" s="88">
        <v>246813880.788598</v>
      </c>
      <c r="AG195" s="88">
        <v>246791473.00988299</v>
      </c>
      <c r="AH195" s="88">
        <v>246766225.27934399</v>
      </c>
      <c r="AI195" s="88">
        <v>246738120.58955801</v>
      </c>
      <c r="AJ195" s="88">
        <v>246707153.71463501</v>
      </c>
      <c r="AK195" s="88">
        <v>246673326.954997</v>
      </c>
      <c r="AL195" s="88">
        <v>246636584.602027</v>
      </c>
      <c r="AM195" s="88">
        <v>246597001.76327601</v>
      </c>
      <c r="AN195" s="88">
        <v>246597001.76327601</v>
      </c>
      <c r="AO195" s="88">
        <v>246525489.11529401</v>
      </c>
      <c r="AP195" s="88">
        <v>246338992.62461501</v>
      </c>
      <c r="AQ195" s="88">
        <v>246197155.69580799</v>
      </c>
      <c r="AR195" s="88">
        <v>246048678.24441099</v>
      </c>
      <c r="AS195" s="88">
        <v>245893524.535411</v>
      </c>
      <c r="AT195" s="88">
        <v>245731726.72291899</v>
      </c>
      <c r="AU195" s="88">
        <v>245563276.60207099</v>
      </c>
      <c r="AV195" s="88">
        <v>245388169.075681</v>
      </c>
      <c r="AW195" s="88">
        <v>245206428.13840801</v>
      </c>
      <c r="AX195" s="88">
        <v>245018044.801671</v>
      </c>
      <c r="AY195" s="88">
        <v>244822944.170726</v>
      </c>
      <c r="AZ195" s="88">
        <v>248901738.097866</v>
      </c>
      <c r="BA195" s="88">
        <v>248901738.097866</v>
      </c>
    </row>
    <row r="196" spans="1:53" x14ac:dyDescent="0.2">
      <c r="A196" s="89" t="s">
        <v>563</v>
      </c>
      <c r="B196" s="88">
        <v>3321788307.20119</v>
      </c>
      <c r="C196" s="88">
        <v>3307090282.8092799</v>
      </c>
      <c r="D196" s="88">
        <v>3290898425.04526</v>
      </c>
      <c r="E196" s="88">
        <v>3274951384.3928199</v>
      </c>
      <c r="F196" s="88">
        <v>3259532078.24933</v>
      </c>
      <c r="G196" s="88">
        <v>3244677236.02425</v>
      </c>
      <c r="H196" s="88">
        <v>3231039541.7851701</v>
      </c>
      <c r="I196" s="88">
        <v>3216751199.2491798</v>
      </c>
      <c r="J196" s="88">
        <v>3205092121.0380602</v>
      </c>
      <c r="K196" s="88">
        <v>3195397012.9384398</v>
      </c>
      <c r="L196" s="88">
        <v>3187213015.2507</v>
      </c>
      <c r="M196" s="88">
        <v>3177860240.43221</v>
      </c>
      <c r="N196" s="88">
        <v>3177860240.43221</v>
      </c>
      <c r="O196" s="88">
        <v>3165668849.8901701</v>
      </c>
      <c r="P196" s="88">
        <v>3162213426.0819101</v>
      </c>
      <c r="Q196" s="88">
        <v>3160258532.5994201</v>
      </c>
      <c r="R196" s="88">
        <v>3160278608.9669499</v>
      </c>
      <c r="S196" s="88">
        <v>3161213770.0096202</v>
      </c>
      <c r="T196" s="88">
        <v>3163683660.5967598</v>
      </c>
      <c r="U196" s="88">
        <v>3167772499.0331001</v>
      </c>
      <c r="V196" s="88">
        <v>3172366361.1249399</v>
      </c>
      <c r="W196" s="88">
        <v>3180131517.7195601</v>
      </c>
      <c r="X196" s="88">
        <v>3189352472.4102001</v>
      </c>
      <c r="Y196" s="88">
        <v>3200261454.7712998</v>
      </c>
      <c r="Z196" s="88">
        <v>3210905524.2487302</v>
      </c>
      <c r="AA196" s="88">
        <v>3210905524.2487302</v>
      </c>
      <c r="AB196" s="88">
        <v>3218367602.43857</v>
      </c>
      <c r="AC196" s="88">
        <v>3237189024.7053099</v>
      </c>
      <c r="AD196" s="88">
        <v>3250237144.5546799</v>
      </c>
      <c r="AE196" s="88">
        <v>3267325583.01124</v>
      </c>
      <c r="AF196" s="88">
        <v>3283757295.48598</v>
      </c>
      <c r="AG196" s="88">
        <v>3304527497.9812999</v>
      </c>
      <c r="AH196" s="88">
        <v>3324885025.2565398</v>
      </c>
      <c r="AI196" s="88">
        <v>3344044956.2269802</v>
      </c>
      <c r="AJ196" s="88">
        <v>3357344479.9632001</v>
      </c>
      <c r="AK196" s="88">
        <v>3370554123.9569602</v>
      </c>
      <c r="AL196" s="88">
        <v>3384126556.8191199</v>
      </c>
      <c r="AM196" s="88">
        <v>3394037097.5324502</v>
      </c>
      <c r="AN196" s="88">
        <v>3394037097.5324502</v>
      </c>
      <c r="AO196" s="88">
        <v>3398689738.5633602</v>
      </c>
      <c r="AP196" s="88">
        <v>3414987528.7067399</v>
      </c>
      <c r="AQ196" s="88">
        <v>3425918539.4633198</v>
      </c>
      <c r="AR196" s="88">
        <v>3441182229.0881</v>
      </c>
      <c r="AS196" s="88">
        <v>3451633927.3368301</v>
      </c>
      <c r="AT196" s="88">
        <v>3466608030.8138499</v>
      </c>
      <c r="AU196" s="88">
        <v>3476977183.0813599</v>
      </c>
      <c r="AV196" s="88">
        <v>3486291367.2792101</v>
      </c>
      <c r="AW196" s="88">
        <v>3501299345.7632999</v>
      </c>
      <c r="AX196" s="88">
        <v>3523369030.98066</v>
      </c>
      <c r="AY196" s="88">
        <v>3545785929.9282398</v>
      </c>
      <c r="AZ196" s="88">
        <v>3556461311.8095198</v>
      </c>
      <c r="BA196" s="88">
        <v>3556461311.8095198</v>
      </c>
    </row>
    <row r="197" spans="1:53" x14ac:dyDescent="0.2">
      <c r="A197" s="89" t="s">
        <v>564</v>
      </c>
      <c r="B197" s="88">
        <v>0</v>
      </c>
      <c r="C197" s="88">
        <v>0</v>
      </c>
      <c r="D197" s="88">
        <v>0</v>
      </c>
      <c r="E197" s="88">
        <v>0</v>
      </c>
      <c r="F197" s="88">
        <v>0</v>
      </c>
      <c r="G197" s="88">
        <v>0</v>
      </c>
      <c r="H197" s="88">
        <v>0</v>
      </c>
      <c r="I197" s="88">
        <v>0</v>
      </c>
      <c r="J197" s="88">
        <v>0</v>
      </c>
      <c r="K197" s="88">
        <v>0</v>
      </c>
      <c r="L197" s="88">
        <v>0</v>
      </c>
      <c r="M197" s="88">
        <v>0</v>
      </c>
      <c r="N197" s="88">
        <v>0</v>
      </c>
      <c r="O197" s="88">
        <v>0</v>
      </c>
      <c r="P197" s="88">
        <v>0</v>
      </c>
      <c r="Q197" s="88">
        <v>0</v>
      </c>
      <c r="R197" s="88">
        <v>0</v>
      </c>
      <c r="S197" s="88">
        <v>0</v>
      </c>
      <c r="T197" s="88">
        <v>0</v>
      </c>
      <c r="U197" s="88">
        <v>0</v>
      </c>
      <c r="V197" s="88">
        <v>0</v>
      </c>
      <c r="W197" s="88">
        <v>0</v>
      </c>
      <c r="X197" s="88">
        <v>0</v>
      </c>
      <c r="Y197" s="88">
        <v>0</v>
      </c>
      <c r="Z197" s="88">
        <v>0</v>
      </c>
      <c r="AA197" s="88">
        <v>0</v>
      </c>
      <c r="AB197" s="88">
        <v>0</v>
      </c>
      <c r="AC197" s="88">
        <v>0</v>
      </c>
      <c r="AD197" s="88">
        <v>0</v>
      </c>
      <c r="AE197" s="88">
        <v>0</v>
      </c>
      <c r="AF197" s="88">
        <v>0</v>
      </c>
      <c r="AG197" s="88">
        <v>0</v>
      </c>
      <c r="AH197" s="88">
        <v>0</v>
      </c>
      <c r="AI197" s="88">
        <v>0</v>
      </c>
      <c r="AJ197" s="88">
        <v>0</v>
      </c>
      <c r="AK197" s="88">
        <v>0</v>
      </c>
      <c r="AL197" s="88">
        <v>0</v>
      </c>
      <c r="AM197" s="88">
        <v>0</v>
      </c>
      <c r="AN197" s="88">
        <v>0</v>
      </c>
      <c r="AO197" s="88">
        <v>0</v>
      </c>
      <c r="AP197" s="88">
        <v>0</v>
      </c>
      <c r="AQ197" s="88">
        <v>0</v>
      </c>
      <c r="AR197" s="88">
        <v>0</v>
      </c>
      <c r="AS197" s="88">
        <v>0</v>
      </c>
      <c r="AT197" s="88">
        <v>0</v>
      </c>
      <c r="AU197" s="88">
        <v>0</v>
      </c>
      <c r="AV197" s="88">
        <v>0</v>
      </c>
      <c r="AW197" s="88">
        <v>0</v>
      </c>
      <c r="AX197" s="88">
        <v>0</v>
      </c>
      <c r="AY197" s="88">
        <v>0</v>
      </c>
      <c r="AZ197" s="88">
        <v>0</v>
      </c>
      <c r="BA197" s="88">
        <v>0</v>
      </c>
    </row>
    <row r="198" spans="1:53" x14ac:dyDescent="0.2">
      <c r="A198" s="89" t="s">
        <v>565</v>
      </c>
      <c r="B198" s="88">
        <v>22733412690.243198</v>
      </c>
      <c r="C198" s="88">
        <v>22796976265.364799</v>
      </c>
      <c r="D198" s="88">
        <v>22868317078.672901</v>
      </c>
      <c r="E198" s="88">
        <v>22933209400.2509</v>
      </c>
      <c r="F198" s="88">
        <v>22999798433.100601</v>
      </c>
      <c r="G198" s="88">
        <v>23073139747.597301</v>
      </c>
      <c r="H198" s="88">
        <v>23136242304.634499</v>
      </c>
      <c r="I198" s="88">
        <v>23200366082.373199</v>
      </c>
      <c r="J198" s="88">
        <v>23270433655.6712</v>
      </c>
      <c r="K198" s="88">
        <v>23332627587.7915</v>
      </c>
      <c r="L198" s="88">
        <v>23420991347.992901</v>
      </c>
      <c r="M198" s="88">
        <v>23513476015.046299</v>
      </c>
      <c r="N198" s="88">
        <v>23513476015.046299</v>
      </c>
      <c r="O198" s="88">
        <v>23597622785.1376</v>
      </c>
      <c r="P198" s="88">
        <v>23679287886.117901</v>
      </c>
      <c r="Q198" s="88">
        <v>23781017792.472599</v>
      </c>
      <c r="R198" s="88">
        <v>23884906558.754501</v>
      </c>
      <c r="S198" s="88">
        <v>23996872373.049801</v>
      </c>
      <c r="T198" s="88">
        <v>24115188777.7799</v>
      </c>
      <c r="U198" s="88">
        <v>24227892393.693699</v>
      </c>
      <c r="V198" s="88">
        <v>24346372176.165699</v>
      </c>
      <c r="W198" s="88">
        <v>24469021313.170101</v>
      </c>
      <c r="X198" s="88">
        <v>24595125469.322399</v>
      </c>
      <c r="Y198" s="88">
        <v>24755598971.3298</v>
      </c>
      <c r="Z198" s="88">
        <v>24917406192.998402</v>
      </c>
      <c r="AA198" s="88">
        <v>24917406192.998402</v>
      </c>
      <c r="AB198" s="88">
        <v>25073319493.603802</v>
      </c>
      <c r="AC198" s="88">
        <v>25219862975.009998</v>
      </c>
      <c r="AD198" s="88">
        <v>25374369880.278702</v>
      </c>
      <c r="AE198" s="88">
        <v>25521783964.206402</v>
      </c>
      <c r="AF198" s="88">
        <v>25670409707.9599</v>
      </c>
      <c r="AG198" s="88">
        <v>25817046504.612598</v>
      </c>
      <c r="AH198" s="88">
        <v>25955289303.2467</v>
      </c>
      <c r="AI198" s="88">
        <v>26091067447.940201</v>
      </c>
      <c r="AJ198" s="88">
        <v>26221966580.066002</v>
      </c>
      <c r="AK198" s="88">
        <v>26351860954.1493</v>
      </c>
      <c r="AL198" s="88">
        <v>26507311979.516399</v>
      </c>
      <c r="AM198" s="88">
        <v>26653104404.4258</v>
      </c>
      <c r="AN198" s="88">
        <v>26653104404.4258</v>
      </c>
      <c r="AO198" s="88">
        <v>26792332925.119499</v>
      </c>
      <c r="AP198" s="88">
        <v>26919753660.1325</v>
      </c>
      <c r="AQ198" s="88">
        <v>27056719581.336102</v>
      </c>
      <c r="AR198" s="88">
        <v>27190481188.934502</v>
      </c>
      <c r="AS198" s="88">
        <v>27327016856.756802</v>
      </c>
      <c r="AT198" s="88">
        <v>27462159305.111099</v>
      </c>
      <c r="AU198" s="88">
        <v>27589804333.527699</v>
      </c>
      <c r="AV198" s="88">
        <v>27715656984.490501</v>
      </c>
      <c r="AW198" s="88">
        <v>27835352217.598499</v>
      </c>
      <c r="AX198" s="88">
        <v>27954553295.933201</v>
      </c>
      <c r="AY198" s="88">
        <v>28100873249.182301</v>
      </c>
      <c r="AZ198" s="88">
        <v>28237463055.0868</v>
      </c>
      <c r="BA198" s="88">
        <v>28237463055.0868</v>
      </c>
    </row>
    <row r="199" spans="1:53" x14ac:dyDescent="0.2">
      <c r="A199" s="89" t="s">
        <v>566</v>
      </c>
    </row>
    <row r="200" spans="1:53" x14ac:dyDescent="0.2">
      <c r="A200" s="87" t="s">
        <v>567</v>
      </c>
    </row>
    <row r="201" spans="1:53" x14ac:dyDescent="0.2">
      <c r="A201" s="89" t="s">
        <v>568</v>
      </c>
      <c r="B201" s="88">
        <v>8858664548.1880894</v>
      </c>
      <c r="C201" s="88">
        <v>8927236391.6646004</v>
      </c>
      <c r="D201" s="88">
        <v>8995258846.9057598</v>
      </c>
      <c r="E201" s="88">
        <v>9061579725.4724007</v>
      </c>
      <c r="F201" s="88">
        <v>9130288120.8837795</v>
      </c>
      <c r="G201" s="88">
        <v>9201708165.3907509</v>
      </c>
      <c r="H201" s="88">
        <v>9272432747.70014</v>
      </c>
      <c r="I201" s="88">
        <v>9347091647.4814205</v>
      </c>
      <c r="J201" s="88">
        <v>9418893974.4864502</v>
      </c>
      <c r="K201" s="88">
        <v>9487857995.7472897</v>
      </c>
      <c r="L201" s="88">
        <v>9555970247.9155903</v>
      </c>
      <c r="M201" s="88">
        <v>9630439035.0667801</v>
      </c>
      <c r="N201" s="88">
        <v>9630439035.0667801</v>
      </c>
      <c r="O201" s="88">
        <v>9736472905.2804604</v>
      </c>
      <c r="P201" s="88">
        <v>9804758702.2737694</v>
      </c>
      <c r="Q201" s="88">
        <v>9872508340.1769199</v>
      </c>
      <c r="R201" s="88">
        <v>9940395116.1065102</v>
      </c>
      <c r="S201" s="88">
        <v>10010133601.802401</v>
      </c>
      <c r="T201" s="88">
        <v>10081077405.654499</v>
      </c>
      <c r="U201" s="88">
        <v>10151226639.3382</v>
      </c>
      <c r="V201" s="88">
        <v>10224456062.631599</v>
      </c>
      <c r="W201" s="88">
        <v>10293305381.197701</v>
      </c>
      <c r="X201" s="88">
        <v>10359633531.005199</v>
      </c>
      <c r="Y201" s="88">
        <v>10423889598.4475</v>
      </c>
      <c r="Z201" s="88">
        <v>10489465179.8859</v>
      </c>
      <c r="AA201" s="88">
        <v>10489465179.8859</v>
      </c>
      <c r="AB201" s="88">
        <v>10554339441.698601</v>
      </c>
      <c r="AC201" s="88">
        <v>10614707017.749201</v>
      </c>
      <c r="AD201" s="88">
        <v>10677365732.1187</v>
      </c>
      <c r="AE201" s="88">
        <v>10740690488.428699</v>
      </c>
      <c r="AF201" s="88">
        <v>10806099274.8386</v>
      </c>
      <c r="AG201" s="88">
        <v>10869399228.980301</v>
      </c>
      <c r="AH201" s="88">
        <v>10933138164.5186</v>
      </c>
      <c r="AI201" s="88">
        <v>11000095218.340401</v>
      </c>
      <c r="AJ201" s="88">
        <v>11062637734.287701</v>
      </c>
      <c r="AK201" s="88">
        <v>11123642983.3104</v>
      </c>
      <c r="AL201" s="88">
        <v>11182902891.6429</v>
      </c>
      <c r="AM201" s="88">
        <v>11244126527.7411</v>
      </c>
      <c r="AN201" s="88">
        <v>11244126527.7411</v>
      </c>
      <c r="AO201" s="88">
        <v>11304087165.684601</v>
      </c>
      <c r="AP201" s="88">
        <v>11361469189.6071</v>
      </c>
      <c r="AQ201" s="88">
        <v>11420708127.438</v>
      </c>
      <c r="AR201" s="88">
        <v>11480665348.1833</v>
      </c>
      <c r="AS201" s="88">
        <v>11542650224.362801</v>
      </c>
      <c r="AT201" s="88">
        <v>11597011978.307899</v>
      </c>
      <c r="AU201" s="88">
        <v>11655108327.8703</v>
      </c>
      <c r="AV201" s="88">
        <v>11716178159.2076</v>
      </c>
      <c r="AW201" s="88">
        <v>11772758891.000999</v>
      </c>
      <c r="AX201" s="88">
        <v>11827675726.2728</v>
      </c>
      <c r="AY201" s="88">
        <v>11880491290.395399</v>
      </c>
      <c r="AZ201" s="88">
        <v>11934447274.811899</v>
      </c>
      <c r="BA201" s="88">
        <v>11934447274.811899</v>
      </c>
    </row>
    <row r="202" spans="1:53" x14ac:dyDescent="0.2">
      <c r="A202" s="89" t="s">
        <v>569</v>
      </c>
      <c r="B202" s="88">
        <v>0</v>
      </c>
      <c r="C202" s="88">
        <v>0</v>
      </c>
      <c r="D202" s="88">
        <v>0</v>
      </c>
      <c r="E202" s="88">
        <v>0</v>
      </c>
      <c r="F202" s="88">
        <v>0</v>
      </c>
      <c r="G202" s="88">
        <v>0</v>
      </c>
      <c r="H202" s="88">
        <v>0</v>
      </c>
      <c r="I202" s="88">
        <v>0</v>
      </c>
      <c r="J202" s="88">
        <v>0</v>
      </c>
      <c r="K202" s="88">
        <v>0</v>
      </c>
      <c r="L202" s="88">
        <v>0</v>
      </c>
      <c r="M202" s="88">
        <v>0</v>
      </c>
      <c r="N202" s="88">
        <v>0</v>
      </c>
      <c r="O202" s="88">
        <v>0</v>
      </c>
      <c r="P202" s="88">
        <v>0</v>
      </c>
      <c r="Q202" s="88">
        <v>0</v>
      </c>
      <c r="R202" s="88">
        <v>0</v>
      </c>
      <c r="S202" s="88">
        <v>0</v>
      </c>
      <c r="T202" s="88">
        <v>0</v>
      </c>
      <c r="U202" s="88">
        <v>0</v>
      </c>
      <c r="V202" s="88">
        <v>0</v>
      </c>
      <c r="W202" s="88">
        <v>0</v>
      </c>
      <c r="X202" s="88">
        <v>0</v>
      </c>
      <c r="Y202" s="88">
        <v>0</v>
      </c>
      <c r="Z202" s="88">
        <v>0</v>
      </c>
      <c r="AA202" s="88">
        <v>0</v>
      </c>
      <c r="AB202" s="88">
        <v>0</v>
      </c>
      <c r="AC202" s="88">
        <v>0</v>
      </c>
      <c r="AD202" s="88">
        <v>0</v>
      </c>
      <c r="AE202" s="88">
        <v>0</v>
      </c>
      <c r="AF202" s="88">
        <v>0</v>
      </c>
      <c r="AG202" s="88">
        <v>0</v>
      </c>
      <c r="AH202" s="88">
        <v>0</v>
      </c>
      <c r="AI202" s="88">
        <v>0</v>
      </c>
      <c r="AJ202" s="88">
        <v>0</v>
      </c>
      <c r="AK202" s="88">
        <v>0</v>
      </c>
      <c r="AL202" s="88">
        <v>0</v>
      </c>
      <c r="AM202" s="88">
        <v>0</v>
      </c>
      <c r="AN202" s="88">
        <v>0</v>
      </c>
      <c r="AO202" s="88">
        <v>0</v>
      </c>
      <c r="AP202" s="88">
        <v>0</v>
      </c>
      <c r="AQ202" s="88">
        <v>0</v>
      </c>
      <c r="AR202" s="88">
        <v>0</v>
      </c>
      <c r="AS202" s="88">
        <v>0</v>
      </c>
      <c r="AT202" s="88">
        <v>0</v>
      </c>
      <c r="AU202" s="88">
        <v>0</v>
      </c>
      <c r="AV202" s="88">
        <v>0</v>
      </c>
      <c r="AW202" s="88">
        <v>0</v>
      </c>
      <c r="AX202" s="88">
        <v>0</v>
      </c>
      <c r="AY202" s="88">
        <v>0</v>
      </c>
      <c r="AZ202" s="88">
        <v>0</v>
      </c>
      <c r="BA202" s="88">
        <v>0</v>
      </c>
    </row>
    <row r="203" spans="1:53" x14ac:dyDescent="0.2">
      <c r="A203" s="89" t="s">
        <v>570</v>
      </c>
      <c r="B203" s="88">
        <v>8397889721.0978003</v>
      </c>
      <c r="C203" s="88">
        <v>8441878310.4695396</v>
      </c>
      <c r="D203" s="88">
        <v>8486077980.1215601</v>
      </c>
      <c r="E203" s="88">
        <v>8472876427.5871096</v>
      </c>
      <c r="F203" s="88">
        <v>8459805348.33533</v>
      </c>
      <c r="G203" s="88">
        <v>8447165803.5908203</v>
      </c>
      <c r="H203" s="88">
        <v>8388004396.5747499</v>
      </c>
      <c r="I203" s="88">
        <v>8399493016.7288704</v>
      </c>
      <c r="J203" s="88">
        <v>8411428954.1477699</v>
      </c>
      <c r="K203" s="88">
        <v>8423183925.5971804</v>
      </c>
      <c r="L203" s="88">
        <v>8435629717.4660597</v>
      </c>
      <c r="M203" s="88">
        <v>8451351631.53228</v>
      </c>
      <c r="N203" s="88">
        <v>8451351631.53228</v>
      </c>
      <c r="O203" s="88">
        <v>8491458501.4572802</v>
      </c>
      <c r="P203" s="88">
        <v>8503542299.5469198</v>
      </c>
      <c r="Q203" s="88">
        <v>8516417788.4781399</v>
      </c>
      <c r="R203" s="88">
        <v>8529412050.2364197</v>
      </c>
      <c r="S203" s="88">
        <v>8599395226.90979</v>
      </c>
      <c r="T203" s="88">
        <v>8719449129.7287903</v>
      </c>
      <c r="U203" s="88">
        <v>8839256785.4293709</v>
      </c>
      <c r="V203" s="88">
        <v>8959118729.2222595</v>
      </c>
      <c r="W203" s="88">
        <v>9008808756.2572899</v>
      </c>
      <c r="X203" s="88">
        <v>9058360263.0941906</v>
      </c>
      <c r="Y203" s="88">
        <v>9108681063.6567192</v>
      </c>
      <c r="Z203" s="88">
        <v>9159151477.6463699</v>
      </c>
      <c r="AA203" s="88">
        <v>9159151477.6463699</v>
      </c>
      <c r="AB203" s="88">
        <v>9206039019.3133507</v>
      </c>
      <c r="AC203" s="88">
        <v>9253733166.6901798</v>
      </c>
      <c r="AD203" s="88">
        <v>9304121439.5213604</v>
      </c>
      <c r="AE203" s="88">
        <v>9354364401.3530693</v>
      </c>
      <c r="AF203" s="88">
        <v>9404715335.5254192</v>
      </c>
      <c r="AG203" s="88">
        <v>9501287164.4974709</v>
      </c>
      <c r="AH203" s="88">
        <v>9547969133.4056091</v>
      </c>
      <c r="AI203" s="88">
        <v>9594401148.6812096</v>
      </c>
      <c r="AJ203" s="88">
        <v>9641082506.7089901</v>
      </c>
      <c r="AK203" s="88">
        <v>9687532846.7335491</v>
      </c>
      <c r="AL203" s="88">
        <v>9734591801.3826294</v>
      </c>
      <c r="AM203" s="88">
        <v>9781645716.5654793</v>
      </c>
      <c r="AN203" s="88">
        <v>9781645716.5654793</v>
      </c>
      <c r="AO203" s="88">
        <v>9777880553.3744698</v>
      </c>
      <c r="AP203" s="88">
        <v>9776545484.6949806</v>
      </c>
      <c r="AQ203" s="88">
        <v>9777508640.82897</v>
      </c>
      <c r="AR203" s="88">
        <v>9778385653.7924194</v>
      </c>
      <c r="AS203" s="88">
        <v>9779318156.1361198</v>
      </c>
      <c r="AT203" s="88">
        <v>9868868816.3390903</v>
      </c>
      <c r="AU203" s="88">
        <v>9912092317.1961193</v>
      </c>
      <c r="AV203" s="88">
        <v>9955053383.1326103</v>
      </c>
      <c r="AW203" s="88">
        <v>9998323024.4347591</v>
      </c>
      <c r="AX203" s="88">
        <v>10041399803.0812</v>
      </c>
      <c r="AY203" s="88">
        <v>10084918141.2644</v>
      </c>
      <c r="AZ203" s="88">
        <v>10127771148.4981</v>
      </c>
      <c r="BA203" s="88">
        <v>10127771148.4981</v>
      </c>
    </row>
    <row r="204" spans="1:53" x14ac:dyDescent="0.2">
      <c r="A204" s="89" t="s">
        <v>571</v>
      </c>
      <c r="B204" s="88">
        <v>285987433.22349</v>
      </c>
      <c r="C204" s="88">
        <v>239945390.965325</v>
      </c>
      <c r="D204" s="88">
        <v>203344072.352274</v>
      </c>
      <c r="E204" s="88">
        <v>218238663.65201199</v>
      </c>
      <c r="F204" s="88">
        <v>231846946.06981501</v>
      </c>
      <c r="G204" s="88">
        <v>248860109.179591</v>
      </c>
      <c r="H204" s="88">
        <v>301503213.667961</v>
      </c>
      <c r="I204" s="88">
        <v>280542576.727687</v>
      </c>
      <c r="J204" s="88">
        <v>265972811.768567</v>
      </c>
      <c r="K204" s="88">
        <v>244948199.43965501</v>
      </c>
      <c r="L204" s="88">
        <v>248239973.913903</v>
      </c>
      <c r="M204" s="88">
        <v>252976661.594006</v>
      </c>
      <c r="N204" s="88">
        <v>252976661.594006</v>
      </c>
      <c r="O204" s="88">
        <v>244976731.15285099</v>
      </c>
      <c r="P204" s="88">
        <v>236549544.751643</v>
      </c>
      <c r="Q204" s="88">
        <v>246795088.54738</v>
      </c>
      <c r="R204" s="88">
        <v>257088327.52381101</v>
      </c>
      <c r="S204" s="88">
        <v>215651642.026535</v>
      </c>
      <c r="T204" s="88">
        <v>128323403.166627</v>
      </c>
      <c r="U204" s="88">
        <v>34878271.222531199</v>
      </c>
      <c r="V204" s="88">
        <v>-56678517.950644299</v>
      </c>
      <c r="W204" s="88">
        <v>-71173992.729659006</v>
      </c>
      <c r="X204" s="88">
        <v>-81461359.357231393</v>
      </c>
      <c r="Y204" s="88">
        <v>-58681190.461993396</v>
      </c>
      <c r="Z204" s="88">
        <v>-35647701.291963197</v>
      </c>
      <c r="AA204" s="88">
        <v>-35647701.291963197</v>
      </c>
      <c r="AB204" s="88">
        <v>-22128185.712563101</v>
      </c>
      <c r="AC204" s="88">
        <v>-12834064.6926657</v>
      </c>
      <c r="AD204" s="88">
        <v>5036026.5504363598</v>
      </c>
      <c r="AE204" s="88">
        <v>11772603.2492602</v>
      </c>
      <c r="AF204" s="88">
        <v>18272055.669351</v>
      </c>
      <c r="AG204" s="88">
        <v>-24822497.6503364</v>
      </c>
      <c r="AH204" s="88">
        <v>-26432223.075611401</v>
      </c>
      <c r="AI204" s="88">
        <v>-32711588.483224198</v>
      </c>
      <c r="AJ204" s="88">
        <v>-33386068.298619799</v>
      </c>
      <c r="AK204" s="88">
        <v>-33629009.548236698</v>
      </c>
      <c r="AL204" s="88">
        <v>-8218509.28120906</v>
      </c>
      <c r="AM204" s="88">
        <v>9701670.4485562295</v>
      </c>
      <c r="AN204" s="88">
        <v>9701670.4485562295</v>
      </c>
      <c r="AO204" s="88">
        <v>63330542.493872598</v>
      </c>
      <c r="AP204" s="88">
        <v>110170745.09101599</v>
      </c>
      <c r="AQ204" s="88">
        <v>167193766.74116001</v>
      </c>
      <c r="AR204" s="88">
        <v>216379862.29818901</v>
      </c>
      <c r="AS204" s="88">
        <v>270559881.736476</v>
      </c>
      <c r="AT204" s="88">
        <v>238483778.95102999</v>
      </c>
      <c r="AU204" s="88">
        <v>245731101.82345599</v>
      </c>
      <c r="AV204" s="88">
        <v>249032280.28766099</v>
      </c>
      <c r="AW204" s="88">
        <v>246301115.24691799</v>
      </c>
      <c r="AX204" s="88">
        <v>238065057.15181401</v>
      </c>
      <c r="AY204" s="88">
        <v>257137593.26969701</v>
      </c>
      <c r="AZ204" s="88">
        <v>272201741.38581198</v>
      </c>
      <c r="BA204" s="88">
        <v>272201741.38581198</v>
      </c>
    </row>
    <row r="205" spans="1:53" x14ac:dyDescent="0.2">
      <c r="A205" s="89" t="s">
        <v>572</v>
      </c>
      <c r="B205" s="88">
        <v>173410539.33000001</v>
      </c>
      <c r="C205" s="88">
        <v>173410539.33000001</v>
      </c>
      <c r="D205" s="88">
        <v>173410539.33000001</v>
      </c>
      <c r="E205" s="88">
        <v>173410539.33000001</v>
      </c>
      <c r="F205" s="88">
        <v>173410539.33000001</v>
      </c>
      <c r="G205" s="88">
        <v>173410539.33000001</v>
      </c>
      <c r="H205" s="88">
        <v>173410539.33000001</v>
      </c>
      <c r="I205" s="88">
        <v>173410539.33000001</v>
      </c>
      <c r="J205" s="88">
        <v>173410539.33000001</v>
      </c>
      <c r="K205" s="88">
        <v>173410539.33000001</v>
      </c>
      <c r="L205" s="88">
        <v>173410539.33000001</v>
      </c>
      <c r="M205" s="88">
        <v>173410539.33000001</v>
      </c>
      <c r="N205" s="88">
        <v>173410539.33000001</v>
      </c>
      <c r="O205" s="88">
        <v>173456340.95040399</v>
      </c>
      <c r="P205" s="88">
        <v>173456152.43303001</v>
      </c>
      <c r="Q205" s="88">
        <v>173455924.30037001</v>
      </c>
      <c r="R205" s="88">
        <v>173455698.51933399</v>
      </c>
      <c r="S205" s="88">
        <v>173455460.091887</v>
      </c>
      <c r="T205" s="88">
        <v>173455214.80853799</v>
      </c>
      <c r="U205" s="88">
        <v>173454988.15181401</v>
      </c>
      <c r="V205" s="88">
        <v>173454751.79205099</v>
      </c>
      <c r="W205" s="88">
        <v>173454513.63088799</v>
      </c>
      <c r="X205" s="88">
        <v>173454271.44590601</v>
      </c>
      <c r="Y205" s="88">
        <v>173453964.98558399</v>
      </c>
      <c r="Z205" s="88">
        <v>173453662.31006199</v>
      </c>
      <c r="AA205" s="88">
        <v>173453662.31006199</v>
      </c>
      <c r="AB205" s="88">
        <v>173492062.57850599</v>
      </c>
      <c r="AC205" s="88">
        <v>173448987.22079399</v>
      </c>
      <c r="AD205" s="88">
        <v>173448740.65529099</v>
      </c>
      <c r="AE205" s="88">
        <v>173448515.997958</v>
      </c>
      <c r="AF205" s="88">
        <v>173448290.943416</v>
      </c>
      <c r="AG205" s="88">
        <v>173448079.24022299</v>
      </c>
      <c r="AH205" s="88">
        <v>173447883.24408001</v>
      </c>
      <c r="AI205" s="88">
        <v>173447691.00441799</v>
      </c>
      <c r="AJ205" s="88">
        <v>173447498.84213001</v>
      </c>
      <c r="AK205" s="88">
        <v>173447308.39259499</v>
      </c>
      <c r="AL205" s="88">
        <v>173447080.37663701</v>
      </c>
      <c r="AM205" s="88">
        <v>173446867.65289399</v>
      </c>
      <c r="AN205" s="88">
        <v>173446867.65289399</v>
      </c>
      <c r="AO205" s="88">
        <v>173486766.8098</v>
      </c>
      <c r="AP205" s="88">
        <v>173450440.80220801</v>
      </c>
      <c r="AQ205" s="88">
        <v>173450228.98685399</v>
      </c>
      <c r="AR205" s="88">
        <v>173450031.39021501</v>
      </c>
      <c r="AS205" s="88">
        <v>173449822.81215999</v>
      </c>
      <c r="AT205" s="88">
        <v>173449625.90788701</v>
      </c>
      <c r="AU205" s="88">
        <v>173449434.93214399</v>
      </c>
      <c r="AV205" s="88">
        <v>173449246.286787</v>
      </c>
      <c r="AW205" s="88">
        <v>173449077.011379</v>
      </c>
      <c r="AX205" s="88">
        <v>173448920.71264401</v>
      </c>
      <c r="AY205" s="88">
        <v>173448724.20723501</v>
      </c>
      <c r="AZ205" s="88">
        <v>173448530.28339699</v>
      </c>
      <c r="BA205" s="88">
        <v>173448530.28339699</v>
      </c>
    </row>
    <row r="206" spans="1:53" x14ac:dyDescent="0.2">
      <c r="A206" s="89" t="s">
        <v>573</v>
      </c>
      <c r="B206" s="88">
        <v>1666455.49</v>
      </c>
      <c r="C206" s="88">
        <v>1666455.49</v>
      </c>
      <c r="D206" s="88">
        <v>1666455.49</v>
      </c>
      <c r="E206" s="88">
        <v>1666455.49</v>
      </c>
      <c r="F206" s="88">
        <v>1666455.49</v>
      </c>
      <c r="G206" s="88">
        <v>1666455.49</v>
      </c>
      <c r="H206" s="88">
        <v>1666455.49</v>
      </c>
      <c r="I206" s="88">
        <v>1666455.49</v>
      </c>
      <c r="J206" s="88">
        <v>1666455.49</v>
      </c>
      <c r="K206" s="88">
        <v>1666455.49</v>
      </c>
      <c r="L206" s="88">
        <v>1666455.49</v>
      </c>
      <c r="M206" s="88">
        <v>1666455.49</v>
      </c>
      <c r="N206" s="88">
        <v>1666455.49</v>
      </c>
      <c r="O206" s="88">
        <v>1666895.63834432</v>
      </c>
      <c r="P206" s="88">
        <v>1666893.82671386</v>
      </c>
      <c r="Q206" s="88">
        <v>1666891.63438504</v>
      </c>
      <c r="R206" s="88">
        <v>1666889.4646550601</v>
      </c>
      <c r="S206" s="88">
        <v>1666887.1733945101</v>
      </c>
      <c r="T206" s="88">
        <v>1666884.8162495201</v>
      </c>
      <c r="U206" s="88">
        <v>1666882.63810428</v>
      </c>
      <c r="V206" s="88">
        <v>1666880.3667139299</v>
      </c>
      <c r="W206" s="88">
        <v>1666878.07801234</v>
      </c>
      <c r="X206" s="88">
        <v>1666875.7506423099</v>
      </c>
      <c r="Y206" s="88">
        <v>1666872.80559359</v>
      </c>
      <c r="Z206" s="88">
        <v>1666869.8969163699</v>
      </c>
      <c r="AA206" s="88">
        <v>1666869.8969163699</v>
      </c>
      <c r="AB206" s="88">
        <v>1667238.9191131301</v>
      </c>
      <c r="AC206" s="88">
        <v>1666824.9698421101</v>
      </c>
      <c r="AD206" s="88">
        <v>1666822.6003757799</v>
      </c>
      <c r="AE206" s="88">
        <v>1666820.44144444</v>
      </c>
      <c r="AF206" s="88">
        <v>1666818.2786959801</v>
      </c>
      <c r="AG206" s="88">
        <v>1666816.2442524601</v>
      </c>
      <c r="AH206" s="88">
        <v>1666814.3607518999</v>
      </c>
      <c r="AI206" s="88">
        <v>1666812.51335069</v>
      </c>
      <c r="AJ206" s="88">
        <v>1666810.6666930299</v>
      </c>
      <c r="AK206" s="88">
        <v>1666808.8364947401</v>
      </c>
      <c r="AL206" s="88">
        <v>1666806.6452874099</v>
      </c>
      <c r="AM206" s="88">
        <v>1666804.60103652</v>
      </c>
      <c r="AN206" s="88">
        <v>1666804.60103652</v>
      </c>
      <c r="AO206" s="88">
        <v>1667188.02738033</v>
      </c>
      <c r="AP206" s="88">
        <v>1666838.9385935899</v>
      </c>
      <c r="AQ206" s="88">
        <v>1666836.90307222</v>
      </c>
      <c r="AR206" s="88">
        <v>1666835.0041910601</v>
      </c>
      <c r="AS206" s="88">
        <v>1666832.9997797599</v>
      </c>
      <c r="AT206" s="88">
        <v>1666831.1075521801</v>
      </c>
      <c r="AU206" s="88">
        <v>1666829.2722970899</v>
      </c>
      <c r="AV206" s="88">
        <v>1666827.45943674</v>
      </c>
      <c r="AW206" s="88">
        <v>1666825.83271938</v>
      </c>
      <c r="AX206" s="88">
        <v>1666824.3307063901</v>
      </c>
      <c r="AY206" s="88">
        <v>1666822.4423118299</v>
      </c>
      <c r="AZ206" s="88">
        <v>1666820.57872588</v>
      </c>
      <c r="BA206" s="88">
        <v>1666820.57872588</v>
      </c>
    </row>
    <row r="207" spans="1:53" x14ac:dyDescent="0.2">
      <c r="A207" s="89" t="s">
        <v>574</v>
      </c>
      <c r="B207" s="88">
        <v>215716377.96418601</v>
      </c>
      <c r="C207" s="88">
        <v>215787132.538425</v>
      </c>
      <c r="D207" s="88">
        <v>215864572.12913099</v>
      </c>
      <c r="E207" s="88">
        <v>215924565.99166399</v>
      </c>
      <c r="F207" s="88">
        <v>215986490.03005099</v>
      </c>
      <c r="G207" s="88">
        <v>216058671.67307299</v>
      </c>
      <c r="H207" s="88">
        <v>216118451.31752101</v>
      </c>
      <c r="I207" s="88">
        <v>216171541.43375599</v>
      </c>
      <c r="J207" s="88">
        <v>216235814.90637201</v>
      </c>
      <c r="K207" s="88">
        <v>216295099.30435199</v>
      </c>
      <c r="L207" s="88">
        <v>216371771.08597901</v>
      </c>
      <c r="M207" s="88">
        <v>217396423.02640799</v>
      </c>
      <c r="N207" s="88">
        <v>217396423.02640799</v>
      </c>
      <c r="O207" s="88">
        <v>218872740.89626199</v>
      </c>
      <c r="P207" s="88">
        <v>219625026.67825401</v>
      </c>
      <c r="Q207" s="88">
        <v>220395790.44990399</v>
      </c>
      <c r="R207" s="88">
        <v>221165343.469762</v>
      </c>
      <c r="S207" s="88">
        <v>221938070.93096399</v>
      </c>
      <c r="T207" s="88">
        <v>222719123.494149</v>
      </c>
      <c r="U207" s="88">
        <v>223491599.78812599</v>
      </c>
      <c r="V207" s="88">
        <v>224263185.237275</v>
      </c>
      <c r="W207" s="88">
        <v>225050564.26868999</v>
      </c>
      <c r="X207" s="88">
        <v>225831631.555576</v>
      </c>
      <c r="Y207" s="88">
        <v>226628997.04580101</v>
      </c>
      <c r="Z207" s="88">
        <v>227500329.93942299</v>
      </c>
      <c r="AA207" s="88">
        <v>227500329.93942299</v>
      </c>
      <c r="AB207" s="88">
        <v>227411789.81459701</v>
      </c>
      <c r="AC207" s="88">
        <v>227341228.808743</v>
      </c>
      <c r="AD207" s="88">
        <v>227335647.25467601</v>
      </c>
      <c r="AE207" s="88">
        <v>227323271.33767301</v>
      </c>
      <c r="AF207" s="88">
        <v>227310824.216728</v>
      </c>
      <c r="AG207" s="88">
        <v>227299523.230122</v>
      </c>
      <c r="AH207" s="88">
        <v>227278638.78331199</v>
      </c>
      <c r="AI207" s="88">
        <v>227249161.476037</v>
      </c>
      <c r="AJ207" s="88">
        <v>227222947.46480301</v>
      </c>
      <c r="AK207" s="88">
        <v>227188643.183314</v>
      </c>
      <c r="AL207" s="88">
        <v>227165924.778485</v>
      </c>
      <c r="AM207" s="88">
        <v>227140333.33353299</v>
      </c>
      <c r="AN207" s="88">
        <v>227140333.33353299</v>
      </c>
      <c r="AO207" s="88">
        <v>226922480.58664599</v>
      </c>
      <c r="AP207" s="88">
        <v>226755028.77503699</v>
      </c>
      <c r="AQ207" s="88">
        <v>226635915.93910101</v>
      </c>
      <c r="AR207" s="88">
        <v>226507680.01177499</v>
      </c>
      <c r="AS207" s="88">
        <v>226374115.17395899</v>
      </c>
      <c r="AT207" s="88">
        <v>226236189.00336999</v>
      </c>
      <c r="AU207" s="88">
        <v>226085666.876573</v>
      </c>
      <c r="AV207" s="88">
        <v>225923168.71047699</v>
      </c>
      <c r="AW207" s="88">
        <v>225761674.47759399</v>
      </c>
      <c r="AX207" s="88">
        <v>225589812.00246999</v>
      </c>
      <c r="AY207" s="88">
        <v>225421828.897365</v>
      </c>
      <c r="AZ207" s="88">
        <v>229174238.992291</v>
      </c>
      <c r="BA207" s="88">
        <v>229174238.992291</v>
      </c>
    </row>
    <row r="208" spans="1:53" x14ac:dyDescent="0.2">
      <c r="A208" s="89" t="s">
        <v>575</v>
      </c>
      <c r="B208" s="88">
        <v>3066515672.3547702</v>
      </c>
      <c r="C208" s="88">
        <v>3051978359.70824</v>
      </c>
      <c r="D208" s="88">
        <v>3036173567.8898101</v>
      </c>
      <c r="E208" s="88">
        <v>3020366892.8327799</v>
      </c>
      <c r="F208" s="88">
        <v>3005092375.6001801</v>
      </c>
      <c r="G208" s="88">
        <v>2990498046.4229999</v>
      </c>
      <c r="H208" s="88">
        <v>2976870370.5269299</v>
      </c>
      <c r="I208" s="88">
        <v>2962568644.2564402</v>
      </c>
      <c r="J208" s="88">
        <v>2950858219.4419398</v>
      </c>
      <c r="K208" s="88">
        <v>2940902397.01614</v>
      </c>
      <c r="L208" s="88">
        <v>2932586571.01296</v>
      </c>
      <c r="M208" s="88">
        <v>2924335713.5909901</v>
      </c>
      <c r="N208" s="88">
        <v>2924335713.5909901</v>
      </c>
      <c r="O208" s="88">
        <v>2921088168.0946398</v>
      </c>
      <c r="P208" s="88">
        <v>2916990380.32968</v>
      </c>
      <c r="Q208" s="88">
        <v>2914568339.72967</v>
      </c>
      <c r="R208" s="88">
        <v>2913994779.50176</v>
      </c>
      <c r="S208" s="88">
        <v>2914349011.44453</v>
      </c>
      <c r="T208" s="88">
        <v>2916268248.6732402</v>
      </c>
      <c r="U208" s="88">
        <v>2919607080.5750599</v>
      </c>
      <c r="V208" s="88">
        <v>2923439492.4176798</v>
      </c>
      <c r="W208" s="88">
        <v>2930438947.6568398</v>
      </c>
      <c r="X208" s="88">
        <v>2938735684.7392802</v>
      </c>
      <c r="Y208" s="88">
        <v>2948838678.3733702</v>
      </c>
      <c r="Z208" s="88">
        <v>2958745423.2235198</v>
      </c>
      <c r="AA208" s="88">
        <v>2958745423.2235198</v>
      </c>
      <c r="AB208" s="88">
        <v>2963904736.90342</v>
      </c>
      <c r="AC208" s="88">
        <v>2981181860.3777299</v>
      </c>
      <c r="AD208" s="88">
        <v>2993292790.19661</v>
      </c>
      <c r="AE208" s="88">
        <v>3009070100.7976699</v>
      </c>
      <c r="AF208" s="88">
        <v>3024277139.4366999</v>
      </c>
      <c r="AG208" s="88">
        <v>3043531105.9628901</v>
      </c>
      <c r="AH208" s="88">
        <v>3062312688.0345402</v>
      </c>
      <c r="AI208" s="88">
        <v>3079910839.98276</v>
      </c>
      <c r="AJ208" s="88">
        <v>3092191275.7922201</v>
      </c>
      <c r="AK208" s="88">
        <v>3104314632.02914</v>
      </c>
      <c r="AL208" s="88">
        <v>3116967582.4359798</v>
      </c>
      <c r="AM208" s="88">
        <v>3126245299.68922</v>
      </c>
      <c r="AN208" s="88">
        <v>3126245299.68922</v>
      </c>
      <c r="AO208" s="88">
        <v>3128435558.47683</v>
      </c>
      <c r="AP208" s="88">
        <v>3143495826.9814401</v>
      </c>
      <c r="AQ208" s="88">
        <v>3153717125.3243599</v>
      </c>
      <c r="AR208" s="88">
        <v>3167886162.8926401</v>
      </c>
      <c r="AS208" s="88">
        <v>3177637872.6588502</v>
      </c>
      <c r="AT208" s="88">
        <v>3191578882.0550799</v>
      </c>
      <c r="AU208" s="88">
        <v>3201189998.8833599</v>
      </c>
      <c r="AV208" s="88">
        <v>3209747216.8708501</v>
      </c>
      <c r="AW208" s="88">
        <v>3223647965.29987</v>
      </c>
      <c r="AX208" s="88">
        <v>3243990286.3384199</v>
      </c>
      <c r="AY208" s="88">
        <v>3264798370.5546198</v>
      </c>
      <c r="AZ208" s="88">
        <v>3274582656.0640602</v>
      </c>
      <c r="BA208" s="88">
        <v>3274582656.0640602</v>
      </c>
    </row>
    <row r="209" spans="1:53" x14ac:dyDescent="0.2">
      <c r="A209" s="89" t="s">
        <v>576</v>
      </c>
      <c r="B209" s="88">
        <v>0</v>
      </c>
      <c r="C209" s="88">
        <v>0</v>
      </c>
      <c r="D209" s="88">
        <v>0</v>
      </c>
      <c r="E209" s="88">
        <v>0</v>
      </c>
      <c r="F209" s="88">
        <v>0</v>
      </c>
      <c r="G209" s="88">
        <v>0</v>
      </c>
      <c r="H209" s="88">
        <v>0</v>
      </c>
      <c r="I209" s="88">
        <v>0</v>
      </c>
      <c r="J209" s="88">
        <v>0</v>
      </c>
      <c r="K209" s="88">
        <v>0</v>
      </c>
      <c r="L209" s="88">
        <v>0</v>
      </c>
      <c r="M209" s="88">
        <v>0</v>
      </c>
      <c r="N209" s="88">
        <v>0</v>
      </c>
      <c r="O209" s="88">
        <v>0</v>
      </c>
      <c r="P209" s="88">
        <v>0</v>
      </c>
      <c r="Q209" s="88">
        <v>0</v>
      </c>
      <c r="R209" s="88">
        <v>0</v>
      </c>
      <c r="S209" s="88">
        <v>0</v>
      </c>
      <c r="T209" s="88">
        <v>0</v>
      </c>
      <c r="U209" s="88">
        <v>0</v>
      </c>
      <c r="V209" s="88">
        <v>0</v>
      </c>
      <c r="W209" s="88">
        <v>0</v>
      </c>
      <c r="X209" s="88">
        <v>0</v>
      </c>
      <c r="Y209" s="88">
        <v>0</v>
      </c>
      <c r="Z209" s="88">
        <v>0</v>
      </c>
      <c r="AA209" s="88">
        <v>0</v>
      </c>
      <c r="AB209" s="88">
        <v>0</v>
      </c>
      <c r="AC209" s="88">
        <v>0</v>
      </c>
      <c r="AD209" s="88">
        <v>0</v>
      </c>
      <c r="AE209" s="88">
        <v>0</v>
      </c>
      <c r="AF209" s="88">
        <v>0</v>
      </c>
      <c r="AG209" s="88">
        <v>0</v>
      </c>
      <c r="AH209" s="88">
        <v>0</v>
      </c>
      <c r="AI209" s="88">
        <v>0</v>
      </c>
      <c r="AJ209" s="88">
        <v>0</v>
      </c>
      <c r="AK209" s="88">
        <v>0</v>
      </c>
      <c r="AL209" s="88">
        <v>0</v>
      </c>
      <c r="AM209" s="88">
        <v>0</v>
      </c>
      <c r="AN209" s="88">
        <v>0</v>
      </c>
      <c r="AO209" s="88">
        <v>0</v>
      </c>
      <c r="AP209" s="88">
        <v>0</v>
      </c>
      <c r="AQ209" s="88">
        <v>0</v>
      </c>
      <c r="AR209" s="88">
        <v>0</v>
      </c>
      <c r="AS209" s="88">
        <v>0</v>
      </c>
      <c r="AT209" s="88">
        <v>0</v>
      </c>
      <c r="AU209" s="88">
        <v>0</v>
      </c>
      <c r="AV209" s="88">
        <v>0</v>
      </c>
      <c r="AW209" s="88">
        <v>0</v>
      </c>
      <c r="AX209" s="88">
        <v>0</v>
      </c>
      <c r="AY209" s="88">
        <v>0</v>
      </c>
      <c r="AZ209" s="88">
        <v>0</v>
      </c>
      <c r="BA209" s="88">
        <v>0</v>
      </c>
    </row>
    <row r="210" spans="1:53" x14ac:dyDescent="0.2">
      <c r="A210" s="89" t="s">
        <v>577</v>
      </c>
      <c r="B210" s="88">
        <v>20999850747.6483</v>
      </c>
      <c r="C210" s="88">
        <v>21051902580.1661</v>
      </c>
      <c r="D210" s="88">
        <v>21111796034.218498</v>
      </c>
      <c r="E210" s="88">
        <v>21164063270.3559</v>
      </c>
      <c r="F210" s="88">
        <v>21218096275.739101</v>
      </c>
      <c r="G210" s="88">
        <v>21279367791.077202</v>
      </c>
      <c r="H210" s="88">
        <v>21330006174.6073</v>
      </c>
      <c r="I210" s="88">
        <v>21380944421.448101</v>
      </c>
      <c r="J210" s="88">
        <v>21438466769.571098</v>
      </c>
      <c r="K210" s="88">
        <v>21488264611.924599</v>
      </c>
      <c r="L210" s="88">
        <v>21563875276.2145</v>
      </c>
      <c r="M210" s="88">
        <v>21651576459.630402</v>
      </c>
      <c r="N210" s="88">
        <v>21651576459.630402</v>
      </c>
      <c r="O210" s="88">
        <v>21787992283.4702</v>
      </c>
      <c r="P210" s="88">
        <v>21856588999.84</v>
      </c>
      <c r="Q210" s="88">
        <v>21945808163.3167</v>
      </c>
      <c r="R210" s="88">
        <v>22037178204.822201</v>
      </c>
      <c r="S210" s="88">
        <v>22136589900.379501</v>
      </c>
      <c r="T210" s="88">
        <v>22242959410.342098</v>
      </c>
      <c r="U210" s="88">
        <v>22343582247.1432</v>
      </c>
      <c r="V210" s="88">
        <v>22449720583.716999</v>
      </c>
      <c r="W210" s="88">
        <v>22561551048.359798</v>
      </c>
      <c r="X210" s="88">
        <v>22676220898.233601</v>
      </c>
      <c r="Y210" s="88">
        <v>22824477984.852501</v>
      </c>
      <c r="Z210" s="88">
        <v>22974335241.610199</v>
      </c>
      <c r="AA210" s="88">
        <v>22974335241.610199</v>
      </c>
      <c r="AB210" s="88">
        <v>23104726103.514999</v>
      </c>
      <c r="AC210" s="88">
        <v>23239245021.123798</v>
      </c>
      <c r="AD210" s="88">
        <v>23382267198.8974</v>
      </c>
      <c r="AE210" s="88">
        <v>23518336201.605801</v>
      </c>
      <c r="AF210" s="88">
        <v>23655789738.909</v>
      </c>
      <c r="AG210" s="88">
        <v>23791809420.504902</v>
      </c>
      <c r="AH210" s="88">
        <v>23919381099.271301</v>
      </c>
      <c r="AI210" s="88">
        <v>24044059283.5149</v>
      </c>
      <c r="AJ210" s="88">
        <v>24164862705.463902</v>
      </c>
      <c r="AK210" s="88">
        <v>24284164212.937199</v>
      </c>
      <c r="AL210" s="88">
        <v>24428523577.980701</v>
      </c>
      <c r="AM210" s="88">
        <v>24563973220.031898</v>
      </c>
      <c r="AN210" s="88">
        <v>24563973220.031898</v>
      </c>
      <c r="AO210" s="88">
        <v>24675810255.453602</v>
      </c>
      <c r="AP210" s="88">
        <v>24793553554.8904</v>
      </c>
      <c r="AQ210" s="88">
        <v>24920880642.161499</v>
      </c>
      <c r="AR210" s="88">
        <v>25044941573.5728</v>
      </c>
      <c r="AS210" s="88">
        <v>25171656905.8801</v>
      </c>
      <c r="AT210" s="88">
        <v>25297296101.671902</v>
      </c>
      <c r="AU210" s="88">
        <v>25415323676.854301</v>
      </c>
      <c r="AV210" s="88">
        <v>25531050281.955399</v>
      </c>
      <c r="AW210" s="88">
        <v>25641908573.304199</v>
      </c>
      <c r="AX210" s="88">
        <v>25751836429.890099</v>
      </c>
      <c r="AY210" s="88">
        <v>25887882771.031101</v>
      </c>
      <c r="AZ210" s="88">
        <v>26013292410.614399</v>
      </c>
      <c r="BA210" s="88">
        <v>26013292410.614399</v>
      </c>
    </row>
    <row r="211" spans="1:53" x14ac:dyDescent="0.2">
      <c r="A211" s="89" t="s">
        <v>578</v>
      </c>
    </row>
    <row r="212" spans="1:53" x14ac:dyDescent="0.2">
      <c r="A212" s="87" t="s">
        <v>579</v>
      </c>
    </row>
    <row r="213" spans="1:53" x14ac:dyDescent="0.2">
      <c r="A213" s="89" t="s">
        <v>580</v>
      </c>
      <c r="B213" s="88">
        <v>9299008222.4639893</v>
      </c>
      <c r="C213" s="88">
        <v>9329765793.0271893</v>
      </c>
      <c r="D213" s="88">
        <v>9369940667.1250191</v>
      </c>
      <c r="E213" s="88">
        <v>9406083029.7413692</v>
      </c>
      <c r="F213" s="88">
        <v>9442877054.9369202</v>
      </c>
      <c r="G213" s="88">
        <v>9483140327.6429596</v>
      </c>
      <c r="H213" s="88">
        <v>9517261344.8866692</v>
      </c>
      <c r="I213" s="88">
        <v>9551901059.9043102</v>
      </c>
      <c r="J213" s="88">
        <v>9588649805.8883495</v>
      </c>
      <c r="K213" s="88">
        <v>9620377147.7687893</v>
      </c>
      <c r="L213" s="88">
        <v>9664906626.5306301</v>
      </c>
      <c r="M213" s="88">
        <v>9715306346.6014194</v>
      </c>
      <c r="N213" s="88">
        <v>9715306346.6014194</v>
      </c>
      <c r="O213" s="88">
        <v>9784219857.1369095</v>
      </c>
      <c r="P213" s="88">
        <v>9814632028.5914192</v>
      </c>
      <c r="Q213" s="88">
        <v>9862885152.4637203</v>
      </c>
      <c r="R213" s="88">
        <v>9911299022.1449203</v>
      </c>
      <c r="S213" s="88">
        <v>9963481126.3448296</v>
      </c>
      <c r="T213" s="88">
        <v>10018516268.1782</v>
      </c>
      <c r="U213" s="88">
        <v>10069758139.2271</v>
      </c>
      <c r="V213" s="88">
        <v>10123661864.7104</v>
      </c>
      <c r="W213" s="88">
        <v>10178894278.7286</v>
      </c>
      <c r="X213" s="88">
        <v>10234947465.427999</v>
      </c>
      <c r="Y213" s="88">
        <v>10307834738.4037</v>
      </c>
      <c r="Z213" s="88">
        <v>10381634398.1602</v>
      </c>
      <c r="AA213" s="88">
        <v>10381634398.1602</v>
      </c>
      <c r="AB213" s="88">
        <v>10442196114.827</v>
      </c>
      <c r="AC213" s="88">
        <v>10508857492.4552</v>
      </c>
      <c r="AD213" s="88">
        <v>10578329697.1332</v>
      </c>
      <c r="AE213" s="88">
        <v>10642176960.184</v>
      </c>
      <c r="AF213" s="88">
        <v>10707059711.1514</v>
      </c>
      <c r="AG213" s="88">
        <v>10769036362.2281</v>
      </c>
      <c r="AH213" s="88">
        <v>10826791010.4424</v>
      </c>
      <c r="AI213" s="88">
        <v>10883643810.643801</v>
      </c>
      <c r="AJ213" s="88">
        <v>10941258920.491501</v>
      </c>
      <c r="AK213" s="88">
        <v>10998165531.344299</v>
      </c>
      <c r="AL213" s="88">
        <v>11068064769.195</v>
      </c>
      <c r="AM213" s="88">
        <v>11135031905.709299</v>
      </c>
      <c r="AN213" s="88">
        <v>11135031905.709299</v>
      </c>
      <c r="AO213" s="88">
        <v>11197873697.365101</v>
      </c>
      <c r="AP213" s="88">
        <v>11258416270.987499</v>
      </c>
      <c r="AQ213" s="88">
        <v>11320628239.672199</v>
      </c>
      <c r="AR213" s="88">
        <v>11379021719.0744</v>
      </c>
      <c r="AS213" s="88">
        <v>11441166040.554199</v>
      </c>
      <c r="AT213" s="88">
        <v>11500521971.112801</v>
      </c>
      <c r="AU213" s="88">
        <v>11558145343.917999</v>
      </c>
      <c r="AV213" s="88">
        <v>11615114186.2384</v>
      </c>
      <c r="AW213" s="88">
        <v>11666670127.6724</v>
      </c>
      <c r="AX213" s="88">
        <v>11714324443.980499</v>
      </c>
      <c r="AY213" s="88">
        <v>11775572563.064501</v>
      </c>
      <c r="AZ213" s="88">
        <v>11834948192.5926</v>
      </c>
      <c r="BA213" s="88">
        <v>11834948192.5926</v>
      </c>
    </row>
    <row r="214" spans="1:53" x14ac:dyDescent="0.2">
      <c r="A214" s="89" t="s">
        <v>581</v>
      </c>
      <c r="B214" s="88">
        <v>0</v>
      </c>
      <c r="C214" s="88">
        <v>0</v>
      </c>
      <c r="D214" s="88">
        <v>0</v>
      </c>
      <c r="E214" s="88">
        <v>0</v>
      </c>
      <c r="F214" s="88">
        <v>0</v>
      </c>
      <c r="G214" s="88">
        <v>0</v>
      </c>
      <c r="H214" s="88">
        <v>0</v>
      </c>
      <c r="I214" s="88">
        <v>0</v>
      </c>
      <c r="J214" s="88">
        <v>0</v>
      </c>
      <c r="K214" s="88">
        <v>0</v>
      </c>
      <c r="L214" s="88">
        <v>0</v>
      </c>
      <c r="M214" s="88">
        <v>0</v>
      </c>
      <c r="N214" s="88">
        <v>0</v>
      </c>
      <c r="O214" s="88">
        <v>0</v>
      </c>
      <c r="P214" s="88">
        <v>0</v>
      </c>
      <c r="Q214" s="88">
        <v>0</v>
      </c>
      <c r="R214" s="88">
        <v>0</v>
      </c>
      <c r="S214" s="88">
        <v>0</v>
      </c>
      <c r="T214" s="88">
        <v>0</v>
      </c>
      <c r="U214" s="88">
        <v>0</v>
      </c>
      <c r="V214" s="88">
        <v>0</v>
      </c>
      <c r="W214" s="88">
        <v>0</v>
      </c>
      <c r="X214" s="88">
        <v>0</v>
      </c>
      <c r="Y214" s="88">
        <v>0</v>
      </c>
      <c r="Z214" s="88">
        <v>0</v>
      </c>
      <c r="AA214" s="88">
        <v>0</v>
      </c>
      <c r="AB214" s="88">
        <v>0</v>
      </c>
      <c r="AC214" s="88">
        <v>0</v>
      </c>
      <c r="AD214" s="88">
        <v>0</v>
      </c>
      <c r="AE214" s="88">
        <v>0</v>
      </c>
      <c r="AF214" s="88">
        <v>0</v>
      </c>
      <c r="AG214" s="88">
        <v>0</v>
      </c>
      <c r="AH214" s="88">
        <v>0</v>
      </c>
      <c r="AI214" s="88">
        <v>0</v>
      </c>
      <c r="AJ214" s="88">
        <v>0</v>
      </c>
      <c r="AK214" s="88">
        <v>0</v>
      </c>
      <c r="AL214" s="88">
        <v>0</v>
      </c>
      <c r="AM214" s="88">
        <v>0</v>
      </c>
      <c r="AN214" s="88">
        <v>0</v>
      </c>
      <c r="AO214" s="88">
        <v>0</v>
      </c>
      <c r="AP214" s="88">
        <v>0</v>
      </c>
      <c r="AQ214" s="88">
        <v>0</v>
      </c>
      <c r="AR214" s="88">
        <v>0</v>
      </c>
      <c r="AS214" s="88">
        <v>0</v>
      </c>
      <c r="AT214" s="88">
        <v>0</v>
      </c>
      <c r="AU214" s="88">
        <v>0</v>
      </c>
      <c r="AV214" s="88">
        <v>0</v>
      </c>
      <c r="AW214" s="88">
        <v>0</v>
      </c>
      <c r="AX214" s="88">
        <v>0</v>
      </c>
      <c r="AY214" s="88">
        <v>0</v>
      </c>
      <c r="AZ214" s="88">
        <v>0</v>
      </c>
      <c r="BA214" s="88">
        <v>0</v>
      </c>
    </row>
    <row r="215" spans="1:53" x14ac:dyDescent="0.2">
      <c r="A215" s="89" t="s">
        <v>582</v>
      </c>
      <c r="B215" s="88">
        <v>7962634900.0223398</v>
      </c>
      <c r="C215" s="88">
        <v>8040607401.1275902</v>
      </c>
      <c r="D215" s="88">
        <v>8110303524.2091703</v>
      </c>
      <c r="E215" s="88">
        <v>8127225424.8951702</v>
      </c>
      <c r="F215" s="88">
        <v>8145813061.5287504</v>
      </c>
      <c r="G215" s="88">
        <v>8164106000.2613297</v>
      </c>
      <c r="H215" s="88">
        <v>8142081216.9994497</v>
      </c>
      <c r="I215" s="88">
        <v>8191715289.8056602</v>
      </c>
      <c r="J215" s="88">
        <v>8237303509.30406</v>
      </c>
      <c r="K215" s="88">
        <v>8284841352.8253098</v>
      </c>
      <c r="L215" s="88">
        <v>8320291662.4518805</v>
      </c>
      <c r="M215" s="88">
        <v>8359484505.7040997</v>
      </c>
      <c r="N215" s="88">
        <v>8359484505.7040997</v>
      </c>
      <c r="O215" s="88">
        <v>8435520096.65063</v>
      </c>
      <c r="P215" s="88">
        <v>8484426058.2792397</v>
      </c>
      <c r="Q215" s="88">
        <v>8516376766.6703501</v>
      </c>
      <c r="R215" s="88">
        <v>8548380058.2161102</v>
      </c>
      <c r="S215" s="88">
        <v>8635688004.8502998</v>
      </c>
      <c r="T215" s="88">
        <v>8771893492.5933094</v>
      </c>
      <c r="U215" s="88">
        <v>8911203981.0735397</v>
      </c>
      <c r="V215" s="88">
        <v>9051366715.3571205</v>
      </c>
      <c r="W215" s="88">
        <v>9115030526.0416794</v>
      </c>
      <c r="X215" s="88">
        <v>9175166309.4234505</v>
      </c>
      <c r="Y215" s="88">
        <v>9216580051.0658398</v>
      </c>
      <c r="Z215" s="88">
        <v>9258597833.6140709</v>
      </c>
      <c r="AA215" s="88">
        <v>9258597833.6140709</v>
      </c>
      <c r="AB215" s="88">
        <v>9309882793.4162693</v>
      </c>
      <c r="AC215" s="88">
        <v>9351154319.3650703</v>
      </c>
      <c r="AD215" s="88">
        <v>9394622383.2817001</v>
      </c>
      <c r="AE215" s="88">
        <v>9444363439.8274994</v>
      </c>
      <c r="AF215" s="88">
        <v>9495263366.4534702</v>
      </c>
      <c r="AG215" s="88">
        <v>9593661777.1752892</v>
      </c>
      <c r="AH215" s="88">
        <v>9646450748.0249195</v>
      </c>
      <c r="AI215" s="88">
        <v>9703181283.0539207</v>
      </c>
      <c r="AJ215" s="88">
        <v>9754902544.1120796</v>
      </c>
      <c r="AK215" s="88">
        <v>9805555119.937851</v>
      </c>
      <c r="AL215" s="88">
        <v>9841725285.3216991</v>
      </c>
      <c r="AM215" s="88">
        <v>9882920135.58424</v>
      </c>
      <c r="AN215" s="88">
        <v>9882920135.58424</v>
      </c>
      <c r="AO215" s="88">
        <v>9875738773.3112297</v>
      </c>
      <c r="AP215" s="88">
        <v>9870788810.049509</v>
      </c>
      <c r="AQ215" s="88">
        <v>9868372588.5834808</v>
      </c>
      <c r="AR215" s="88">
        <v>9870412222.5434895</v>
      </c>
      <c r="AS215" s="88">
        <v>9870774419.4156094</v>
      </c>
      <c r="AT215" s="88">
        <v>9955846423.05299</v>
      </c>
      <c r="AU215" s="88">
        <v>9999558932.79142</v>
      </c>
      <c r="AV215" s="88">
        <v>10046579488.7463</v>
      </c>
      <c r="AW215" s="88">
        <v>10094863976.2941</v>
      </c>
      <c r="AX215" s="88">
        <v>10145197551.830601</v>
      </c>
      <c r="AY215" s="88">
        <v>10180399614.699699</v>
      </c>
      <c r="AZ215" s="88">
        <v>10217932034.805599</v>
      </c>
      <c r="BA215" s="88">
        <v>10217932034.805599</v>
      </c>
    </row>
    <row r="216" spans="1:53" x14ac:dyDescent="0.2">
      <c r="A216" s="89" t="s">
        <v>583</v>
      </c>
      <c r="B216" s="88">
        <v>293363135.77928197</v>
      </c>
      <c r="C216" s="88">
        <v>242577966.665867</v>
      </c>
      <c r="D216" s="88">
        <v>208421656.440566</v>
      </c>
      <c r="E216" s="88">
        <v>223463789.50825301</v>
      </c>
      <c r="F216" s="88">
        <v>237419157.34372401</v>
      </c>
      <c r="G216" s="88">
        <v>254747160.30081999</v>
      </c>
      <c r="H216" s="88">
        <v>306946436.43151897</v>
      </c>
      <c r="I216" s="88">
        <v>287947544.61849803</v>
      </c>
      <c r="J216" s="88">
        <v>274866242.02449298</v>
      </c>
      <c r="K216" s="88">
        <v>255382338.349246</v>
      </c>
      <c r="L216" s="88">
        <v>259339597.89484999</v>
      </c>
      <c r="M216" s="88">
        <v>264763465.288634</v>
      </c>
      <c r="N216" s="88">
        <v>264763465.288634</v>
      </c>
      <c r="O216" s="88">
        <v>249785230.30457699</v>
      </c>
      <c r="P216" s="88">
        <v>227767184.88774899</v>
      </c>
      <c r="Q216" s="88">
        <v>238526516.60074499</v>
      </c>
      <c r="R216" s="88">
        <v>249375924.434843</v>
      </c>
      <c r="S216" s="88">
        <v>208262594.057046</v>
      </c>
      <c r="T216" s="88">
        <v>120782232.653201</v>
      </c>
      <c r="U216" s="88">
        <v>26832842.402592499</v>
      </c>
      <c r="V216" s="88">
        <v>-65608106.941842899</v>
      </c>
      <c r="W216" s="88">
        <v>-80371091.143396005</v>
      </c>
      <c r="X216" s="88">
        <v>-90878233.718335807</v>
      </c>
      <c r="Y216" s="88">
        <v>-67734235.464188099</v>
      </c>
      <c r="Z216" s="88">
        <v>-44384790.034425497</v>
      </c>
      <c r="AA216" s="88">
        <v>-44384790.034425497</v>
      </c>
      <c r="AB216" s="88">
        <v>-42046210.715328798</v>
      </c>
      <c r="AC216" s="88">
        <v>-24280272.2406082</v>
      </c>
      <c r="AD216" s="88">
        <v>-6217475.7269632397</v>
      </c>
      <c r="AE216" s="88">
        <v>584416.74714359199</v>
      </c>
      <c r="AF216" s="88">
        <v>7146172.4905157499</v>
      </c>
      <c r="AG216" s="88">
        <v>-36367156.336327001</v>
      </c>
      <c r="AH216" s="88">
        <v>-38014927.892176203</v>
      </c>
      <c r="AI216" s="88">
        <v>-44403819.021032996</v>
      </c>
      <c r="AJ216" s="88">
        <v>-45106918.241325803</v>
      </c>
      <c r="AK216" s="88">
        <v>-45369476.674515501</v>
      </c>
      <c r="AL216" s="88">
        <v>-19627098.9318894</v>
      </c>
      <c r="AM216" s="88">
        <v>-1509267.35060057</v>
      </c>
      <c r="AN216" s="88">
        <v>-1509267.35060057</v>
      </c>
      <c r="AO216" s="88">
        <v>61321635.984309003</v>
      </c>
      <c r="AP216" s="88">
        <v>119886988.21147101</v>
      </c>
      <c r="AQ216" s="88">
        <v>177399217.52589399</v>
      </c>
      <c r="AR216" s="88">
        <v>227069288.52668601</v>
      </c>
      <c r="AS216" s="88">
        <v>281743033.63153303</v>
      </c>
      <c r="AT216" s="88">
        <v>249234292.745998</v>
      </c>
      <c r="AU216" s="88">
        <v>256548435.792411</v>
      </c>
      <c r="AV216" s="88">
        <v>259973932.60795799</v>
      </c>
      <c r="AW216" s="88">
        <v>257335576.91066301</v>
      </c>
      <c r="AX216" s="88">
        <v>249188080.87193999</v>
      </c>
      <c r="AY216" s="88">
        <v>268227252.27730399</v>
      </c>
      <c r="AZ216" s="88">
        <v>283275152.33624798</v>
      </c>
      <c r="BA216" s="88">
        <v>283275152.33624798</v>
      </c>
    </row>
    <row r="217" spans="1:53" x14ac:dyDescent="0.2">
      <c r="A217" s="89" t="s">
        <v>584</v>
      </c>
      <c r="B217" s="88">
        <v>173410539.33000001</v>
      </c>
      <c r="C217" s="88">
        <v>173410539.33000001</v>
      </c>
      <c r="D217" s="88">
        <v>173410539.33000001</v>
      </c>
      <c r="E217" s="88">
        <v>173410539.33000001</v>
      </c>
      <c r="F217" s="88">
        <v>173410539.33000001</v>
      </c>
      <c r="G217" s="88">
        <v>173410539.33000001</v>
      </c>
      <c r="H217" s="88">
        <v>173410539.33000001</v>
      </c>
      <c r="I217" s="88">
        <v>173410539.33000001</v>
      </c>
      <c r="J217" s="88">
        <v>173410539.33000001</v>
      </c>
      <c r="K217" s="88">
        <v>173410539.33000001</v>
      </c>
      <c r="L217" s="88">
        <v>173410539.33000001</v>
      </c>
      <c r="M217" s="88">
        <v>173410539.33000001</v>
      </c>
      <c r="N217" s="88">
        <v>173410539.33000001</v>
      </c>
      <c r="O217" s="88">
        <v>173456340.95040399</v>
      </c>
      <c r="P217" s="88">
        <v>173456152.43303001</v>
      </c>
      <c r="Q217" s="88">
        <v>173455924.30037001</v>
      </c>
      <c r="R217" s="88">
        <v>173455698.51933399</v>
      </c>
      <c r="S217" s="88">
        <v>173455460.091887</v>
      </c>
      <c r="T217" s="88">
        <v>173455214.80853799</v>
      </c>
      <c r="U217" s="88">
        <v>173454988.15181401</v>
      </c>
      <c r="V217" s="88">
        <v>173454751.79205099</v>
      </c>
      <c r="W217" s="88">
        <v>173454513.63088799</v>
      </c>
      <c r="X217" s="88">
        <v>173454271.44590601</v>
      </c>
      <c r="Y217" s="88">
        <v>173453964.98558399</v>
      </c>
      <c r="Z217" s="88">
        <v>173453662.31006199</v>
      </c>
      <c r="AA217" s="88">
        <v>173453662.31006199</v>
      </c>
      <c r="AB217" s="88">
        <v>173492062.57850599</v>
      </c>
      <c r="AC217" s="88">
        <v>173448987.22079399</v>
      </c>
      <c r="AD217" s="88">
        <v>173448740.65529099</v>
      </c>
      <c r="AE217" s="88">
        <v>173448515.997958</v>
      </c>
      <c r="AF217" s="88">
        <v>173448290.943416</v>
      </c>
      <c r="AG217" s="88">
        <v>173448079.24022299</v>
      </c>
      <c r="AH217" s="88">
        <v>173447883.24408001</v>
      </c>
      <c r="AI217" s="88">
        <v>173447691.00441799</v>
      </c>
      <c r="AJ217" s="88">
        <v>173447498.84213001</v>
      </c>
      <c r="AK217" s="88">
        <v>173447308.39259499</v>
      </c>
      <c r="AL217" s="88">
        <v>173447080.37663701</v>
      </c>
      <c r="AM217" s="88">
        <v>173446867.65289399</v>
      </c>
      <c r="AN217" s="88">
        <v>173446867.65289399</v>
      </c>
      <c r="AO217" s="88">
        <v>173486766.8098</v>
      </c>
      <c r="AP217" s="88">
        <v>173450440.80220801</v>
      </c>
      <c r="AQ217" s="88">
        <v>173450228.98685399</v>
      </c>
      <c r="AR217" s="88">
        <v>173450031.39021501</v>
      </c>
      <c r="AS217" s="88">
        <v>173449822.81215999</v>
      </c>
      <c r="AT217" s="88">
        <v>173449625.90788701</v>
      </c>
      <c r="AU217" s="88">
        <v>173449434.93214399</v>
      </c>
      <c r="AV217" s="88">
        <v>173449246.286787</v>
      </c>
      <c r="AW217" s="88">
        <v>173449077.011379</v>
      </c>
      <c r="AX217" s="88">
        <v>173448920.71264401</v>
      </c>
      <c r="AY217" s="88">
        <v>173448724.20723501</v>
      </c>
      <c r="AZ217" s="88">
        <v>173448530.28339699</v>
      </c>
      <c r="BA217" s="88">
        <v>173448530.28339699</v>
      </c>
    </row>
    <row r="218" spans="1:53" x14ac:dyDescent="0.2">
      <c r="A218" s="89" t="s">
        <v>585</v>
      </c>
      <c r="B218" s="88">
        <v>1666455.49</v>
      </c>
      <c r="C218" s="88">
        <v>1666455.49</v>
      </c>
      <c r="D218" s="88">
        <v>1666455.49</v>
      </c>
      <c r="E218" s="88">
        <v>1666455.49</v>
      </c>
      <c r="F218" s="88">
        <v>1666455.49</v>
      </c>
      <c r="G218" s="88">
        <v>1666455.49</v>
      </c>
      <c r="H218" s="88">
        <v>1666455.49</v>
      </c>
      <c r="I218" s="88">
        <v>1666455.49</v>
      </c>
      <c r="J218" s="88">
        <v>1666455.49</v>
      </c>
      <c r="K218" s="88">
        <v>1666455.49</v>
      </c>
      <c r="L218" s="88">
        <v>1666455.49</v>
      </c>
      <c r="M218" s="88">
        <v>1666455.49</v>
      </c>
      <c r="N218" s="88">
        <v>1666455.49</v>
      </c>
      <c r="O218" s="88">
        <v>1666895.63834432</v>
      </c>
      <c r="P218" s="88">
        <v>1666893.82671386</v>
      </c>
      <c r="Q218" s="88">
        <v>1666891.63438504</v>
      </c>
      <c r="R218" s="88">
        <v>1666889.4646550601</v>
      </c>
      <c r="S218" s="88">
        <v>1666887.1733945101</v>
      </c>
      <c r="T218" s="88">
        <v>1666884.8162495201</v>
      </c>
      <c r="U218" s="88">
        <v>1666882.63810428</v>
      </c>
      <c r="V218" s="88">
        <v>1666880.3667139299</v>
      </c>
      <c r="W218" s="88">
        <v>1666878.07801234</v>
      </c>
      <c r="X218" s="88">
        <v>1666875.7506423099</v>
      </c>
      <c r="Y218" s="88">
        <v>1666872.80559359</v>
      </c>
      <c r="Z218" s="88">
        <v>1666869.8969163699</v>
      </c>
      <c r="AA218" s="88">
        <v>1666869.8969163699</v>
      </c>
      <c r="AB218" s="88">
        <v>1667238.9191131301</v>
      </c>
      <c r="AC218" s="88">
        <v>1666824.9698421101</v>
      </c>
      <c r="AD218" s="88">
        <v>1666822.6003757799</v>
      </c>
      <c r="AE218" s="88">
        <v>1666820.44144444</v>
      </c>
      <c r="AF218" s="88">
        <v>1666818.2786959801</v>
      </c>
      <c r="AG218" s="88">
        <v>1666816.2442524601</v>
      </c>
      <c r="AH218" s="88">
        <v>1666814.3607518999</v>
      </c>
      <c r="AI218" s="88">
        <v>1666812.51335069</v>
      </c>
      <c r="AJ218" s="88">
        <v>1666810.6666930299</v>
      </c>
      <c r="AK218" s="88">
        <v>1666808.8364947401</v>
      </c>
      <c r="AL218" s="88">
        <v>1666806.6452874099</v>
      </c>
      <c r="AM218" s="88">
        <v>1666804.60103652</v>
      </c>
      <c r="AN218" s="88">
        <v>1666804.60103652</v>
      </c>
      <c r="AO218" s="88">
        <v>1667188.02738033</v>
      </c>
      <c r="AP218" s="88">
        <v>1666838.9385935899</v>
      </c>
      <c r="AQ218" s="88">
        <v>1666836.90307222</v>
      </c>
      <c r="AR218" s="88">
        <v>1666835.0041910601</v>
      </c>
      <c r="AS218" s="88">
        <v>1666832.9997797599</v>
      </c>
      <c r="AT218" s="88">
        <v>1666831.1075521801</v>
      </c>
      <c r="AU218" s="88">
        <v>1666829.2722970899</v>
      </c>
      <c r="AV218" s="88">
        <v>1666827.45943674</v>
      </c>
      <c r="AW218" s="88">
        <v>1666825.83271938</v>
      </c>
      <c r="AX218" s="88">
        <v>1666824.3307063901</v>
      </c>
      <c r="AY218" s="88">
        <v>1666822.4423118299</v>
      </c>
      <c r="AZ218" s="88">
        <v>1666820.57872588</v>
      </c>
      <c r="BA218" s="88">
        <v>1666820.57872588</v>
      </c>
    </row>
    <row r="219" spans="1:53" x14ac:dyDescent="0.2">
      <c r="A219" s="89" t="s">
        <v>586</v>
      </c>
      <c r="B219" s="88">
        <v>215716377.96418601</v>
      </c>
      <c r="C219" s="88">
        <v>215787132.538425</v>
      </c>
      <c r="D219" s="88">
        <v>215864572.12913099</v>
      </c>
      <c r="E219" s="88">
        <v>215924565.99166399</v>
      </c>
      <c r="F219" s="88">
        <v>215986490.03005099</v>
      </c>
      <c r="G219" s="88">
        <v>216058671.67307299</v>
      </c>
      <c r="H219" s="88">
        <v>216118451.31752101</v>
      </c>
      <c r="I219" s="88">
        <v>216171541.43375599</v>
      </c>
      <c r="J219" s="88">
        <v>216235814.90637201</v>
      </c>
      <c r="K219" s="88">
        <v>216295099.30435199</v>
      </c>
      <c r="L219" s="88">
        <v>216371771.08597901</v>
      </c>
      <c r="M219" s="88">
        <v>217396423.02640799</v>
      </c>
      <c r="N219" s="88">
        <v>217396423.02640799</v>
      </c>
      <c r="O219" s="88">
        <v>218872740.89626199</v>
      </c>
      <c r="P219" s="88">
        <v>219625026.67825401</v>
      </c>
      <c r="Q219" s="88">
        <v>220395790.44990399</v>
      </c>
      <c r="R219" s="88">
        <v>221165343.469762</v>
      </c>
      <c r="S219" s="88">
        <v>221938070.93096399</v>
      </c>
      <c r="T219" s="88">
        <v>222719123.494149</v>
      </c>
      <c r="U219" s="88">
        <v>223491599.78812599</v>
      </c>
      <c r="V219" s="88">
        <v>224263185.237275</v>
      </c>
      <c r="W219" s="88">
        <v>225050564.26868999</v>
      </c>
      <c r="X219" s="88">
        <v>225831631.555576</v>
      </c>
      <c r="Y219" s="88">
        <v>226628997.04580101</v>
      </c>
      <c r="Z219" s="88">
        <v>227500329.93942299</v>
      </c>
      <c r="AA219" s="88">
        <v>227500329.93942299</v>
      </c>
      <c r="AB219" s="88">
        <v>227411789.81459701</v>
      </c>
      <c r="AC219" s="88">
        <v>227341228.808743</v>
      </c>
      <c r="AD219" s="88">
        <v>227335647.25467601</v>
      </c>
      <c r="AE219" s="88">
        <v>227323271.33767301</v>
      </c>
      <c r="AF219" s="88">
        <v>227310824.216728</v>
      </c>
      <c r="AG219" s="88">
        <v>227299523.230122</v>
      </c>
      <c r="AH219" s="88">
        <v>227278638.78331199</v>
      </c>
      <c r="AI219" s="88">
        <v>227249161.476037</v>
      </c>
      <c r="AJ219" s="88">
        <v>227222947.46480301</v>
      </c>
      <c r="AK219" s="88">
        <v>227188643.183314</v>
      </c>
      <c r="AL219" s="88">
        <v>227165924.778485</v>
      </c>
      <c r="AM219" s="88">
        <v>227140333.33353299</v>
      </c>
      <c r="AN219" s="88">
        <v>227140333.33353299</v>
      </c>
      <c r="AO219" s="88">
        <v>226922480.58664599</v>
      </c>
      <c r="AP219" s="88">
        <v>226755028.77503699</v>
      </c>
      <c r="AQ219" s="88">
        <v>226635915.93910101</v>
      </c>
      <c r="AR219" s="88">
        <v>226507680.01177499</v>
      </c>
      <c r="AS219" s="88">
        <v>226374115.17395899</v>
      </c>
      <c r="AT219" s="88">
        <v>226236189.00336999</v>
      </c>
      <c r="AU219" s="88">
        <v>226085666.876573</v>
      </c>
      <c r="AV219" s="88">
        <v>225923168.71047699</v>
      </c>
      <c r="AW219" s="88">
        <v>225761674.47759399</v>
      </c>
      <c r="AX219" s="88">
        <v>225589812.00246999</v>
      </c>
      <c r="AY219" s="88">
        <v>225421828.897365</v>
      </c>
      <c r="AZ219" s="88">
        <v>229174238.992291</v>
      </c>
      <c r="BA219" s="88">
        <v>229174238.992291</v>
      </c>
    </row>
    <row r="220" spans="1:53" x14ac:dyDescent="0.2">
      <c r="A220" s="89" t="s">
        <v>587</v>
      </c>
      <c r="B220" s="88">
        <v>2845191055.9204502</v>
      </c>
      <c r="C220" s="88">
        <v>2831966521.0232</v>
      </c>
      <c r="D220" s="88">
        <v>2817465656.34479</v>
      </c>
      <c r="E220" s="88">
        <v>2802887984.5394101</v>
      </c>
      <c r="F220" s="88">
        <v>2788778295.8197198</v>
      </c>
      <c r="G220" s="88">
        <v>2775509811.2298598</v>
      </c>
      <c r="H220" s="88">
        <v>2763114281.9457202</v>
      </c>
      <c r="I220" s="88">
        <v>2750031282.8449602</v>
      </c>
      <c r="J220" s="88">
        <v>2739485369.9431801</v>
      </c>
      <c r="K220" s="88">
        <v>2730777088.06389</v>
      </c>
      <c r="L220" s="88">
        <v>2723691254.6819201</v>
      </c>
      <c r="M220" s="88">
        <v>2716660501.7831702</v>
      </c>
      <c r="N220" s="88">
        <v>2716660501.7831702</v>
      </c>
      <c r="O220" s="88">
        <v>2709575184.3748002</v>
      </c>
      <c r="P220" s="88">
        <v>2706816105.7668099</v>
      </c>
      <c r="Q220" s="88">
        <v>2705719788.5522099</v>
      </c>
      <c r="R220" s="88">
        <v>2706395014.4091501</v>
      </c>
      <c r="S220" s="88">
        <v>2707935991.7718902</v>
      </c>
      <c r="T220" s="88">
        <v>2711205667.6624699</v>
      </c>
      <c r="U220" s="88">
        <v>2715800752.0359502</v>
      </c>
      <c r="V220" s="88">
        <v>2720877709.54357</v>
      </c>
      <c r="W220" s="88">
        <v>2729070579.8850098</v>
      </c>
      <c r="X220" s="88">
        <v>2738643875.1444702</v>
      </c>
      <c r="Y220" s="88">
        <v>2750006834.2406301</v>
      </c>
      <c r="Z220" s="88">
        <v>2761164733.2407799</v>
      </c>
      <c r="AA220" s="88">
        <v>2761164733.2407799</v>
      </c>
      <c r="AB220" s="88">
        <v>2751298525.4700198</v>
      </c>
      <c r="AC220" s="88">
        <v>2774981714.7719402</v>
      </c>
      <c r="AD220" s="88">
        <v>2788449198.4318399</v>
      </c>
      <c r="AE220" s="88">
        <v>2805507782.41081</v>
      </c>
      <c r="AF220" s="88">
        <v>2821935126.5946598</v>
      </c>
      <c r="AG220" s="88">
        <v>2842572327.6510901</v>
      </c>
      <c r="AH220" s="88">
        <v>2862643939.40025</v>
      </c>
      <c r="AI220" s="88">
        <v>2881521115.5618701</v>
      </c>
      <c r="AJ220" s="88">
        <v>2895030035.0092802</v>
      </c>
      <c r="AK220" s="88">
        <v>2908463965.8397102</v>
      </c>
      <c r="AL220" s="88">
        <v>2922411239.6452699</v>
      </c>
      <c r="AM220" s="88">
        <v>2932974428.1454</v>
      </c>
      <c r="AN220" s="88">
        <v>2932974428.1454</v>
      </c>
      <c r="AO220" s="88">
        <v>2906440322.5360799</v>
      </c>
      <c r="AP220" s="88">
        <v>2939158553.1786098</v>
      </c>
      <c r="AQ220" s="88">
        <v>2950770277.8184099</v>
      </c>
      <c r="AR220" s="88">
        <v>2966254638.2627301</v>
      </c>
      <c r="AS220" s="88">
        <v>2977260412.1105199</v>
      </c>
      <c r="AT220" s="88">
        <v>2992617746.2474499</v>
      </c>
      <c r="AU220" s="88">
        <v>3003552277.21877</v>
      </c>
      <c r="AV220" s="88">
        <v>3013421670.0803599</v>
      </c>
      <c r="AW220" s="88">
        <v>3028583937.6981001</v>
      </c>
      <c r="AX220" s="88">
        <v>3050269723.3035002</v>
      </c>
      <c r="AY220" s="88">
        <v>3072405063.0261002</v>
      </c>
      <c r="AZ220" s="88">
        <v>3083507697.2632999</v>
      </c>
      <c r="BA220" s="88">
        <v>3083507697.2632999</v>
      </c>
    </row>
    <row r="221" spans="1:53" x14ac:dyDescent="0.2">
      <c r="A221" s="89" t="s">
        <v>588</v>
      </c>
      <c r="B221" s="88">
        <v>0</v>
      </c>
      <c r="C221" s="88">
        <v>0</v>
      </c>
      <c r="D221" s="88">
        <v>0</v>
      </c>
      <c r="E221" s="88">
        <v>0</v>
      </c>
      <c r="F221" s="88">
        <v>0</v>
      </c>
      <c r="G221" s="88">
        <v>0</v>
      </c>
      <c r="H221" s="88">
        <v>0</v>
      </c>
      <c r="I221" s="88">
        <v>0</v>
      </c>
      <c r="J221" s="88">
        <v>0</v>
      </c>
      <c r="K221" s="88">
        <v>0</v>
      </c>
      <c r="L221" s="88">
        <v>0</v>
      </c>
      <c r="M221" s="88">
        <v>0</v>
      </c>
      <c r="N221" s="88">
        <v>0</v>
      </c>
      <c r="O221" s="88">
        <v>0</v>
      </c>
      <c r="P221" s="88">
        <v>0</v>
      </c>
      <c r="Q221" s="88">
        <v>0</v>
      </c>
      <c r="R221" s="88">
        <v>0</v>
      </c>
      <c r="S221" s="88">
        <v>0</v>
      </c>
      <c r="T221" s="88">
        <v>0</v>
      </c>
      <c r="U221" s="88">
        <v>0</v>
      </c>
      <c r="V221" s="88">
        <v>0</v>
      </c>
      <c r="W221" s="88">
        <v>0</v>
      </c>
      <c r="X221" s="88">
        <v>0</v>
      </c>
      <c r="Y221" s="88">
        <v>0</v>
      </c>
      <c r="Z221" s="88">
        <v>0</v>
      </c>
      <c r="AA221" s="88">
        <v>0</v>
      </c>
      <c r="AB221" s="88">
        <v>0</v>
      </c>
      <c r="AC221" s="88">
        <v>0</v>
      </c>
      <c r="AD221" s="88">
        <v>0</v>
      </c>
      <c r="AE221" s="88">
        <v>0</v>
      </c>
      <c r="AF221" s="88">
        <v>0</v>
      </c>
      <c r="AG221" s="88">
        <v>0</v>
      </c>
      <c r="AH221" s="88">
        <v>0</v>
      </c>
      <c r="AI221" s="88">
        <v>0</v>
      </c>
      <c r="AJ221" s="88">
        <v>0</v>
      </c>
      <c r="AK221" s="88">
        <v>0</v>
      </c>
      <c r="AL221" s="88">
        <v>0</v>
      </c>
      <c r="AM221" s="88">
        <v>0</v>
      </c>
      <c r="AN221" s="88">
        <v>0</v>
      </c>
      <c r="AO221" s="88">
        <v>0</v>
      </c>
      <c r="AP221" s="88">
        <v>0</v>
      </c>
      <c r="AQ221" s="88">
        <v>0</v>
      </c>
      <c r="AR221" s="88">
        <v>0</v>
      </c>
      <c r="AS221" s="88">
        <v>0</v>
      </c>
      <c r="AT221" s="88">
        <v>0</v>
      </c>
      <c r="AU221" s="88">
        <v>0</v>
      </c>
      <c r="AV221" s="88">
        <v>0</v>
      </c>
      <c r="AW221" s="88">
        <v>0</v>
      </c>
      <c r="AX221" s="88">
        <v>0</v>
      </c>
      <c r="AY221" s="88">
        <v>0</v>
      </c>
      <c r="AZ221" s="88">
        <v>0</v>
      </c>
      <c r="BA221" s="88">
        <v>0</v>
      </c>
    </row>
    <row r="222" spans="1:53" x14ac:dyDescent="0.2">
      <c r="A222" s="89" t="s">
        <v>589</v>
      </c>
      <c r="B222" s="88">
        <v>20790990686.9702</v>
      </c>
      <c r="C222" s="88">
        <v>20835781809.202202</v>
      </c>
      <c r="D222" s="88">
        <v>20897073071.0686</v>
      </c>
      <c r="E222" s="88">
        <v>20950661789.4958</v>
      </c>
      <c r="F222" s="88">
        <v>21005951054.479099</v>
      </c>
      <c r="G222" s="88">
        <v>21068638965.928001</v>
      </c>
      <c r="H222" s="88">
        <v>21120598726.400902</v>
      </c>
      <c r="I222" s="88">
        <v>21172843713.427101</v>
      </c>
      <c r="J222" s="88">
        <v>21231617736.886398</v>
      </c>
      <c r="K222" s="88">
        <v>21282750021.1315</v>
      </c>
      <c r="L222" s="88">
        <v>21359677907.465199</v>
      </c>
      <c r="M222" s="88">
        <v>21448688237.223701</v>
      </c>
      <c r="N222" s="88">
        <v>21448688237.223701</v>
      </c>
      <c r="O222" s="88">
        <v>21573096345.9519</v>
      </c>
      <c r="P222" s="88">
        <v>21628389450.4632</v>
      </c>
      <c r="Q222" s="88">
        <v>21719026830.6717</v>
      </c>
      <c r="R222" s="88">
        <v>21811737950.658699</v>
      </c>
      <c r="S222" s="88">
        <v>21912428135.220299</v>
      </c>
      <c r="T222" s="88">
        <v>22020238884.2062</v>
      </c>
      <c r="U222" s="88">
        <v>22122209185.3172</v>
      </c>
      <c r="V222" s="88">
        <v>22229683000.065399</v>
      </c>
      <c r="W222" s="88">
        <v>22342796249.489498</v>
      </c>
      <c r="X222" s="88">
        <v>22458832195.029701</v>
      </c>
      <c r="Y222" s="88">
        <v>22608437223.083</v>
      </c>
      <c r="Z222" s="88">
        <v>22759633037.127102</v>
      </c>
      <c r="AA222" s="88">
        <v>22759633037.127102</v>
      </c>
      <c r="AB222" s="88">
        <v>22863902314.310101</v>
      </c>
      <c r="AC222" s="88">
        <v>23013170295.351002</v>
      </c>
      <c r="AD222" s="88">
        <v>23157635013.6301</v>
      </c>
      <c r="AE222" s="88">
        <v>23295071206.946602</v>
      </c>
      <c r="AF222" s="88">
        <v>23433830310.128899</v>
      </c>
      <c r="AG222" s="88">
        <v>23571317729.432701</v>
      </c>
      <c r="AH222" s="88">
        <v>23700264106.363499</v>
      </c>
      <c r="AI222" s="88">
        <v>23826306055.2323</v>
      </c>
      <c r="AJ222" s="88">
        <v>23948421838.3451</v>
      </c>
      <c r="AK222" s="88">
        <v>24069117900.859699</v>
      </c>
      <c r="AL222" s="88">
        <v>24214854007.030499</v>
      </c>
      <c r="AM222" s="88">
        <v>24351671207.6758</v>
      </c>
      <c r="AN222" s="88">
        <v>24351671207.6758</v>
      </c>
      <c r="AO222" s="88">
        <v>24443450864.620602</v>
      </c>
      <c r="AP222" s="88">
        <v>24590122930.943001</v>
      </c>
      <c r="AQ222" s="88">
        <v>24718923305.429001</v>
      </c>
      <c r="AR222" s="88">
        <v>24844382414.813499</v>
      </c>
      <c r="AS222" s="88">
        <v>24972434676.6978</v>
      </c>
      <c r="AT222" s="88">
        <v>25099573079.178101</v>
      </c>
      <c r="AU222" s="88">
        <v>25219006920.801601</v>
      </c>
      <c r="AV222" s="88">
        <v>25336128520.129799</v>
      </c>
      <c r="AW222" s="88">
        <v>25448331195.896999</v>
      </c>
      <c r="AX222" s="88">
        <v>25559685357.032398</v>
      </c>
      <c r="AY222" s="88">
        <v>25697141868.614601</v>
      </c>
      <c r="AZ222" s="88">
        <v>25823952666.8522</v>
      </c>
      <c r="BA222" s="88">
        <v>25823952666.8522</v>
      </c>
    </row>
    <row r="223" spans="1:53" x14ac:dyDescent="0.2">
      <c r="A223" s="89" t="s">
        <v>590</v>
      </c>
    </row>
    <row r="224" spans="1:53" x14ac:dyDescent="0.2">
      <c r="A224" s="87" t="s">
        <v>591</v>
      </c>
    </row>
    <row r="225" spans="1:53" s="92" customFormat="1" x14ac:dyDescent="0.2">
      <c r="A225" s="132" t="s">
        <v>592</v>
      </c>
      <c r="B225" s="92">
        <v>0.44726142984093997</v>
      </c>
      <c r="C225" s="92">
        <v>0.44777613235067698</v>
      </c>
      <c r="D225" s="92">
        <v>0.44838531383121699</v>
      </c>
      <c r="E225" s="92">
        <v>0.44896352794245997</v>
      </c>
      <c r="F225" s="92">
        <v>0.44953342176446598</v>
      </c>
      <c r="G225" s="92">
        <v>0.45010692636477201</v>
      </c>
      <c r="H225" s="92">
        <v>0.45061513019467703</v>
      </c>
      <c r="I225" s="92">
        <v>0.45113926070529498</v>
      </c>
      <c r="J225" s="92">
        <v>0.45162125301595002</v>
      </c>
      <c r="K225" s="92">
        <v>0.45202697669317798</v>
      </c>
      <c r="L225" s="92">
        <v>0.45248372510114998</v>
      </c>
      <c r="M225" s="92">
        <v>0.45295573506172299</v>
      </c>
      <c r="N225" s="92">
        <v>0.45295573506172299</v>
      </c>
      <c r="O225" s="92">
        <v>0.45353804109686102</v>
      </c>
      <c r="P225" s="92">
        <v>0.45378469123049803</v>
      </c>
      <c r="Q225" s="92">
        <v>0.45411266487020102</v>
      </c>
      <c r="R225" s="92">
        <v>0.45440207674260802</v>
      </c>
      <c r="S225" s="92">
        <v>0.454695438810375</v>
      </c>
      <c r="T225" s="92">
        <v>0.45496855510336698</v>
      </c>
      <c r="U225" s="92">
        <v>0.45518772808235197</v>
      </c>
      <c r="V225" s="92">
        <v>0.45541188620101802</v>
      </c>
      <c r="W225" s="92">
        <v>0.45557835129795698</v>
      </c>
      <c r="X225" s="92">
        <v>0.45572037657830999</v>
      </c>
      <c r="Y225" s="92">
        <v>0.45592867108388802</v>
      </c>
      <c r="Z225" s="92">
        <v>0.45614243345773697</v>
      </c>
      <c r="AA225" s="92">
        <v>0.45614243345773697</v>
      </c>
      <c r="AB225" s="92">
        <v>0.45671101858633201</v>
      </c>
      <c r="AC225" s="92">
        <v>0.45664536252869797</v>
      </c>
      <c r="AD225" s="92">
        <v>0.45679663276958299</v>
      </c>
      <c r="AE225" s="92">
        <v>0.45684243098645499</v>
      </c>
      <c r="AF225" s="92">
        <v>0.45690608703108299</v>
      </c>
      <c r="AG225" s="92">
        <v>0.456870357688197</v>
      </c>
      <c r="AH225" s="92">
        <v>0.45682153421806798</v>
      </c>
      <c r="AI225" s="92">
        <v>0.45679106888890503</v>
      </c>
      <c r="AJ225" s="92">
        <v>0.45686763805758701</v>
      </c>
      <c r="AK225" s="92">
        <v>0.45694094717743799</v>
      </c>
      <c r="AL225" s="92">
        <v>0.45707749326019098</v>
      </c>
      <c r="AM225" s="92">
        <v>0.457259455038941</v>
      </c>
      <c r="AN225" s="92">
        <v>0.457259455038941</v>
      </c>
      <c r="AO225" s="92">
        <v>0.45811345375840301</v>
      </c>
      <c r="AP225" s="92">
        <v>0.45784302512861902</v>
      </c>
      <c r="AQ225" s="92">
        <v>0.45797416415729703</v>
      </c>
      <c r="AR225" s="92">
        <v>0.45801185672820899</v>
      </c>
      <c r="AS225" s="92">
        <v>0.458151805728025</v>
      </c>
      <c r="AT225" s="92">
        <v>0.45819591970085599</v>
      </c>
      <c r="AU225" s="92">
        <v>0.45831088354174698</v>
      </c>
      <c r="AV225" s="92">
        <v>0.45844076678921603</v>
      </c>
      <c r="AW225" s="92">
        <v>0.45844539030337</v>
      </c>
      <c r="AX225" s="92">
        <v>0.45831254494521501</v>
      </c>
      <c r="AY225" s="92">
        <v>0.45824444692219601</v>
      </c>
      <c r="AZ225" s="92">
        <v>0.45829344350464202</v>
      </c>
      <c r="BA225" s="92">
        <v>0.45829344350464202</v>
      </c>
    </row>
    <row r="226" spans="1:53" s="92" customFormat="1" x14ac:dyDescent="0.2">
      <c r="A226" s="132" t="s">
        <v>593</v>
      </c>
      <c r="B226" s="92">
        <v>0</v>
      </c>
      <c r="C226" s="92">
        <v>0</v>
      </c>
      <c r="D226" s="92">
        <v>0</v>
      </c>
      <c r="E226" s="92">
        <v>0</v>
      </c>
      <c r="F226" s="92">
        <v>0</v>
      </c>
      <c r="G226" s="92">
        <v>0</v>
      </c>
      <c r="H226" s="92">
        <v>0</v>
      </c>
      <c r="I226" s="92">
        <v>0</v>
      </c>
      <c r="J226" s="92">
        <v>0</v>
      </c>
      <c r="K226" s="92">
        <v>0</v>
      </c>
      <c r="L226" s="92">
        <v>0</v>
      </c>
      <c r="M226" s="92">
        <v>0</v>
      </c>
      <c r="N226" s="92">
        <v>0</v>
      </c>
      <c r="O226" s="92">
        <v>0</v>
      </c>
      <c r="P226" s="92">
        <v>0</v>
      </c>
      <c r="Q226" s="92">
        <v>0</v>
      </c>
      <c r="R226" s="92">
        <v>0</v>
      </c>
      <c r="S226" s="92">
        <v>0</v>
      </c>
      <c r="T226" s="92">
        <v>0</v>
      </c>
      <c r="U226" s="92">
        <v>0</v>
      </c>
      <c r="V226" s="92">
        <v>0</v>
      </c>
      <c r="W226" s="92">
        <v>0</v>
      </c>
      <c r="X226" s="92">
        <v>0</v>
      </c>
      <c r="Y226" s="92">
        <v>0</v>
      </c>
      <c r="Z226" s="92">
        <v>0</v>
      </c>
      <c r="AA226" s="92">
        <v>0</v>
      </c>
      <c r="AB226" s="92">
        <v>0</v>
      </c>
      <c r="AC226" s="92">
        <v>0</v>
      </c>
      <c r="AD226" s="92">
        <v>0</v>
      </c>
      <c r="AE226" s="92">
        <v>0</v>
      </c>
      <c r="AF226" s="92">
        <v>0</v>
      </c>
      <c r="AG226" s="92">
        <v>0</v>
      </c>
      <c r="AH226" s="92">
        <v>0</v>
      </c>
      <c r="AI226" s="92">
        <v>0</v>
      </c>
      <c r="AJ226" s="92">
        <v>0</v>
      </c>
      <c r="AK226" s="92">
        <v>0</v>
      </c>
      <c r="AL226" s="92">
        <v>0</v>
      </c>
      <c r="AM226" s="92">
        <v>0</v>
      </c>
      <c r="AN226" s="92">
        <v>0</v>
      </c>
      <c r="AO226" s="92">
        <v>0</v>
      </c>
      <c r="AP226" s="92">
        <v>0</v>
      </c>
      <c r="AQ226" s="92">
        <v>0</v>
      </c>
      <c r="AR226" s="92">
        <v>0</v>
      </c>
      <c r="AS226" s="92">
        <v>0</v>
      </c>
      <c r="AT226" s="92">
        <v>0</v>
      </c>
      <c r="AU226" s="92">
        <v>0</v>
      </c>
      <c r="AV226" s="92">
        <v>0</v>
      </c>
      <c r="AW226" s="92">
        <v>0</v>
      </c>
      <c r="AX226" s="92">
        <v>0</v>
      </c>
      <c r="AY226" s="92">
        <v>0</v>
      </c>
      <c r="AZ226" s="92">
        <v>0</v>
      </c>
      <c r="BA226" s="92">
        <v>0</v>
      </c>
    </row>
    <row r="227" spans="1:53" s="92" customFormat="1" x14ac:dyDescent="0.2">
      <c r="A227" s="132" t="s">
        <v>594</v>
      </c>
      <c r="B227" s="92">
        <v>0.38298487166426998</v>
      </c>
      <c r="C227" s="92">
        <v>0.38590380119916601</v>
      </c>
      <c r="D227" s="92">
        <v>0.38810715245273297</v>
      </c>
      <c r="E227" s="92">
        <v>0.38792213375187701</v>
      </c>
      <c r="F227" s="92">
        <v>0.38778596790987901</v>
      </c>
      <c r="G227" s="92">
        <v>0.38750039874261499</v>
      </c>
      <c r="H227" s="92">
        <v>0.38550428055913899</v>
      </c>
      <c r="I227" s="92">
        <v>0.38689726333788199</v>
      </c>
      <c r="J227" s="92">
        <v>0.38797342771451099</v>
      </c>
      <c r="K227" s="92">
        <v>0.38927494541820501</v>
      </c>
      <c r="L227" s="92">
        <v>0.38953263707894697</v>
      </c>
      <c r="M227" s="92">
        <v>0.38974339191505403</v>
      </c>
      <c r="N227" s="92">
        <v>0.38974339191505403</v>
      </c>
      <c r="O227" s="92">
        <v>0.391020369138318</v>
      </c>
      <c r="P227" s="92">
        <v>0.39228191621533398</v>
      </c>
      <c r="Q227" s="92">
        <v>0.39211594667968602</v>
      </c>
      <c r="R227" s="92">
        <v>0.39191650282768598</v>
      </c>
      <c r="S227" s="92">
        <v>0.39410000350303298</v>
      </c>
      <c r="T227" s="92">
        <v>0.398355964198229</v>
      </c>
      <c r="U227" s="92">
        <v>0.40281709238099001</v>
      </c>
      <c r="V227" s="92">
        <v>0.40717479935860901</v>
      </c>
      <c r="W227" s="92">
        <v>0.40796283617588502</v>
      </c>
      <c r="X227" s="92">
        <v>0.408532653423269</v>
      </c>
      <c r="Y227" s="92">
        <v>0.407661085112764</v>
      </c>
      <c r="Z227" s="92">
        <v>0.406799082327504</v>
      </c>
      <c r="AA227" s="92">
        <v>0.406799082327504</v>
      </c>
      <c r="AB227" s="92">
        <v>0.407186956339878</v>
      </c>
      <c r="AC227" s="92">
        <v>0.40633924832399598</v>
      </c>
      <c r="AD227" s="92">
        <v>0.405681425488923</v>
      </c>
      <c r="AE227" s="92">
        <v>0.405423248374153</v>
      </c>
      <c r="AF227" s="92">
        <v>0.405194679691322</v>
      </c>
      <c r="AG227" s="92">
        <v>0.40700574686989099</v>
      </c>
      <c r="AH227" s="92">
        <v>0.40701870260740403</v>
      </c>
      <c r="AI227" s="92">
        <v>0.40724656438814799</v>
      </c>
      <c r="AJ227" s="92">
        <v>0.40732966080015098</v>
      </c>
      <c r="AK227" s="92">
        <v>0.40739154464765698</v>
      </c>
      <c r="AL227" s="92">
        <v>0.406433393423073</v>
      </c>
      <c r="AM227" s="92">
        <v>0.40584155605998201</v>
      </c>
      <c r="AN227" s="92">
        <v>0.40584155605998201</v>
      </c>
      <c r="AO227" s="92">
        <v>0.40402391740870502</v>
      </c>
      <c r="AP227" s="92">
        <v>0.40141274762106099</v>
      </c>
      <c r="AQ227" s="92">
        <v>0.39922339928196099</v>
      </c>
      <c r="AR227" s="92">
        <v>0.397289498194901</v>
      </c>
      <c r="AS227" s="92">
        <v>0.39526680306530798</v>
      </c>
      <c r="AT227" s="92">
        <v>0.39665401445859899</v>
      </c>
      <c r="AU227" s="92">
        <v>0.39650883019280803</v>
      </c>
      <c r="AV227" s="92">
        <v>0.396531754279832</v>
      </c>
      <c r="AW227" s="92">
        <v>0.39668078423632303</v>
      </c>
      <c r="AX227" s="92">
        <v>0.39692184821983101</v>
      </c>
      <c r="AY227" s="92">
        <v>0.39616855706173498</v>
      </c>
      <c r="AZ227" s="92">
        <v>0.39567653204079201</v>
      </c>
      <c r="BA227" s="92">
        <v>0.39567653204079201</v>
      </c>
    </row>
    <row r="228" spans="1:53" s="92" customFormat="1" x14ac:dyDescent="0.2">
      <c r="A228" s="132" t="s">
        <v>595</v>
      </c>
      <c r="B228" s="92">
        <v>1.41101085655881E-2</v>
      </c>
      <c r="C228" s="92">
        <v>1.16423741085026E-2</v>
      </c>
      <c r="D228" s="92">
        <v>9.9737248241295196E-3</v>
      </c>
      <c r="E228" s="92">
        <v>1.0666192397812101E-2</v>
      </c>
      <c r="F228" s="92">
        <v>1.13024712248436E-2</v>
      </c>
      <c r="G228" s="92">
        <v>1.20912964863461E-2</v>
      </c>
      <c r="H228" s="92">
        <v>1.4533036700698901E-2</v>
      </c>
      <c r="I228" s="92">
        <v>1.3599852174598999E-2</v>
      </c>
      <c r="J228" s="92">
        <v>1.29460809548656E-2</v>
      </c>
      <c r="K228" s="92">
        <v>1.1999499035400801E-2</v>
      </c>
      <c r="L228" s="92">
        <v>1.21415500279716E-2</v>
      </c>
      <c r="M228" s="92">
        <v>1.2344039987916E-2</v>
      </c>
      <c r="N228" s="92">
        <v>1.2344039987916E-2</v>
      </c>
      <c r="O228" s="92">
        <v>1.15785525776622E-2</v>
      </c>
      <c r="P228" s="92">
        <v>1.05309359908382E-2</v>
      </c>
      <c r="Q228" s="92">
        <v>1.09823758891396E-2</v>
      </c>
      <c r="R228" s="92">
        <v>1.1433106568535099E-2</v>
      </c>
      <c r="S228" s="92">
        <v>9.5043138428963399E-3</v>
      </c>
      <c r="T228" s="92">
        <v>5.4850555113564901E-3</v>
      </c>
      <c r="U228" s="92">
        <v>1.21293683545863E-3</v>
      </c>
      <c r="V228" s="92">
        <v>-2.9513739328469002E-3</v>
      </c>
      <c r="W228" s="92">
        <v>-3.5971814022710902E-3</v>
      </c>
      <c r="X228" s="92">
        <v>-4.0464362941563603E-3</v>
      </c>
      <c r="Y228" s="92">
        <v>-2.99597158334464E-3</v>
      </c>
      <c r="Z228" s="92">
        <v>-1.9501540276164299E-3</v>
      </c>
      <c r="AA228" s="92">
        <v>-1.9501540276164299E-3</v>
      </c>
      <c r="AB228" s="92">
        <v>-1.83897788475997E-3</v>
      </c>
      <c r="AC228" s="92">
        <v>-1.0550598604622901E-3</v>
      </c>
      <c r="AD228" s="92">
        <v>-2.6848491753599801E-4</v>
      </c>
      <c r="AE228" s="92">
        <v>2.5087570754852101E-5</v>
      </c>
      <c r="AF228" s="92">
        <v>3.0495110683749E-4</v>
      </c>
      <c r="AG228" s="92">
        <v>-1.5428563118012001E-3</v>
      </c>
      <c r="AH228" s="92">
        <v>-1.60398752189302E-3</v>
      </c>
      <c r="AI228" s="92">
        <v>-1.86364679938633E-3</v>
      </c>
      <c r="AJ228" s="92">
        <v>-1.8835027437633699E-3</v>
      </c>
      <c r="AK228" s="92">
        <v>-1.8849663232940799E-3</v>
      </c>
      <c r="AL228" s="92">
        <v>-8.1053963514258597E-4</v>
      </c>
      <c r="AM228" s="92">
        <v>-6.1977978337882407E-5</v>
      </c>
      <c r="AN228" s="92">
        <v>-6.1977978337882407E-5</v>
      </c>
      <c r="AO228" s="92">
        <v>2.5087143515020501E-3</v>
      </c>
      <c r="AP228" s="92">
        <v>4.87541231689456E-3</v>
      </c>
      <c r="AQ228" s="92">
        <v>7.1766563346604903E-3</v>
      </c>
      <c r="AR228" s="92">
        <v>9.1396632339428106E-3</v>
      </c>
      <c r="AS228" s="92">
        <v>1.1282161202104599E-2</v>
      </c>
      <c r="AT228" s="92">
        <v>9.9298219917834402E-3</v>
      </c>
      <c r="AU228" s="92">
        <v>1.01728207061476E-2</v>
      </c>
      <c r="AV228" s="92">
        <v>1.02609967581039E-2</v>
      </c>
      <c r="AW228" s="92">
        <v>1.0112080628381301E-2</v>
      </c>
      <c r="AX228" s="92">
        <v>9.7492624573087602E-3</v>
      </c>
      <c r="AY228" s="92">
        <v>1.04380188913112E-2</v>
      </c>
      <c r="AZ228" s="92">
        <v>1.0969473031131299E-2</v>
      </c>
      <c r="BA228" s="92">
        <v>1.0969473031131299E-2</v>
      </c>
    </row>
    <row r="229" spans="1:53" s="92" customFormat="1" x14ac:dyDescent="0.2">
      <c r="A229" s="91" t="s">
        <v>596</v>
      </c>
      <c r="B229" s="92">
        <v>8.3406578330428704E-3</v>
      </c>
      <c r="C229" s="92">
        <v>8.3227277439338401E-3</v>
      </c>
      <c r="D229" s="92">
        <v>8.2983171250944794E-3</v>
      </c>
      <c r="E229" s="92">
        <v>8.2770912476351193E-3</v>
      </c>
      <c r="F229" s="92">
        <v>8.2553053123021001E-3</v>
      </c>
      <c r="G229" s="92">
        <v>8.2307423659609604E-3</v>
      </c>
      <c r="H229" s="92">
        <v>8.2104935364940897E-3</v>
      </c>
      <c r="I229" s="92">
        <v>8.1902337577841808E-3</v>
      </c>
      <c r="J229" s="92">
        <v>8.1675612983897802E-3</v>
      </c>
      <c r="K229" s="92">
        <v>8.1479385491922303E-3</v>
      </c>
      <c r="L229" s="92">
        <v>8.1185933646214896E-3</v>
      </c>
      <c r="M229" s="92">
        <v>8.0849018556318798E-3</v>
      </c>
      <c r="N229" s="92">
        <v>8.0849018556318798E-3</v>
      </c>
      <c r="O229" s="92">
        <v>8.0404007922095493E-3</v>
      </c>
      <c r="P229" s="92">
        <v>8.0198367442155891E-3</v>
      </c>
      <c r="Q229" s="92">
        <v>7.9863580285012992E-3</v>
      </c>
      <c r="R229" s="92">
        <v>7.9524015423124792E-3</v>
      </c>
      <c r="S229" s="92">
        <v>7.9158484409625404E-3</v>
      </c>
      <c r="T229" s="92">
        <v>7.8770814304356604E-3</v>
      </c>
      <c r="U229" s="92">
        <v>7.8407624979397895E-3</v>
      </c>
      <c r="V229" s="92">
        <v>7.8028441427410999E-3</v>
      </c>
      <c r="W229" s="92">
        <v>7.7633305918390601E-3</v>
      </c>
      <c r="X229" s="92">
        <v>7.7232097350232202E-3</v>
      </c>
      <c r="Y229" s="92">
        <v>7.6720899933980903E-3</v>
      </c>
      <c r="Z229" s="92">
        <v>7.6211097967666197E-3</v>
      </c>
      <c r="AA229" s="92">
        <v>7.6211097967666197E-3</v>
      </c>
      <c r="AB229" s="92">
        <v>7.5880337570336902E-3</v>
      </c>
      <c r="AC229" s="92">
        <v>7.5369444972052798E-3</v>
      </c>
      <c r="AD229" s="92">
        <v>7.4899159846505301E-3</v>
      </c>
      <c r="AE229" s="92">
        <v>7.4457173561347798E-3</v>
      </c>
      <c r="AF229" s="92">
        <v>7.4016193105420798E-3</v>
      </c>
      <c r="AG229" s="92">
        <v>7.3584379639346298E-3</v>
      </c>
      <c r="AH229" s="92">
        <v>7.3183945320469696E-3</v>
      </c>
      <c r="AI229" s="92">
        <v>7.2796719139905401E-3</v>
      </c>
      <c r="AJ229" s="92">
        <v>7.2425439978017099E-3</v>
      </c>
      <c r="AK229" s="92">
        <v>7.2062179057421696E-3</v>
      </c>
      <c r="AL229" s="92">
        <v>7.1628381623229497E-3</v>
      </c>
      <c r="AM229" s="92">
        <v>7.1225858042228496E-3</v>
      </c>
      <c r="AN229" s="92">
        <v>7.1225858042228496E-3</v>
      </c>
      <c r="AO229" s="92">
        <v>7.0974744020658896E-3</v>
      </c>
      <c r="AP229" s="92">
        <v>7.0536630210964197E-3</v>
      </c>
      <c r="AQ229" s="92">
        <v>7.0169006490974298E-3</v>
      </c>
      <c r="AR229" s="92">
        <v>6.9814587657769699E-3</v>
      </c>
      <c r="AS229" s="92">
        <v>6.9456512774066399E-3</v>
      </c>
      <c r="AT229" s="92">
        <v>6.9104612003052703E-3</v>
      </c>
      <c r="AU229" s="92">
        <v>6.87772660822248E-3</v>
      </c>
      <c r="AV229" s="92">
        <v>6.8459254202543297E-3</v>
      </c>
      <c r="AW229" s="92">
        <v>6.8157348187665801E-3</v>
      </c>
      <c r="AX229" s="92">
        <v>6.7860350505027801E-3</v>
      </c>
      <c r="AY229" s="92">
        <v>6.7497282419208497E-3</v>
      </c>
      <c r="AZ229" s="92">
        <v>6.7165755963468901E-3</v>
      </c>
      <c r="BA229" s="92">
        <v>6.7165755963468901E-3</v>
      </c>
    </row>
    <row r="230" spans="1:53" s="92" customFormat="1" x14ac:dyDescent="0.2">
      <c r="A230" s="91" t="s">
        <v>597</v>
      </c>
      <c r="B230" s="92">
        <v>8.0152769778516104E-5</v>
      </c>
      <c r="C230" s="92">
        <v>7.9980463668706501E-5</v>
      </c>
      <c r="D230" s="92">
        <v>7.9745880407871704E-5</v>
      </c>
      <c r="E230" s="92">
        <v>7.9541902148194503E-5</v>
      </c>
      <c r="F230" s="92">
        <v>7.9332541796276102E-5</v>
      </c>
      <c r="G230" s="92">
        <v>7.9096494685535797E-5</v>
      </c>
      <c r="H230" s="92">
        <v>7.8901905745546797E-5</v>
      </c>
      <c r="I230" s="92">
        <v>7.8707211584581904E-5</v>
      </c>
      <c r="J230" s="92">
        <v>7.8489331837620899E-5</v>
      </c>
      <c r="K230" s="92">
        <v>7.8300759457559699E-5</v>
      </c>
      <c r="L230" s="92">
        <v>7.8018755583274398E-5</v>
      </c>
      <c r="M230" s="92">
        <v>7.7694984027410207E-5</v>
      </c>
      <c r="N230" s="92">
        <v>7.7694984027410207E-5</v>
      </c>
      <c r="O230" s="92">
        <v>7.7267333887242796E-5</v>
      </c>
      <c r="P230" s="92">
        <v>7.7069715733187294E-5</v>
      </c>
      <c r="Q230" s="92">
        <v>7.6747989096410897E-5</v>
      </c>
      <c r="R230" s="92">
        <v>7.6421671139906595E-5</v>
      </c>
      <c r="S230" s="92">
        <v>7.6070400008079796E-5</v>
      </c>
      <c r="T230" s="92">
        <v>7.5697853461756796E-5</v>
      </c>
      <c r="U230" s="92">
        <v>7.5348832665889795E-5</v>
      </c>
      <c r="V230" s="92">
        <v>7.4984441600405697E-5</v>
      </c>
      <c r="W230" s="92">
        <v>7.4604720886287004E-5</v>
      </c>
      <c r="X230" s="92">
        <v>7.4219164031654201E-5</v>
      </c>
      <c r="Y230" s="92">
        <v>7.3727909149409301E-5</v>
      </c>
      <c r="Z230" s="92">
        <v>7.3237995278625903E-5</v>
      </c>
      <c r="AA230" s="92">
        <v>7.3237995278625903E-5</v>
      </c>
      <c r="AB230" s="92">
        <v>7.2920138312069195E-5</v>
      </c>
      <c r="AC230" s="92">
        <v>7.24291763564117E-5</v>
      </c>
      <c r="AD230" s="92">
        <v>7.1977237718563007E-5</v>
      </c>
      <c r="AE230" s="92">
        <v>7.1552493943328102E-5</v>
      </c>
      <c r="AF230" s="92">
        <v>7.1128716758503299E-5</v>
      </c>
      <c r="AG230" s="92">
        <v>7.0713748946295307E-5</v>
      </c>
      <c r="AH230" s="92">
        <v>7.0328936136384998E-5</v>
      </c>
      <c r="AI230" s="92">
        <v>6.9956816196636094E-5</v>
      </c>
      <c r="AJ230" s="92">
        <v>6.9600021159816599E-5</v>
      </c>
      <c r="AK230" s="92">
        <v>6.9250931561359996E-5</v>
      </c>
      <c r="AL230" s="92">
        <v>6.8834057178435704E-5</v>
      </c>
      <c r="AM230" s="92">
        <v>6.8447236611470506E-5</v>
      </c>
      <c r="AN230" s="92">
        <v>6.8447236611470506E-5</v>
      </c>
      <c r="AO230" s="92">
        <v>6.8205918902940598E-5</v>
      </c>
      <c r="AP230" s="92">
        <v>6.7784896532425298E-5</v>
      </c>
      <c r="AQ230" s="92">
        <v>6.7431614333547194E-5</v>
      </c>
      <c r="AR230" s="92">
        <v>6.7091021880149993E-5</v>
      </c>
      <c r="AS230" s="92">
        <v>6.6746916003953597E-5</v>
      </c>
      <c r="AT230" s="92">
        <v>6.6408743379581001E-5</v>
      </c>
      <c r="AU230" s="92">
        <v>6.6094167685969501E-5</v>
      </c>
      <c r="AV230" s="92">
        <v>6.5788561899361595E-5</v>
      </c>
      <c r="AW230" s="92">
        <v>6.5498433664999095E-5</v>
      </c>
      <c r="AX230" s="92">
        <v>6.5213022281895296E-5</v>
      </c>
      <c r="AY230" s="92">
        <v>6.4864117995457502E-5</v>
      </c>
      <c r="AZ230" s="92">
        <v>6.4545524855512296E-5</v>
      </c>
      <c r="BA230" s="92">
        <v>6.4545524855512296E-5</v>
      </c>
    </row>
    <row r="231" spans="1:53" s="92" customFormat="1" x14ac:dyDescent="0.2">
      <c r="A231" s="91" t="s">
        <v>598</v>
      </c>
      <c r="B231" s="92">
        <v>1.0375473743027301E-2</v>
      </c>
      <c r="C231" s="92">
        <v>1.03565651874469E-2</v>
      </c>
      <c r="D231" s="92">
        <v>1.03298950716686E-2</v>
      </c>
      <c r="E231" s="92">
        <v>1.0306336294346701E-2</v>
      </c>
      <c r="F231" s="92">
        <v>1.0282157159649001E-2</v>
      </c>
      <c r="G231" s="92">
        <v>1.02549895141532E-2</v>
      </c>
      <c r="H231" s="92">
        <v>1.02325911361296E-2</v>
      </c>
      <c r="I231" s="92">
        <v>1.02098491992678E-2</v>
      </c>
      <c r="J231" s="92">
        <v>1.01846132304227E-2</v>
      </c>
      <c r="K231" s="92">
        <v>1.01629300296998E-2</v>
      </c>
      <c r="L231" s="92">
        <v>1.0129917315389699E-2</v>
      </c>
      <c r="M231" s="92">
        <v>1.01356512166148E-2</v>
      </c>
      <c r="N231" s="92">
        <v>1.01356512166148E-2</v>
      </c>
      <c r="O231" s="92">
        <v>1.0145634052078601E-2</v>
      </c>
      <c r="P231" s="92">
        <v>1.01544790092334E-2</v>
      </c>
      <c r="Q231" s="92">
        <v>1.0147590505236601E-2</v>
      </c>
      <c r="R231" s="92">
        <v>1.0139739619560301E-2</v>
      </c>
      <c r="S231" s="92">
        <v>1.0128410670026899E-2</v>
      </c>
      <c r="T231" s="92">
        <v>1.0114291886901E-2</v>
      </c>
      <c r="U231" s="92">
        <v>1.01025895703246E-2</v>
      </c>
      <c r="V231" s="92">
        <v>1.0088456287775899E-2</v>
      </c>
      <c r="W231" s="92">
        <v>1.0072623039465401E-2</v>
      </c>
      <c r="X231" s="92">
        <v>1.00553594948518E-2</v>
      </c>
      <c r="Y231" s="92">
        <v>1.00240894498632E-2</v>
      </c>
      <c r="Z231" s="92">
        <v>9.9957819868320801E-3</v>
      </c>
      <c r="AA231" s="92">
        <v>9.9957819868320801E-3</v>
      </c>
      <c r="AB231" s="92">
        <v>9.94632441515742E-3</v>
      </c>
      <c r="AC231" s="92">
        <v>9.8787444707115896E-3</v>
      </c>
      <c r="AD231" s="92">
        <v>9.8168766854158807E-3</v>
      </c>
      <c r="AE231" s="92">
        <v>9.7584278372965603E-3</v>
      </c>
      <c r="AF231" s="92">
        <v>9.7001139467360904E-3</v>
      </c>
      <c r="AG231" s="92">
        <v>9.6430554218146693E-3</v>
      </c>
      <c r="AH231" s="92">
        <v>9.5897091173042098E-3</v>
      </c>
      <c r="AI231" s="92">
        <v>9.5377420632995098E-3</v>
      </c>
      <c r="AJ231" s="92">
        <v>9.4880134064192698E-3</v>
      </c>
      <c r="AK231" s="92">
        <v>9.4390099429110703E-3</v>
      </c>
      <c r="AL231" s="92">
        <v>9.3812634473257901E-3</v>
      </c>
      <c r="AM231" s="92">
        <v>9.3275049337039496E-3</v>
      </c>
      <c r="AN231" s="92">
        <v>9.3275049337039496E-3</v>
      </c>
      <c r="AO231" s="92">
        <v>9.2835697317637297E-3</v>
      </c>
      <c r="AP231" s="92">
        <v>9.2213865466162399E-3</v>
      </c>
      <c r="AQ231" s="92">
        <v>9.1685189172185794E-3</v>
      </c>
      <c r="AR231" s="92">
        <v>9.1170581836125496E-3</v>
      </c>
      <c r="AS231" s="92">
        <v>9.0649597488062297E-3</v>
      </c>
      <c r="AT231" s="92">
        <v>9.0135472938003402E-3</v>
      </c>
      <c r="AU231" s="92">
        <v>8.96489174163668E-3</v>
      </c>
      <c r="AV231" s="92">
        <v>8.9170359445792293E-3</v>
      </c>
      <c r="AW231" s="92">
        <v>8.87137442293243E-3</v>
      </c>
      <c r="AX231" s="92">
        <v>8.8260011362151503E-3</v>
      </c>
      <c r="AY231" s="92">
        <v>8.7722529629914205E-3</v>
      </c>
      <c r="AZ231" s="92">
        <v>8.8744833894642498E-3</v>
      </c>
      <c r="BA231" s="92">
        <v>8.8744833894642498E-3</v>
      </c>
    </row>
    <row r="232" spans="1:53" s="92" customFormat="1" x14ac:dyDescent="0.2">
      <c r="A232" s="91" t="s">
        <v>599</v>
      </c>
      <c r="B232" s="92">
        <v>0.13684730558335201</v>
      </c>
      <c r="C232" s="92">
        <v>0.135918418946604</v>
      </c>
      <c r="D232" s="92">
        <v>0.13482585081474699</v>
      </c>
      <c r="E232" s="92">
        <v>0.13378517646371901</v>
      </c>
      <c r="F232" s="92">
        <v>0.132761344087063</v>
      </c>
      <c r="G232" s="92">
        <v>0.13173655003146501</v>
      </c>
      <c r="H232" s="92">
        <v>0.130825565967115</v>
      </c>
      <c r="I232" s="92">
        <v>0.12988483361358599</v>
      </c>
      <c r="J232" s="92">
        <v>0.12902857445402099</v>
      </c>
      <c r="K232" s="92">
        <v>0.128309409514865</v>
      </c>
      <c r="L232" s="92">
        <v>0.12751555835633499</v>
      </c>
      <c r="M232" s="92">
        <v>0.12665858497903201</v>
      </c>
      <c r="N232" s="92">
        <v>0.12665858497903201</v>
      </c>
      <c r="O232" s="92">
        <v>0.125599735008982</v>
      </c>
      <c r="P232" s="92">
        <v>0.125151071094146</v>
      </c>
      <c r="Q232" s="92">
        <v>0.124578316038137</v>
      </c>
      <c r="R232" s="92">
        <v>0.12407975102815701</v>
      </c>
      <c r="S232" s="92">
        <v>0.12357991433269599</v>
      </c>
      <c r="T232" s="92">
        <v>0.12312335401624699</v>
      </c>
      <c r="U232" s="92">
        <v>0.122763541800267</v>
      </c>
      <c r="V232" s="92">
        <v>0.122398403501101</v>
      </c>
      <c r="W232" s="92">
        <v>0.122145435576237</v>
      </c>
      <c r="X232" s="92">
        <v>0.12194061789867</v>
      </c>
      <c r="Y232" s="92">
        <v>0.12163630803428099</v>
      </c>
      <c r="Z232" s="92">
        <v>0.121318508463496</v>
      </c>
      <c r="AA232" s="92">
        <v>0.121318508463496</v>
      </c>
      <c r="AB232" s="92">
        <v>0.120333724648045</v>
      </c>
      <c r="AC232" s="92">
        <v>0.120582330863493</v>
      </c>
      <c r="AD232" s="92">
        <v>0.120411656751244</v>
      </c>
      <c r="AE232" s="92">
        <v>0.120433535381261</v>
      </c>
      <c r="AF232" s="92">
        <v>0.120421420196719</v>
      </c>
      <c r="AG232" s="92">
        <v>0.120594544619016</v>
      </c>
      <c r="AH232" s="92">
        <v>0.120785318110933</v>
      </c>
      <c r="AI232" s="92">
        <v>0.120938642728845</v>
      </c>
      <c r="AJ232" s="92">
        <v>0.12088604646064301</v>
      </c>
      <c r="AK232" s="92">
        <v>0.120837995717982</v>
      </c>
      <c r="AL232" s="92">
        <v>0.120686717285051</v>
      </c>
      <c r="AM232" s="92">
        <v>0.120442428904875</v>
      </c>
      <c r="AN232" s="92">
        <v>0.120442428904875</v>
      </c>
      <c r="AO232" s="92">
        <v>0.11890466442865701</v>
      </c>
      <c r="AP232" s="92">
        <v>0.11952598046917901</v>
      </c>
      <c r="AQ232" s="92">
        <v>0.11937292904543</v>
      </c>
      <c r="AR232" s="92">
        <v>0.11939337387167601</v>
      </c>
      <c r="AS232" s="92">
        <v>0.119221872062344</v>
      </c>
      <c r="AT232" s="92">
        <v>0.119229826611275</v>
      </c>
      <c r="AU232" s="92">
        <v>0.11909875304175099</v>
      </c>
      <c r="AV232" s="92">
        <v>0.11893773224611399</v>
      </c>
      <c r="AW232" s="92">
        <v>0.119009137156561</v>
      </c>
      <c r="AX232" s="92">
        <v>0.11933909516864399</v>
      </c>
      <c r="AY232" s="92">
        <v>0.11956213180184801</v>
      </c>
      <c r="AZ232" s="92">
        <v>0.119404946912766</v>
      </c>
      <c r="BA232" s="92">
        <v>0.119404946912766</v>
      </c>
    </row>
    <row r="233" spans="1:53" s="92" customFormat="1" x14ac:dyDescent="0.2">
      <c r="A233" s="91" t="s">
        <v>600</v>
      </c>
      <c r="B233" s="92">
        <v>0</v>
      </c>
      <c r="C233" s="92">
        <v>0</v>
      </c>
      <c r="D233" s="92">
        <v>0</v>
      </c>
      <c r="E233" s="92">
        <v>0</v>
      </c>
      <c r="F233" s="92">
        <v>0</v>
      </c>
      <c r="G233" s="92">
        <v>0</v>
      </c>
      <c r="H233" s="92">
        <v>0</v>
      </c>
      <c r="I233" s="92">
        <v>0</v>
      </c>
      <c r="J233" s="92">
        <v>0</v>
      </c>
      <c r="K233" s="92">
        <v>0</v>
      </c>
      <c r="L233" s="92">
        <v>0</v>
      </c>
      <c r="M233" s="92">
        <v>0</v>
      </c>
      <c r="N233" s="92">
        <v>0</v>
      </c>
      <c r="O233" s="92">
        <v>0</v>
      </c>
      <c r="P233" s="92">
        <v>0</v>
      </c>
      <c r="Q233" s="92">
        <v>0</v>
      </c>
      <c r="R233" s="92">
        <v>0</v>
      </c>
      <c r="S233" s="92">
        <v>0</v>
      </c>
      <c r="T233" s="92">
        <v>0</v>
      </c>
      <c r="U233" s="92">
        <v>0</v>
      </c>
      <c r="V233" s="92">
        <v>0</v>
      </c>
      <c r="W233" s="92">
        <v>0</v>
      </c>
      <c r="X233" s="92">
        <v>0</v>
      </c>
      <c r="Y233" s="92">
        <v>0</v>
      </c>
      <c r="Z233" s="92">
        <v>0</v>
      </c>
      <c r="AA233" s="92">
        <v>0</v>
      </c>
      <c r="AB233" s="92">
        <v>0</v>
      </c>
      <c r="AC233" s="92">
        <v>0</v>
      </c>
      <c r="AD233" s="92">
        <v>0</v>
      </c>
      <c r="AE233" s="92">
        <v>0</v>
      </c>
      <c r="AF233" s="92">
        <v>0</v>
      </c>
      <c r="AG233" s="92">
        <v>0</v>
      </c>
      <c r="AH233" s="92">
        <v>0</v>
      </c>
      <c r="AI233" s="92">
        <v>0</v>
      </c>
      <c r="AJ233" s="92">
        <v>0</v>
      </c>
      <c r="AK233" s="92">
        <v>0</v>
      </c>
      <c r="AL233" s="92">
        <v>0</v>
      </c>
      <c r="AM233" s="92">
        <v>0</v>
      </c>
      <c r="AN233" s="92">
        <v>0</v>
      </c>
      <c r="AO233" s="92">
        <v>0</v>
      </c>
      <c r="AP233" s="92">
        <v>0</v>
      </c>
      <c r="AQ233" s="92">
        <v>0</v>
      </c>
      <c r="AR233" s="92">
        <v>0</v>
      </c>
      <c r="AS233" s="92">
        <v>0</v>
      </c>
      <c r="AT233" s="92">
        <v>0</v>
      </c>
      <c r="AU233" s="92">
        <v>0</v>
      </c>
      <c r="AV233" s="92">
        <v>0</v>
      </c>
      <c r="AW233" s="92">
        <v>0</v>
      </c>
      <c r="AX233" s="92">
        <v>0</v>
      </c>
      <c r="AY233" s="92">
        <v>0</v>
      </c>
      <c r="AZ233" s="92">
        <v>0</v>
      </c>
      <c r="BA233" s="92">
        <v>0</v>
      </c>
    </row>
    <row r="234" spans="1:53" s="92" customFormat="1" x14ac:dyDescent="0.2">
      <c r="A234" s="91" t="s">
        <v>601</v>
      </c>
      <c r="B234" s="92">
        <v>1</v>
      </c>
      <c r="C234" s="92">
        <v>1</v>
      </c>
      <c r="D234" s="92">
        <v>0.999999999999999</v>
      </c>
      <c r="E234" s="92">
        <v>0.999999999999999</v>
      </c>
      <c r="F234" s="92">
        <v>1</v>
      </c>
      <c r="G234" s="92">
        <v>1</v>
      </c>
      <c r="H234" s="92">
        <v>0.999999999999999</v>
      </c>
      <c r="I234" s="92">
        <v>1</v>
      </c>
      <c r="J234" s="92">
        <v>0.999999999999999</v>
      </c>
      <c r="K234" s="92">
        <v>1</v>
      </c>
      <c r="L234" s="92">
        <v>1</v>
      </c>
      <c r="M234" s="92">
        <v>1</v>
      </c>
      <c r="N234" s="92">
        <v>1</v>
      </c>
      <c r="O234" s="92">
        <v>1</v>
      </c>
      <c r="P234" s="92">
        <v>0.999999999999999</v>
      </c>
      <c r="Q234" s="92">
        <v>1</v>
      </c>
      <c r="R234" s="92">
        <v>1</v>
      </c>
      <c r="S234" s="92">
        <v>0.999999999999999</v>
      </c>
      <c r="T234" s="92">
        <v>1</v>
      </c>
      <c r="U234" s="92">
        <v>1</v>
      </c>
      <c r="V234" s="92">
        <v>0.999999999999999</v>
      </c>
      <c r="W234" s="92">
        <v>0.999999999999999</v>
      </c>
      <c r="X234" s="92">
        <v>0.999999999999999</v>
      </c>
      <c r="Y234" s="92">
        <v>1</v>
      </c>
      <c r="Z234" s="92">
        <v>1</v>
      </c>
      <c r="AA234" s="92">
        <v>1</v>
      </c>
      <c r="AB234" s="92">
        <v>0.999999999999999</v>
      </c>
      <c r="AC234" s="92">
        <v>1</v>
      </c>
      <c r="AD234" s="92">
        <v>1</v>
      </c>
      <c r="AE234" s="92">
        <v>1</v>
      </c>
      <c r="AF234" s="92">
        <v>1</v>
      </c>
      <c r="AG234" s="92">
        <v>0.999999999999999</v>
      </c>
      <c r="AH234" s="92">
        <v>0.999999999999999</v>
      </c>
      <c r="AI234" s="92">
        <v>1</v>
      </c>
      <c r="AJ234" s="92">
        <v>1</v>
      </c>
      <c r="AK234" s="92">
        <v>1</v>
      </c>
      <c r="AL234" s="92">
        <v>1</v>
      </c>
      <c r="AM234" s="92">
        <v>1</v>
      </c>
      <c r="AN234" s="92">
        <v>1</v>
      </c>
      <c r="AO234" s="92">
        <v>0.999999999999999</v>
      </c>
      <c r="AP234" s="92">
        <v>1</v>
      </c>
      <c r="AQ234" s="92">
        <v>1</v>
      </c>
      <c r="AR234" s="92">
        <v>0.999999999999999</v>
      </c>
      <c r="AS234" s="92">
        <v>1</v>
      </c>
      <c r="AT234" s="92">
        <v>1</v>
      </c>
      <c r="AU234" s="92">
        <v>1</v>
      </c>
      <c r="AV234" s="92">
        <v>1</v>
      </c>
      <c r="AW234" s="92">
        <v>1</v>
      </c>
      <c r="AX234" s="92">
        <v>1</v>
      </c>
      <c r="AY234" s="92">
        <v>1</v>
      </c>
      <c r="AZ234" s="92">
        <v>0.999999999999999</v>
      </c>
      <c r="BA234" s="92">
        <v>0.999999999999999</v>
      </c>
    </row>
    <row r="235" spans="1:53" x14ac:dyDescent="0.2">
      <c r="A235" s="89" t="s">
        <v>602</v>
      </c>
    </row>
    <row r="236" spans="1:53" x14ac:dyDescent="0.2">
      <c r="A236" s="87" t="s">
        <v>603</v>
      </c>
    </row>
    <row r="237" spans="1:53" x14ac:dyDescent="0.2">
      <c r="A237" s="89" t="s">
        <v>604</v>
      </c>
      <c r="B237" s="88">
        <v>-1088498071.75617</v>
      </c>
      <c r="C237" s="88">
        <v>-1073166250.97725</v>
      </c>
      <c r="D237" s="88">
        <v>-1061176162.08225</v>
      </c>
      <c r="E237" s="88">
        <v>-1047789461.33755</v>
      </c>
      <c r="F237" s="88">
        <v>-1034934279.0818501</v>
      </c>
      <c r="G237" s="88">
        <v>-1026214188.2517999</v>
      </c>
      <c r="H237" s="88">
        <v>-1018365698.7816</v>
      </c>
      <c r="I237" s="88">
        <v>-1008914871.4826601</v>
      </c>
      <c r="J237" s="88">
        <v>-1003408180.5470001</v>
      </c>
      <c r="K237" s="88">
        <v>-996096266.08971298</v>
      </c>
      <c r="L237" s="88">
        <v>-991170339.68313706</v>
      </c>
      <c r="M237" s="88">
        <v>-983897662.72630894</v>
      </c>
      <c r="N237" s="88">
        <v>-983897662.72630894</v>
      </c>
      <c r="O237" s="88">
        <v>-961640653.27800298</v>
      </c>
      <c r="P237" s="88">
        <v>-946705556.91470897</v>
      </c>
      <c r="Q237" s="88">
        <v>-944316122.57419205</v>
      </c>
      <c r="R237" s="88">
        <v>-942498331.14082098</v>
      </c>
      <c r="S237" s="88">
        <v>-942020795.89255798</v>
      </c>
      <c r="T237" s="88">
        <v>-943611316.30193603</v>
      </c>
      <c r="U237" s="88">
        <v>-947432127.20853901</v>
      </c>
      <c r="V237" s="88">
        <v>-951822234.91592205</v>
      </c>
      <c r="W237" s="88">
        <v>-961335258.25973797</v>
      </c>
      <c r="X237" s="88">
        <v>-974049897.75368595</v>
      </c>
      <c r="Y237" s="88">
        <v>-995655632.93177497</v>
      </c>
      <c r="Z237" s="88">
        <v>-1015082110.32011</v>
      </c>
      <c r="AA237" s="88">
        <v>-1015082110.32011</v>
      </c>
      <c r="AB237" s="88">
        <v>-1026550822.5598201</v>
      </c>
      <c r="AC237" s="88">
        <v>-1059450137.09077</v>
      </c>
      <c r="AD237" s="88">
        <v>-1087133038.3727</v>
      </c>
      <c r="AE237" s="88">
        <v>-1114423064.8269501</v>
      </c>
      <c r="AF237" s="88">
        <v>-1141778551.86045</v>
      </c>
      <c r="AG237" s="88">
        <v>-1169003960.41728</v>
      </c>
      <c r="AH237" s="88">
        <v>-1196312247.0636799</v>
      </c>
      <c r="AI237" s="88">
        <v>-1223764066.1863201</v>
      </c>
      <c r="AJ237" s="88">
        <v>-1251543955.6502299</v>
      </c>
      <c r="AK237" s="88">
        <v>-1279556060.2936299</v>
      </c>
      <c r="AL237" s="88">
        <v>-1307791357.97699</v>
      </c>
      <c r="AM237" s="88">
        <v>-1336421173.6413901</v>
      </c>
      <c r="AN237" s="88">
        <v>-1336421173.6413901</v>
      </c>
      <c r="AO237" s="88">
        <v>-1359471748.7651401</v>
      </c>
      <c r="AP237" s="88">
        <v>-1402485280.3710999</v>
      </c>
      <c r="AQ237" s="88">
        <v>-1430001250.7885101</v>
      </c>
      <c r="AR237" s="88">
        <v>-1456803911.99828</v>
      </c>
      <c r="AS237" s="88">
        <v>-1483644969.8222301</v>
      </c>
      <c r="AT237" s="88">
        <v>-1509968378.12831</v>
      </c>
      <c r="AU237" s="88">
        <v>-1536319816.34795</v>
      </c>
      <c r="AV237" s="88">
        <v>-1562461644.9322701</v>
      </c>
      <c r="AW237" s="88">
        <v>-1587818916.6300001</v>
      </c>
      <c r="AX237" s="88">
        <v>-1612484306.0731001</v>
      </c>
      <c r="AY237" s="88">
        <v>-1636983233.6710601</v>
      </c>
      <c r="AZ237" s="88">
        <v>-1661678451.3900499</v>
      </c>
      <c r="BA237" s="88">
        <v>-1661678451.3900499</v>
      </c>
    </row>
    <row r="238" spans="1:53" x14ac:dyDescent="0.2">
      <c r="A238" s="89" t="s">
        <v>605</v>
      </c>
      <c r="B238" s="88">
        <v>0</v>
      </c>
      <c r="C238" s="88">
        <v>0</v>
      </c>
      <c r="D238" s="88">
        <v>0</v>
      </c>
      <c r="E238" s="88">
        <v>0</v>
      </c>
      <c r="F238" s="88">
        <v>0</v>
      </c>
      <c r="G238" s="88">
        <v>0</v>
      </c>
      <c r="H238" s="88">
        <v>0</v>
      </c>
      <c r="I238" s="88">
        <v>0</v>
      </c>
      <c r="J238" s="88">
        <v>0</v>
      </c>
      <c r="K238" s="88">
        <v>0</v>
      </c>
      <c r="L238" s="88">
        <v>0</v>
      </c>
      <c r="M238" s="88">
        <v>0</v>
      </c>
      <c r="N238" s="88">
        <v>0</v>
      </c>
      <c r="O238" s="88">
        <v>0</v>
      </c>
      <c r="P238" s="88">
        <v>0</v>
      </c>
      <c r="Q238" s="88">
        <v>0</v>
      </c>
      <c r="R238" s="88">
        <v>0</v>
      </c>
      <c r="S238" s="88">
        <v>0</v>
      </c>
      <c r="T238" s="88">
        <v>0</v>
      </c>
      <c r="U238" s="88">
        <v>0</v>
      </c>
      <c r="V238" s="88">
        <v>0</v>
      </c>
      <c r="W238" s="88">
        <v>0</v>
      </c>
      <c r="X238" s="88">
        <v>0</v>
      </c>
      <c r="Y238" s="88">
        <v>0</v>
      </c>
      <c r="Z238" s="88">
        <v>0</v>
      </c>
      <c r="AA238" s="88">
        <v>0</v>
      </c>
      <c r="AB238" s="88">
        <v>0</v>
      </c>
      <c r="AC238" s="88">
        <v>0</v>
      </c>
      <c r="AD238" s="88">
        <v>0</v>
      </c>
      <c r="AE238" s="88">
        <v>0</v>
      </c>
      <c r="AF238" s="88">
        <v>0</v>
      </c>
      <c r="AG238" s="88">
        <v>0</v>
      </c>
      <c r="AH238" s="88">
        <v>0</v>
      </c>
      <c r="AI238" s="88">
        <v>0</v>
      </c>
      <c r="AJ238" s="88">
        <v>0</v>
      </c>
      <c r="AK238" s="88">
        <v>0</v>
      </c>
      <c r="AL238" s="88">
        <v>0</v>
      </c>
      <c r="AM238" s="88">
        <v>0</v>
      </c>
      <c r="AN238" s="88">
        <v>0</v>
      </c>
      <c r="AO238" s="88">
        <v>0</v>
      </c>
      <c r="AP238" s="88">
        <v>0</v>
      </c>
      <c r="AQ238" s="88">
        <v>0</v>
      </c>
      <c r="AR238" s="88">
        <v>0</v>
      </c>
      <c r="AS238" s="88">
        <v>0</v>
      </c>
      <c r="AT238" s="88">
        <v>0</v>
      </c>
      <c r="AU238" s="88">
        <v>0</v>
      </c>
      <c r="AV238" s="88">
        <v>0</v>
      </c>
      <c r="AW238" s="88">
        <v>0</v>
      </c>
      <c r="AX238" s="88">
        <v>0</v>
      </c>
      <c r="AY238" s="88">
        <v>0</v>
      </c>
      <c r="AZ238" s="88">
        <v>0</v>
      </c>
      <c r="BA238" s="88">
        <v>0</v>
      </c>
    </row>
    <row r="239" spans="1:53" x14ac:dyDescent="0.2">
      <c r="A239" s="89" t="s">
        <v>606</v>
      </c>
      <c r="B239" s="88">
        <v>-932068509.61102796</v>
      </c>
      <c r="C239" s="88">
        <v>-924879433.38267505</v>
      </c>
      <c r="D239" s="88">
        <v>-918518171.34111595</v>
      </c>
      <c r="E239" s="88">
        <v>-905331275.85563803</v>
      </c>
      <c r="F239" s="88">
        <v>-892776758.53687203</v>
      </c>
      <c r="G239" s="88">
        <v>-883475422.95013595</v>
      </c>
      <c r="H239" s="88">
        <v>-871218718.03394794</v>
      </c>
      <c r="I239" s="88">
        <v>-865245915.656461</v>
      </c>
      <c r="J239" s="88">
        <v>-861995994.66116095</v>
      </c>
      <c r="K239" s="88">
        <v>-857814554.45422995</v>
      </c>
      <c r="L239" s="88">
        <v>-853275321.94643998</v>
      </c>
      <c r="M239" s="88">
        <v>-846589595.15324605</v>
      </c>
      <c r="N239" s="88">
        <v>-846589595.15324605</v>
      </c>
      <c r="O239" s="88">
        <v>-829083889.66400194</v>
      </c>
      <c r="P239" s="88">
        <v>-818395765.95493495</v>
      </c>
      <c r="Q239" s="88">
        <v>-815395471.24039698</v>
      </c>
      <c r="R239" s="88">
        <v>-812893841.74815905</v>
      </c>
      <c r="S239" s="88">
        <v>-816481467.09475195</v>
      </c>
      <c r="T239" s="88">
        <v>-826195989.84904897</v>
      </c>
      <c r="U239" s="88">
        <v>-838427380.98034596</v>
      </c>
      <c r="V239" s="88">
        <v>-851005516.69809997</v>
      </c>
      <c r="W239" s="88">
        <v>-860859734.35340202</v>
      </c>
      <c r="X239" s="88">
        <v>-873191566.02952099</v>
      </c>
      <c r="Y239" s="88">
        <v>-890249026.79331994</v>
      </c>
      <c r="Z239" s="88">
        <v>-905275283.93945706</v>
      </c>
      <c r="AA239" s="88">
        <v>-905275283.93945706</v>
      </c>
      <c r="AB239" s="88">
        <v>-915235428.87179303</v>
      </c>
      <c r="AC239" s="88">
        <v>-942736328.16136396</v>
      </c>
      <c r="AD239" s="88">
        <v>-965483650.85170698</v>
      </c>
      <c r="AE239" s="88">
        <v>-988990926.32360494</v>
      </c>
      <c r="AF239" s="88">
        <v>-1012555113.03364</v>
      </c>
      <c r="AG239" s="88">
        <v>-1041414313.7038701</v>
      </c>
      <c r="AH239" s="88">
        <v>-1065889898.44067</v>
      </c>
      <c r="AI239" s="88">
        <v>-1091032083.4168</v>
      </c>
      <c r="AJ239" s="88">
        <v>-1115839539.6507101</v>
      </c>
      <c r="AK239" s="88">
        <v>-1140804568.0438199</v>
      </c>
      <c r="AL239" s="88">
        <v>-1162888322.7671499</v>
      </c>
      <c r="AM239" s="88">
        <v>-1186143321.2265401</v>
      </c>
      <c r="AN239" s="88">
        <v>-1186143321.2265401</v>
      </c>
      <c r="AO239" s="88">
        <v>-1198958679.4196601</v>
      </c>
      <c r="AP239" s="88">
        <v>-1229625524.45503</v>
      </c>
      <c r="AQ239" s="88">
        <v>-1246554947.8489001</v>
      </c>
      <c r="AR239" s="88">
        <v>-1263663563.86625</v>
      </c>
      <c r="AS239" s="88">
        <v>-1280002821.71471</v>
      </c>
      <c r="AT239" s="88">
        <v>-1307159215.3879499</v>
      </c>
      <c r="AU239" s="88">
        <v>-1329151008.75335</v>
      </c>
      <c r="AV239" s="88">
        <v>-1351462832.15431</v>
      </c>
      <c r="AW239" s="88">
        <v>-1373898105.1969099</v>
      </c>
      <c r="AX239" s="88">
        <v>-1396492978.53828</v>
      </c>
      <c r="AY239" s="88">
        <v>-1415229993.45332</v>
      </c>
      <c r="AZ239" s="88">
        <v>-1434642315.59811</v>
      </c>
      <c r="BA239" s="88">
        <v>-1434642315.59811</v>
      </c>
    </row>
    <row r="240" spans="1:53" x14ac:dyDescent="0.2">
      <c r="A240" s="89" t="s">
        <v>607</v>
      </c>
      <c r="B240" s="88">
        <v>-34339705.910645999</v>
      </c>
      <c r="C240" s="88">
        <v>-27902789.076554701</v>
      </c>
      <c r="D240" s="88">
        <v>-23604428.387942702</v>
      </c>
      <c r="E240" s="88">
        <v>-24892721.3269284</v>
      </c>
      <c r="F240" s="88">
        <v>-26021012.771450199</v>
      </c>
      <c r="G240" s="88">
        <v>-27567360.735506002</v>
      </c>
      <c r="H240" s="88">
        <v>-32843872.927062999</v>
      </c>
      <c r="I240" s="88">
        <v>-30414318.380244002</v>
      </c>
      <c r="J240" s="88">
        <v>-28763490.312704999</v>
      </c>
      <c r="K240" s="88">
        <v>-26442351.4533359</v>
      </c>
      <c r="L240" s="88">
        <v>-26596192.521209899</v>
      </c>
      <c r="M240" s="88">
        <v>-26813375.2430702</v>
      </c>
      <c r="N240" s="88">
        <v>-26813375.2430702</v>
      </c>
      <c r="O240" s="88">
        <v>-24550105.737257998</v>
      </c>
      <c r="P240" s="88">
        <v>-21970101.2720492</v>
      </c>
      <c r="Q240" s="88">
        <v>-22837580.667892002</v>
      </c>
      <c r="R240" s="88">
        <v>-23713984.6231452</v>
      </c>
      <c r="S240" s="88">
        <v>-19690677.597563699</v>
      </c>
      <c r="T240" s="88">
        <v>-11376083.8919612</v>
      </c>
      <c r="U240" s="88">
        <v>-2524618.42727943</v>
      </c>
      <c r="V240" s="88">
        <v>6168445.3523353199</v>
      </c>
      <c r="W240" s="88">
        <v>7590565.4922082704</v>
      </c>
      <c r="X240" s="88">
        <v>8648792.24445327</v>
      </c>
      <c r="Y240" s="88">
        <v>6542593.5508051701</v>
      </c>
      <c r="Z240" s="88">
        <v>4339798.9763773298</v>
      </c>
      <c r="AA240" s="88">
        <v>4339798.9763773298</v>
      </c>
      <c r="AB240" s="88">
        <v>4133476.4948589299</v>
      </c>
      <c r="AC240" s="88">
        <v>2447814.8811497102</v>
      </c>
      <c r="AD240" s="88">
        <v>638968.86101913103</v>
      </c>
      <c r="AE240" s="88">
        <v>-61198.710087667401</v>
      </c>
      <c r="AF240" s="88">
        <v>-762052.95362910104</v>
      </c>
      <c r="AG240" s="88">
        <v>3947739.4593442502</v>
      </c>
      <c r="AH240" s="88">
        <v>4200480.4345803196</v>
      </c>
      <c r="AI240" s="88">
        <v>4992794.6067326097</v>
      </c>
      <c r="AJ240" s="88">
        <v>5159670.4998189099</v>
      </c>
      <c r="AK240" s="88">
        <v>5278406.5365972901</v>
      </c>
      <c r="AL240" s="88">
        <v>2319118.19279599</v>
      </c>
      <c r="AM240" s="88">
        <v>181141.541497878</v>
      </c>
      <c r="AN240" s="88">
        <v>181141.541497878</v>
      </c>
      <c r="AO240" s="88">
        <v>-7444719.7710707802</v>
      </c>
      <c r="AP240" s="88">
        <v>-14934581.581238899</v>
      </c>
      <c r="AQ240" s="88">
        <v>-22408747.7814992</v>
      </c>
      <c r="AR240" s="88">
        <v>-29070638.5827385</v>
      </c>
      <c r="AS240" s="88">
        <v>-36535317.567127198</v>
      </c>
      <c r="AT240" s="88">
        <v>-32723375.663897399</v>
      </c>
      <c r="AU240" s="88">
        <v>-34100665.291282997</v>
      </c>
      <c r="AV240" s="88">
        <v>-34971614.731382199</v>
      </c>
      <c r="AW240" s="88">
        <v>-35023043.633630499</v>
      </c>
      <c r="AX240" s="88">
        <v>-34300899.858800903</v>
      </c>
      <c r="AY240" s="88">
        <v>-37287657.346602701</v>
      </c>
      <c r="AZ240" s="88">
        <v>-39773069.454245202</v>
      </c>
      <c r="BA240" s="88">
        <v>-39773069.454245202</v>
      </c>
    </row>
    <row r="241" spans="1:53" x14ac:dyDescent="0.2">
      <c r="A241" s="89" t="s">
        <v>608</v>
      </c>
      <c r="B241" s="88">
        <v>-20298620.3654401</v>
      </c>
      <c r="C241" s="88">
        <v>-19946732.051066499</v>
      </c>
      <c r="D241" s="88">
        <v>-19639305.853500601</v>
      </c>
      <c r="E241" s="88">
        <v>-19317045.684193999</v>
      </c>
      <c r="F241" s="88">
        <v>-19005702.4424414</v>
      </c>
      <c r="G241" s="88">
        <v>-18765551.2524799</v>
      </c>
      <c r="H241" s="88">
        <v>-18555269.069685601</v>
      </c>
      <c r="I241" s="88">
        <v>-18316403.2902596</v>
      </c>
      <c r="J241" s="88">
        <v>-18146616.8104228</v>
      </c>
      <c r="K241" s="88">
        <v>-17954970.795222599</v>
      </c>
      <c r="L241" s="88">
        <v>-17783863.808940999</v>
      </c>
      <c r="M241" s="88">
        <v>-17561795.609109201</v>
      </c>
      <c r="N241" s="88">
        <v>-17561795.609109201</v>
      </c>
      <c r="O241" s="88">
        <v>-17048131.732760299</v>
      </c>
      <c r="P241" s="88">
        <v>-16731335.714983599</v>
      </c>
      <c r="Q241" s="88">
        <v>-16607435.181573801</v>
      </c>
      <c r="R241" s="88">
        <v>-16494478.273339299</v>
      </c>
      <c r="S241" s="88">
        <v>-16399755.11527</v>
      </c>
      <c r="T241" s="88">
        <v>-16337179.9958838</v>
      </c>
      <c r="U241" s="88">
        <v>-16319838.6820658</v>
      </c>
      <c r="V241" s="88">
        <v>-16308139.457225701</v>
      </c>
      <c r="W241" s="88">
        <v>-16381734.114886099</v>
      </c>
      <c r="X241" s="88">
        <v>-16507472.6506922</v>
      </c>
      <c r="Y241" s="88">
        <v>-16754286.5863788</v>
      </c>
      <c r="Z241" s="88">
        <v>-16959729.347784702</v>
      </c>
      <c r="AA241" s="88">
        <v>-16959729.347784702</v>
      </c>
      <c r="AB241" s="88">
        <v>-17055647.8339535</v>
      </c>
      <c r="AC241" s="88">
        <v>-17486254.183316801</v>
      </c>
      <c r="AD241" s="88">
        <v>-17825295.848134398</v>
      </c>
      <c r="AE241" s="88">
        <v>-18163109.626095399</v>
      </c>
      <c r="AF241" s="88">
        <v>-18496164.5679239</v>
      </c>
      <c r="AG241" s="88">
        <v>-18828192.675601799</v>
      </c>
      <c r="AH241" s="88">
        <v>-19165219.569864601</v>
      </c>
      <c r="AI241" s="88">
        <v>-19502572.420333602</v>
      </c>
      <c r="AJ241" s="88">
        <v>-19840236.884620499</v>
      </c>
      <c r="AK241" s="88">
        <v>-20179324.8122022</v>
      </c>
      <c r="AL241" s="88">
        <v>-20494331.892078798</v>
      </c>
      <c r="AM241" s="88">
        <v>-20817009.6319394</v>
      </c>
      <c r="AN241" s="88">
        <v>-20817009.6319394</v>
      </c>
      <c r="AO241" s="88">
        <v>-21062066.302643199</v>
      </c>
      <c r="AP241" s="88">
        <v>-21607096.792632401</v>
      </c>
      <c r="AQ241" s="88">
        <v>-21909918.703234199</v>
      </c>
      <c r="AR241" s="88">
        <v>-22206011.246285301</v>
      </c>
      <c r="AS241" s="88">
        <v>-22492284.109824199</v>
      </c>
      <c r="AT241" s="88">
        <v>-22773179.424111899</v>
      </c>
      <c r="AU241" s="88">
        <v>-23055066.024137501</v>
      </c>
      <c r="AV241" s="88">
        <v>-23332340.114796899</v>
      </c>
      <c r="AW241" s="88">
        <v>-23606198.0442423</v>
      </c>
      <c r="AX241" s="88">
        <v>-23875355.671762601</v>
      </c>
      <c r="AY241" s="88">
        <v>-24112004.058254302</v>
      </c>
      <c r="AZ241" s="88">
        <v>-24352931.716049898</v>
      </c>
      <c r="BA241" s="88">
        <v>-24352931.716049898</v>
      </c>
    </row>
    <row r="242" spans="1:53" x14ac:dyDescent="0.2">
      <c r="A242" s="89" t="s">
        <v>609</v>
      </c>
      <c r="B242" s="88">
        <v>-195067.42484112299</v>
      </c>
      <c r="C242" s="88">
        <v>-191685.81830428599</v>
      </c>
      <c r="D242" s="88">
        <v>-188731.48763509601</v>
      </c>
      <c r="E242" s="88">
        <v>-185634.604190616</v>
      </c>
      <c r="F242" s="88">
        <v>-182642.63117388001</v>
      </c>
      <c r="G242" s="88">
        <v>-180334.80564904399</v>
      </c>
      <c r="H242" s="88">
        <v>-178314.01787385601</v>
      </c>
      <c r="I242" s="88">
        <v>-176018.54499755101</v>
      </c>
      <c r="J242" s="88">
        <v>-174386.91630563201</v>
      </c>
      <c r="K242" s="88">
        <v>-172545.21997390501</v>
      </c>
      <c r="L242" s="88">
        <v>-170900.90136577401</v>
      </c>
      <c r="M242" s="88">
        <v>-168766.851312104</v>
      </c>
      <c r="N242" s="88">
        <v>-168766.851312104</v>
      </c>
      <c r="O242" s="88">
        <v>-163830.60008963701</v>
      </c>
      <c r="P242" s="88">
        <v>-160786.22651768601</v>
      </c>
      <c r="Q242" s="88">
        <v>-159595.55653353999</v>
      </c>
      <c r="R242" s="88">
        <v>-158510.05353823199</v>
      </c>
      <c r="S242" s="88">
        <v>-157599.77480082301</v>
      </c>
      <c r="T242" s="88">
        <v>-156998.43504580401</v>
      </c>
      <c r="U242" s="88">
        <v>-156831.78699933799</v>
      </c>
      <c r="V242" s="88">
        <v>-156719.35878396701</v>
      </c>
      <c r="W242" s="88">
        <v>-157426.59504403899</v>
      </c>
      <c r="X242" s="88">
        <v>-158634.92802142401</v>
      </c>
      <c r="Y242" s="88">
        <v>-161006.78177219699</v>
      </c>
      <c r="Z242" s="88">
        <v>-162981.06326021001</v>
      </c>
      <c r="AA242" s="88">
        <v>-162981.06326021001</v>
      </c>
      <c r="AB242" s="88">
        <v>-163902.828964221</v>
      </c>
      <c r="AC242" s="88">
        <v>-168040.90683248601</v>
      </c>
      <c r="AD242" s="88">
        <v>-171299.058533398</v>
      </c>
      <c r="AE242" s="88">
        <v>-174545.41038176799</v>
      </c>
      <c r="AF242" s="88">
        <v>-177746.03035807499</v>
      </c>
      <c r="AG242" s="88">
        <v>-180936.78257539601</v>
      </c>
      <c r="AH242" s="88">
        <v>-184175.57256124099</v>
      </c>
      <c r="AI242" s="88">
        <v>-187417.49494902199</v>
      </c>
      <c r="AJ242" s="88">
        <v>-190662.41191002601</v>
      </c>
      <c r="AK242" s="88">
        <v>-193921.00819082101</v>
      </c>
      <c r="AL242" s="88">
        <v>-196948.19027374001</v>
      </c>
      <c r="AM242" s="88">
        <v>-200049.08652358199</v>
      </c>
      <c r="AN242" s="88">
        <v>-200049.08652358199</v>
      </c>
      <c r="AO242" s="88">
        <v>-202404.053158444</v>
      </c>
      <c r="AP242" s="88">
        <v>-207641.73395783</v>
      </c>
      <c r="AQ242" s="88">
        <v>-210551.81795482599</v>
      </c>
      <c r="AR242" s="88">
        <v>-213397.23349774399</v>
      </c>
      <c r="AS242" s="88">
        <v>-216148.283041363</v>
      </c>
      <c r="AT242" s="88">
        <v>-218847.65495046799</v>
      </c>
      <c r="AU242" s="88">
        <v>-221556.55300236799</v>
      </c>
      <c r="AV242" s="88">
        <v>-224221.12536572799</v>
      </c>
      <c r="AW242" s="88">
        <v>-226852.86880974</v>
      </c>
      <c r="AX242" s="88">
        <v>-229439.442888741</v>
      </c>
      <c r="AY242" s="88">
        <v>-231713.60687204101</v>
      </c>
      <c r="AZ242" s="88">
        <v>-234028.89416413699</v>
      </c>
      <c r="BA242" s="88">
        <v>-234028.89416413699</v>
      </c>
    </row>
    <row r="243" spans="1:53" x14ac:dyDescent="0.2">
      <c r="A243" s="89" t="s">
        <v>610</v>
      </c>
      <c r="B243" s="88">
        <v>-25250742.427887</v>
      </c>
      <c r="C243" s="88">
        <v>-24821144.836075701</v>
      </c>
      <c r="D243" s="88">
        <v>-24447362.722927898</v>
      </c>
      <c r="E243" s="88">
        <v>-24052890.451273501</v>
      </c>
      <c r="F243" s="88">
        <v>-23672003.8871843</v>
      </c>
      <c r="G243" s="88">
        <v>-23380701.6141514</v>
      </c>
      <c r="H243" s="88">
        <v>-23125099.723547202</v>
      </c>
      <c r="I243" s="88">
        <v>-22833013.195598599</v>
      </c>
      <c r="J243" s="88">
        <v>-22628085.287989199</v>
      </c>
      <c r="K243" s="88">
        <v>-22395248.9056562</v>
      </c>
      <c r="L243" s="88">
        <v>-22189689.992081899</v>
      </c>
      <c r="M243" s="88">
        <v>-22016375.4872812</v>
      </c>
      <c r="N243" s="88">
        <v>-22016375.4872812</v>
      </c>
      <c r="O243" s="88">
        <v>-21511876.1243596</v>
      </c>
      <c r="P243" s="88">
        <v>-21184720.1798441</v>
      </c>
      <c r="Q243" s="88">
        <v>-21101664.984645899</v>
      </c>
      <c r="R243" s="88">
        <v>-21031346.815457702</v>
      </c>
      <c r="S243" s="88">
        <v>-20983657.776440699</v>
      </c>
      <c r="T243" s="88">
        <v>-20977186.607308</v>
      </c>
      <c r="U243" s="88">
        <v>-21027627.3643208</v>
      </c>
      <c r="V243" s="88">
        <v>-21085126.018085498</v>
      </c>
      <c r="W243" s="88">
        <v>-21254670.340260599</v>
      </c>
      <c r="X243" s="88">
        <v>-21492174.568485498</v>
      </c>
      <c r="Y243" s="88">
        <v>-21890575.782482199</v>
      </c>
      <c r="Z243" s="88">
        <v>-22244234.978487998</v>
      </c>
      <c r="AA243" s="88">
        <v>-22244234.978487998</v>
      </c>
      <c r="AB243" s="88">
        <v>-22356385.3165427</v>
      </c>
      <c r="AC243" s="88">
        <v>-22919398.821492098</v>
      </c>
      <c r="AD243" s="88">
        <v>-23363243.537151098</v>
      </c>
      <c r="AE243" s="88">
        <v>-23804743.869456999</v>
      </c>
      <c r="AF243" s="88">
        <v>-24239952.956092302</v>
      </c>
      <c r="AG243" s="88">
        <v>-24673892.251766801</v>
      </c>
      <c r="AH243" s="88">
        <v>-25113278.6076869</v>
      </c>
      <c r="AI243" s="88">
        <v>-25552045.1352311</v>
      </c>
      <c r="AJ243" s="88">
        <v>-25991479.458730198</v>
      </c>
      <c r="AK243" s="88">
        <v>-26431735.7641702</v>
      </c>
      <c r="AL243" s="88">
        <v>-26841696.308013398</v>
      </c>
      <c r="AM243" s="88">
        <v>-27261273.557667401</v>
      </c>
      <c r="AN243" s="88">
        <v>-27261273.557667401</v>
      </c>
      <c r="AO243" s="88">
        <v>-27549399.989199702</v>
      </c>
      <c r="AP243" s="88">
        <v>-28247364.6783376</v>
      </c>
      <c r="AQ243" s="88">
        <v>-28628238.3278668</v>
      </c>
      <c r="AR243" s="88">
        <v>-28998738.422800999</v>
      </c>
      <c r="AS243" s="88">
        <v>-29355296.137239899</v>
      </c>
      <c r="AT243" s="88">
        <v>-29703824.9430249</v>
      </c>
      <c r="AU243" s="88">
        <v>-30051524.693578299</v>
      </c>
      <c r="AV243" s="88">
        <v>-30391116.2776094</v>
      </c>
      <c r="AW243" s="88">
        <v>-30725875.803699002</v>
      </c>
      <c r="AX243" s="88">
        <v>-31052582.9469308</v>
      </c>
      <c r="AY243" s="88">
        <v>-31337054.095008802</v>
      </c>
      <c r="AZ243" s="88">
        <v>-32177064.770385101</v>
      </c>
      <c r="BA243" s="88">
        <v>-32177064.770385101</v>
      </c>
    </row>
    <row r="244" spans="1:53" x14ac:dyDescent="0.2">
      <c r="A244" s="89" t="s">
        <v>611</v>
      </c>
      <c r="B244" s="88">
        <v>-333044654.23159897</v>
      </c>
      <c r="C244" s="88">
        <v>-325749966.47085702</v>
      </c>
      <c r="D244" s="88">
        <v>-319087121.06240898</v>
      </c>
      <c r="E244" s="88">
        <v>-312227362.04049999</v>
      </c>
      <c r="F244" s="88">
        <v>-305648610.93837202</v>
      </c>
      <c r="G244" s="88">
        <v>-300350669.66304201</v>
      </c>
      <c r="H244" s="88">
        <v>-295658667.40213901</v>
      </c>
      <c r="I244" s="88">
        <v>-290470707.44392902</v>
      </c>
      <c r="J244" s="88">
        <v>-286674566.944951</v>
      </c>
      <c r="K244" s="88">
        <v>-282745345.54756498</v>
      </c>
      <c r="L244" s="88">
        <v>-279324166.32814902</v>
      </c>
      <c r="M244" s="88">
        <v>-275124203.26924402</v>
      </c>
      <c r="N244" s="88">
        <v>-275124203.26924402</v>
      </c>
      <c r="O244" s="88">
        <v>-266310210.56905401</v>
      </c>
      <c r="P244" s="88">
        <v>-261095662.212356</v>
      </c>
      <c r="Q244" s="88">
        <v>-259057545.535714</v>
      </c>
      <c r="R244" s="88">
        <v>-257360087.59187299</v>
      </c>
      <c r="S244" s="88">
        <v>-256028187.92420301</v>
      </c>
      <c r="T244" s="88">
        <v>-255359604.19151399</v>
      </c>
      <c r="U244" s="88">
        <v>-255521219.87444901</v>
      </c>
      <c r="V244" s="88">
        <v>-255815725.282004</v>
      </c>
      <c r="W244" s="88">
        <v>-257744279.376728</v>
      </c>
      <c r="X244" s="88">
        <v>-260634047.76417899</v>
      </c>
      <c r="Y244" s="88">
        <v>-265628996.253831</v>
      </c>
      <c r="Z244" s="88">
        <v>-269977617.86489099</v>
      </c>
      <c r="AA244" s="88">
        <v>-269977617.86489099</v>
      </c>
      <c r="AB244" s="88">
        <v>-270474499.17346102</v>
      </c>
      <c r="AC244" s="88">
        <v>-279759694.16753799</v>
      </c>
      <c r="AD244" s="88">
        <v>-286568422.06956899</v>
      </c>
      <c r="AE244" s="88">
        <v>-293785998.20013201</v>
      </c>
      <c r="AF244" s="88">
        <v>-300925285.67218697</v>
      </c>
      <c r="AG244" s="88">
        <v>-308567841.822124</v>
      </c>
      <c r="AH244" s="88">
        <v>-316309421.72838902</v>
      </c>
      <c r="AI244" s="88">
        <v>-324000128.86614001</v>
      </c>
      <c r="AJ244" s="88">
        <v>-331155433.581402</v>
      </c>
      <c r="AK244" s="88">
        <v>-338378494.39796299</v>
      </c>
      <c r="AL244" s="88">
        <v>-345309161.39017999</v>
      </c>
      <c r="AM244" s="88">
        <v>-352014180.17603499</v>
      </c>
      <c r="AN244" s="88">
        <v>-352014180.17603499</v>
      </c>
      <c r="AO244" s="88">
        <v>-352854802.14778298</v>
      </c>
      <c r="AP244" s="88">
        <v>-366137341.90415102</v>
      </c>
      <c r="AQ244" s="88">
        <v>-372735955.87943101</v>
      </c>
      <c r="AR244" s="88">
        <v>-379755963.88577098</v>
      </c>
      <c r="AS244" s="88">
        <v>-386079305.08319598</v>
      </c>
      <c r="AT244" s="88">
        <v>-392917658.521025</v>
      </c>
      <c r="AU244" s="88">
        <v>-399235062.86035198</v>
      </c>
      <c r="AV244" s="88">
        <v>-405364571.02477401</v>
      </c>
      <c r="AW244" s="88">
        <v>-412186409.16850901</v>
      </c>
      <c r="AX244" s="88">
        <v>-419871592.39423698</v>
      </c>
      <c r="AY244" s="88">
        <v>-427110915.26838899</v>
      </c>
      <c r="AZ244" s="88">
        <v>-432937957.29876798</v>
      </c>
      <c r="BA244" s="88">
        <v>-432937957.29876798</v>
      </c>
    </row>
    <row r="245" spans="1:53" x14ac:dyDescent="0.2">
      <c r="A245" s="89" t="s">
        <v>612</v>
      </c>
      <c r="B245" s="88">
        <v>0</v>
      </c>
      <c r="C245" s="88">
        <v>0</v>
      </c>
      <c r="D245" s="88">
        <v>0</v>
      </c>
      <c r="E245" s="88">
        <v>0</v>
      </c>
      <c r="F245" s="88">
        <v>0</v>
      </c>
      <c r="G245" s="88">
        <v>0</v>
      </c>
      <c r="H245" s="88">
        <v>0</v>
      </c>
      <c r="I245" s="88">
        <v>0</v>
      </c>
      <c r="J245" s="88">
        <v>0</v>
      </c>
      <c r="K245" s="88">
        <v>0</v>
      </c>
      <c r="L245" s="88">
        <v>0</v>
      </c>
      <c r="M245" s="88">
        <v>0</v>
      </c>
      <c r="N245" s="88">
        <v>0</v>
      </c>
      <c r="O245" s="88">
        <v>0</v>
      </c>
      <c r="P245" s="88">
        <v>0</v>
      </c>
      <c r="Q245" s="88">
        <v>0</v>
      </c>
      <c r="R245" s="88">
        <v>0</v>
      </c>
      <c r="S245" s="88">
        <v>0</v>
      </c>
      <c r="T245" s="88">
        <v>0</v>
      </c>
      <c r="U245" s="88">
        <v>0</v>
      </c>
      <c r="V245" s="88">
        <v>0</v>
      </c>
      <c r="W245" s="88">
        <v>0</v>
      </c>
      <c r="X245" s="88">
        <v>0</v>
      </c>
      <c r="Y245" s="88">
        <v>0</v>
      </c>
      <c r="Z245" s="88">
        <v>0</v>
      </c>
      <c r="AA245" s="88">
        <v>0</v>
      </c>
      <c r="AB245" s="88">
        <v>0</v>
      </c>
      <c r="AC245" s="88">
        <v>0</v>
      </c>
      <c r="AD245" s="88">
        <v>0</v>
      </c>
      <c r="AE245" s="88">
        <v>0</v>
      </c>
      <c r="AF245" s="88">
        <v>0</v>
      </c>
      <c r="AG245" s="88">
        <v>0</v>
      </c>
      <c r="AH245" s="88">
        <v>0</v>
      </c>
      <c r="AI245" s="88">
        <v>0</v>
      </c>
      <c r="AJ245" s="88">
        <v>0</v>
      </c>
      <c r="AK245" s="88">
        <v>0</v>
      </c>
      <c r="AL245" s="88">
        <v>0</v>
      </c>
      <c r="AM245" s="88">
        <v>0</v>
      </c>
      <c r="AN245" s="88">
        <v>0</v>
      </c>
      <c r="AO245" s="88">
        <v>0</v>
      </c>
      <c r="AP245" s="88">
        <v>0</v>
      </c>
      <c r="AQ245" s="88">
        <v>0</v>
      </c>
      <c r="AR245" s="88">
        <v>0</v>
      </c>
      <c r="AS245" s="88">
        <v>0</v>
      </c>
      <c r="AT245" s="88">
        <v>0</v>
      </c>
      <c r="AU245" s="88">
        <v>0</v>
      </c>
      <c r="AV245" s="88">
        <v>0</v>
      </c>
      <c r="AW245" s="88">
        <v>0</v>
      </c>
      <c r="AX245" s="88">
        <v>0</v>
      </c>
      <c r="AY245" s="88">
        <v>0</v>
      </c>
      <c r="AZ245" s="88">
        <v>0</v>
      </c>
      <c r="BA245" s="88">
        <v>0</v>
      </c>
    </row>
    <row r="246" spans="1:53" x14ac:dyDescent="0.2">
      <c r="A246" s="89" t="s">
        <v>613</v>
      </c>
      <c r="B246" s="88">
        <v>-2433695371.7276101</v>
      </c>
      <c r="C246" s="88">
        <v>-2396658002.6127801</v>
      </c>
      <c r="D246" s="88">
        <v>-2366661282.9377799</v>
      </c>
      <c r="E246" s="88">
        <v>-2333796391.3002801</v>
      </c>
      <c r="F246" s="88">
        <v>-2302241010.28934</v>
      </c>
      <c r="G246" s="88">
        <v>-2279934229.2727599</v>
      </c>
      <c r="H246" s="88">
        <v>-2259945639.9558601</v>
      </c>
      <c r="I246" s="88">
        <v>-2236371247.9941502</v>
      </c>
      <c r="J246" s="88">
        <v>-2221791321.4805398</v>
      </c>
      <c r="K246" s="88">
        <v>-2203621282.4656901</v>
      </c>
      <c r="L246" s="88">
        <v>-2190510475.1813202</v>
      </c>
      <c r="M246" s="88">
        <v>-2172171774.33957</v>
      </c>
      <c r="N246" s="88">
        <v>-2172171774.33957</v>
      </c>
      <c r="O246" s="88">
        <v>-2120308697.7055199</v>
      </c>
      <c r="P246" s="88">
        <v>-2086243928.47539</v>
      </c>
      <c r="Q246" s="88">
        <v>-2079475415.7409401</v>
      </c>
      <c r="R246" s="88">
        <v>-2074150580.24633</v>
      </c>
      <c r="S246" s="88">
        <v>-2071762141.17558</v>
      </c>
      <c r="T246" s="88">
        <v>-2074014359.2726901</v>
      </c>
      <c r="U246" s="88">
        <v>-2081409644.3239999</v>
      </c>
      <c r="V246" s="88">
        <v>-2090025016.37778</v>
      </c>
      <c r="W246" s="88">
        <v>-2110142537.5478499</v>
      </c>
      <c r="X246" s="88">
        <v>-2137385001.45013</v>
      </c>
      <c r="Y246" s="88">
        <v>-2183796931.5787501</v>
      </c>
      <c r="Z246" s="88">
        <v>-2225362158.5376101</v>
      </c>
      <c r="AA246" s="88">
        <v>-2225362158.5376101</v>
      </c>
      <c r="AB246" s="88">
        <v>-2247703210.0896802</v>
      </c>
      <c r="AC246" s="88">
        <v>-2320072038.45016</v>
      </c>
      <c r="AD246" s="88">
        <v>-2379905980.87678</v>
      </c>
      <c r="AE246" s="88">
        <v>-2439403586.9667101</v>
      </c>
      <c r="AF246" s="88">
        <v>-2498934867.0742798</v>
      </c>
      <c r="AG246" s="88">
        <v>-2558721398.1938801</v>
      </c>
      <c r="AH246" s="88">
        <v>-2618773760.5482798</v>
      </c>
      <c r="AI246" s="88">
        <v>-2679045518.9130502</v>
      </c>
      <c r="AJ246" s="88">
        <v>-2739401637.1377902</v>
      </c>
      <c r="AK246" s="88">
        <v>-2800265697.78338</v>
      </c>
      <c r="AL246" s="88">
        <v>-2861202700.3318901</v>
      </c>
      <c r="AM246" s="88">
        <v>-2922675865.7786002</v>
      </c>
      <c r="AN246" s="88">
        <v>-2922675865.7786002</v>
      </c>
      <c r="AO246" s="88">
        <v>-2967543820.4486599</v>
      </c>
      <c r="AP246" s="88">
        <v>-3063244831.5164599</v>
      </c>
      <c r="AQ246" s="88">
        <v>-3122449611.1473999</v>
      </c>
      <c r="AR246" s="88">
        <v>-3180712225.23563</v>
      </c>
      <c r="AS246" s="88">
        <v>-3238326142.71737</v>
      </c>
      <c r="AT246" s="88">
        <v>-3295464479.72328</v>
      </c>
      <c r="AU246" s="88">
        <v>-3352134700.5236602</v>
      </c>
      <c r="AV246" s="88">
        <v>-3408208340.3605099</v>
      </c>
      <c r="AW246" s="88">
        <v>-3463485401.3457999</v>
      </c>
      <c r="AX246" s="88">
        <v>-3518307154.9260001</v>
      </c>
      <c r="AY246" s="88">
        <v>-3572292571.4995098</v>
      </c>
      <c r="AZ246" s="88">
        <v>-3625795819.1217799</v>
      </c>
      <c r="BA246" s="88">
        <v>-3625795819.1217799</v>
      </c>
    </row>
    <row r="247" spans="1:53" x14ac:dyDescent="0.2">
      <c r="A247" s="89" t="s">
        <v>614</v>
      </c>
    </row>
    <row r="248" spans="1:53" x14ac:dyDescent="0.2">
      <c r="A248" s="89" t="s">
        <v>615</v>
      </c>
    </row>
    <row r="249" spans="1:53" x14ac:dyDescent="0.2">
      <c r="A249" s="89" t="s">
        <v>616</v>
      </c>
      <c r="B249" s="88">
        <v>-333186648.929461</v>
      </c>
      <c r="C249" s="88">
        <v>-325794174.01712799</v>
      </c>
      <c r="D249" s="88">
        <v>-319132196.56766999</v>
      </c>
      <c r="E249" s="88">
        <v>-312273341.77715403</v>
      </c>
      <c r="F249" s="88">
        <v>-305695472.40212202</v>
      </c>
      <c r="G249" s="88">
        <v>-300398362.39538199</v>
      </c>
      <c r="H249" s="88">
        <v>-295707241.983392</v>
      </c>
      <c r="I249" s="88">
        <v>-290520148.90113699</v>
      </c>
      <c r="J249" s="88">
        <v>-286724856.29567599</v>
      </c>
      <c r="K249" s="88">
        <v>-282796540.25549299</v>
      </c>
      <c r="L249" s="88">
        <v>-279376180.777771</v>
      </c>
      <c r="M249" s="88">
        <v>-275176767.44399297</v>
      </c>
      <c r="N249" s="88">
        <v>-275176767.44399297</v>
      </c>
      <c r="O249" s="88">
        <v>-266274185.42189601</v>
      </c>
      <c r="P249" s="88">
        <v>-260905569.68253899</v>
      </c>
      <c r="Q249" s="88">
        <v>-258868778.60837701</v>
      </c>
      <c r="R249" s="88">
        <v>-257172554.90218899</v>
      </c>
      <c r="S249" s="88">
        <v>-255841955.646925</v>
      </c>
      <c r="T249" s="88">
        <v>-255174719.36600599</v>
      </c>
      <c r="U249" s="88">
        <v>-255337482.03571299</v>
      </c>
      <c r="V249" s="88">
        <v>-255633162.79150099</v>
      </c>
      <c r="W249" s="88">
        <v>-257562902.74151301</v>
      </c>
      <c r="X249" s="88">
        <v>-260453751.63002801</v>
      </c>
      <c r="Y249" s="88">
        <v>-265450105.16156</v>
      </c>
      <c r="Z249" s="88">
        <v>-269800176.67624497</v>
      </c>
      <c r="AA249" s="88">
        <v>-269800176.67624497</v>
      </c>
      <c r="AB249" s="88">
        <v>-270182196.81763601</v>
      </c>
      <c r="AC249" s="88">
        <v>-279553524.043338</v>
      </c>
      <c r="AD249" s="88">
        <v>-286363517.24911702</v>
      </c>
      <c r="AE249" s="88">
        <v>-293581980.64226401</v>
      </c>
      <c r="AF249" s="88">
        <v>-300722234.95684099</v>
      </c>
      <c r="AG249" s="88">
        <v>-308365480.79966497</v>
      </c>
      <c r="AH249" s="88">
        <v>-316107646.086999</v>
      </c>
      <c r="AI249" s="88">
        <v>-323798937.41774702</v>
      </c>
      <c r="AJ249" s="88">
        <v>-330955226.79436702</v>
      </c>
      <c r="AK249" s="88">
        <v>-338179204.24630898</v>
      </c>
      <c r="AL249" s="88">
        <v>-345111098.82027298</v>
      </c>
      <c r="AM249" s="88">
        <v>-351817487.21824598</v>
      </c>
      <c r="AN249" s="88">
        <v>-351817487.21824598</v>
      </c>
      <c r="AO249" s="88">
        <v>-352747616.56971997</v>
      </c>
      <c r="AP249" s="88">
        <v>-366146318.45158398</v>
      </c>
      <c r="AQ249" s="88">
        <v>-372745770.98055297</v>
      </c>
      <c r="AR249" s="88">
        <v>-379766631.36005503</v>
      </c>
      <c r="AS249" s="88">
        <v>-386090805.58394903</v>
      </c>
      <c r="AT249" s="88">
        <v>-392930006.15421498</v>
      </c>
      <c r="AU249" s="88">
        <v>-399248245.70365697</v>
      </c>
      <c r="AV249" s="88">
        <v>-405378587.466461</v>
      </c>
      <c r="AW249" s="88">
        <v>-412201280.44782901</v>
      </c>
      <c r="AX249" s="88">
        <v>-419887356.48228902</v>
      </c>
      <c r="AY249" s="88">
        <v>-427127553.60010302</v>
      </c>
      <c r="AZ249" s="88">
        <v>-432955429.663203</v>
      </c>
      <c r="BA249" s="88">
        <v>-432955429.663203</v>
      </c>
    </row>
    <row r="250" spans="1:53" x14ac:dyDescent="0.2">
      <c r="A250" s="89" t="s">
        <v>617</v>
      </c>
      <c r="B250" s="88">
        <v>-2434732985.8571401</v>
      </c>
      <c r="C250" s="88">
        <v>-2396983253.2051101</v>
      </c>
      <c r="D250" s="88">
        <v>-2366995606.84517</v>
      </c>
      <c r="E250" s="88">
        <v>-2334140074.6430001</v>
      </c>
      <c r="F250" s="88">
        <v>-2302593985.5026698</v>
      </c>
      <c r="G250" s="88">
        <v>-2280296260.40481</v>
      </c>
      <c r="H250" s="88">
        <v>-2260316932.68365</v>
      </c>
      <c r="I250" s="88">
        <v>-2236751904.1172099</v>
      </c>
      <c r="J250" s="88">
        <v>-2222181075.0753398</v>
      </c>
      <c r="K250" s="88">
        <v>-2204020276.6479702</v>
      </c>
      <c r="L250" s="88">
        <v>-2190918381.87359</v>
      </c>
      <c r="M250" s="88">
        <v>-2172586781.1451302</v>
      </c>
      <c r="N250" s="88">
        <v>-2172586781.1451302</v>
      </c>
      <c r="O250" s="88">
        <v>-2120021872.68033</v>
      </c>
      <c r="P250" s="88">
        <v>-2084725023.9374199</v>
      </c>
      <c r="Q250" s="88">
        <v>-2077960168.6791799</v>
      </c>
      <c r="R250" s="88">
        <v>-2072639191.90029</v>
      </c>
      <c r="S250" s="88">
        <v>-2070255162.64851</v>
      </c>
      <c r="T250" s="88">
        <v>-2072512736.5546899</v>
      </c>
      <c r="U250" s="88">
        <v>-2079912963.5013199</v>
      </c>
      <c r="V250" s="88">
        <v>-2088533473.30793</v>
      </c>
      <c r="W250" s="88">
        <v>-2108657613.9863601</v>
      </c>
      <c r="X250" s="88">
        <v>-2135906444.6143701</v>
      </c>
      <c r="Y250" s="88">
        <v>-2182326226.8593998</v>
      </c>
      <c r="Z250" s="88">
        <v>-2223899552.4530702</v>
      </c>
      <c r="AA250" s="88">
        <v>-2223899552.4530702</v>
      </c>
      <c r="AB250" s="88">
        <v>-2245274112.5388498</v>
      </c>
      <c r="AC250" s="88">
        <v>-2318362251.2638998</v>
      </c>
      <c r="AD250" s="88">
        <v>-2378204278.35079</v>
      </c>
      <c r="AE250" s="88">
        <v>-2437709560.8200698</v>
      </c>
      <c r="AF250" s="88">
        <v>-2497248699.3226199</v>
      </c>
      <c r="AG250" s="88">
        <v>-2557043370.1943698</v>
      </c>
      <c r="AH250" s="88">
        <v>-2617103229.3566899</v>
      </c>
      <c r="AI250" s="88">
        <v>-2677381936.0924301</v>
      </c>
      <c r="AJ250" s="88">
        <v>-2737745475.8776898</v>
      </c>
      <c r="AK250" s="88">
        <v>-2798616463.61271</v>
      </c>
      <c r="AL250" s="88">
        <v>-2859561570.5177498</v>
      </c>
      <c r="AM250" s="88">
        <v>-2921042778.8375802</v>
      </c>
      <c r="AN250" s="88">
        <v>-2921042778.8375802</v>
      </c>
      <c r="AO250" s="88">
        <v>-2966642379.1252398</v>
      </c>
      <c r="AP250" s="88">
        <v>-3063319932.7404599</v>
      </c>
      <c r="AQ250" s="88">
        <v>-3122531833.3161998</v>
      </c>
      <c r="AR250" s="88">
        <v>-3180801572.5246701</v>
      </c>
      <c r="AS250" s="88">
        <v>-3238422605.7283502</v>
      </c>
      <c r="AT250" s="88">
        <v>-3295568041.3365202</v>
      </c>
      <c r="AU250" s="88">
        <v>-3352245388.8639498</v>
      </c>
      <c r="AV250" s="88">
        <v>-3408326187.2491498</v>
      </c>
      <c r="AW250" s="88">
        <v>-3463610360.4848599</v>
      </c>
      <c r="AX250" s="88">
        <v>-3518439249.8445201</v>
      </c>
      <c r="AY250" s="88">
        <v>-3572431732.0469499</v>
      </c>
      <c r="AZ250" s="88">
        <v>-3625942147.76968</v>
      </c>
      <c r="BA250" s="88">
        <v>-3625942147.76968</v>
      </c>
    </row>
    <row r="251" spans="1:53" x14ac:dyDescent="0.2">
      <c r="A251" s="89" t="s">
        <v>618</v>
      </c>
    </row>
    <row r="252" spans="1:53" x14ac:dyDescent="0.2">
      <c r="A252" s="87" t="s">
        <v>619</v>
      </c>
    </row>
    <row r="253" spans="1:53" x14ac:dyDescent="0.2">
      <c r="A253" s="89" t="s">
        <v>620</v>
      </c>
      <c r="B253" s="88">
        <v>-11858295.114225799</v>
      </c>
      <c r="C253" s="88">
        <v>-11754225.6095681</v>
      </c>
      <c r="D253" s="88">
        <v>-11651271.620524701</v>
      </c>
      <c r="E253" s="88">
        <v>-11549433.147095799</v>
      </c>
      <c r="F253" s="88">
        <v>-11448710.1892814</v>
      </c>
      <c r="G253" s="88">
        <v>-11349102.7470813</v>
      </c>
      <c r="H253" s="88">
        <v>-11250610.8204957</v>
      </c>
      <c r="I253" s="88">
        <v>-11153234.4095245</v>
      </c>
      <c r="J253" s="88">
        <v>-11056973.514167801</v>
      </c>
      <c r="K253" s="88">
        <v>-10960831.5815854</v>
      </c>
      <c r="L253" s="88">
        <v>-10864689.649003001</v>
      </c>
      <c r="M253" s="88">
        <v>-10768547.716420701</v>
      </c>
      <c r="N253" s="88">
        <v>-10768547.716420701</v>
      </c>
      <c r="O253" s="88">
        <v>-10672405.7838383</v>
      </c>
      <c r="P253" s="88">
        <v>-10576263.851255899</v>
      </c>
      <c r="Q253" s="88">
        <v>-10480121.918673599</v>
      </c>
      <c r="R253" s="88">
        <v>-10383979.9860912</v>
      </c>
      <c r="S253" s="88">
        <v>-10287838.0535088</v>
      </c>
      <c r="T253" s="88">
        <v>-10191696.120926499</v>
      </c>
      <c r="U253" s="88">
        <v>-10095554.1883441</v>
      </c>
      <c r="V253" s="88">
        <v>-9999496.9704020005</v>
      </c>
      <c r="W253" s="88">
        <v>-9903524.4671000298</v>
      </c>
      <c r="X253" s="88">
        <v>-9807636.6784382593</v>
      </c>
      <c r="Y253" s="88">
        <v>-9711833.6044166908</v>
      </c>
      <c r="Z253" s="88">
        <v>-9616357.18196938</v>
      </c>
      <c r="AA253" s="88">
        <v>-9616357.18196938</v>
      </c>
      <c r="AB253" s="88">
        <v>-9521356.0621540304</v>
      </c>
      <c r="AC253" s="88">
        <v>-9426830.2449706402</v>
      </c>
      <c r="AD253" s="88">
        <v>-9332779.7304191999</v>
      </c>
      <c r="AE253" s="88">
        <v>-9239204.5184997208</v>
      </c>
      <c r="AF253" s="88">
        <v>-9146104.6092121992</v>
      </c>
      <c r="AG253" s="88">
        <v>-9053480.0025566407</v>
      </c>
      <c r="AH253" s="88">
        <v>-8961330.6985330302</v>
      </c>
      <c r="AI253" s="88">
        <v>-8869656.6971413791</v>
      </c>
      <c r="AJ253" s="88">
        <v>-8778373.2837414797</v>
      </c>
      <c r="AK253" s="88">
        <v>-8687480.4583333507</v>
      </c>
      <c r="AL253" s="88">
        <v>-8596978.2209169697</v>
      </c>
      <c r="AM253" s="88">
        <v>-8506866.5714923497</v>
      </c>
      <c r="AN253" s="88">
        <v>-8506866.5714923497</v>
      </c>
      <c r="AO253" s="88">
        <v>-8416903.5731254201</v>
      </c>
      <c r="AP253" s="88">
        <v>-8326940.5747584896</v>
      </c>
      <c r="AQ253" s="88">
        <v>-8236977.57639156</v>
      </c>
      <c r="AR253" s="88">
        <v>-8147014.5780246397</v>
      </c>
      <c r="AS253" s="88">
        <v>-8057051.5796577102</v>
      </c>
      <c r="AT253" s="88">
        <v>-7967088.5812907796</v>
      </c>
      <c r="AU253" s="88">
        <v>-7877125.58292385</v>
      </c>
      <c r="AV253" s="88">
        <v>-7787162.5845569298</v>
      </c>
      <c r="AW253" s="88">
        <v>-7697199.5861900002</v>
      </c>
      <c r="AX253" s="88">
        <v>-7607236.5878230697</v>
      </c>
      <c r="AY253" s="88">
        <v>-7517273.5894561503</v>
      </c>
      <c r="AZ253" s="88">
        <v>-7427310.5910892198</v>
      </c>
      <c r="BA253" s="88">
        <v>-7427310.5910892198</v>
      </c>
    </row>
    <row r="254" spans="1:53" x14ac:dyDescent="0.2">
      <c r="A254" s="89" t="s">
        <v>621</v>
      </c>
      <c r="B254" s="88">
        <v>0</v>
      </c>
      <c r="C254" s="88">
        <v>0</v>
      </c>
      <c r="D254" s="88">
        <v>0</v>
      </c>
      <c r="E254" s="88">
        <v>0</v>
      </c>
      <c r="F254" s="88">
        <v>0</v>
      </c>
      <c r="G254" s="88">
        <v>0</v>
      </c>
      <c r="H254" s="88">
        <v>0</v>
      </c>
      <c r="I254" s="88">
        <v>0</v>
      </c>
      <c r="J254" s="88">
        <v>0</v>
      </c>
      <c r="K254" s="88">
        <v>0</v>
      </c>
      <c r="L254" s="88">
        <v>0</v>
      </c>
      <c r="M254" s="88">
        <v>0</v>
      </c>
      <c r="N254" s="88">
        <v>0</v>
      </c>
      <c r="O254" s="88">
        <v>0</v>
      </c>
      <c r="P254" s="88">
        <v>0</v>
      </c>
      <c r="Q254" s="88">
        <v>0</v>
      </c>
      <c r="R254" s="88">
        <v>0</v>
      </c>
      <c r="S254" s="88">
        <v>0</v>
      </c>
      <c r="T254" s="88">
        <v>0</v>
      </c>
      <c r="U254" s="88">
        <v>0</v>
      </c>
      <c r="V254" s="88">
        <v>0</v>
      </c>
      <c r="W254" s="88">
        <v>0</v>
      </c>
      <c r="X254" s="88">
        <v>0</v>
      </c>
      <c r="Y254" s="88">
        <v>0</v>
      </c>
      <c r="Z254" s="88">
        <v>0</v>
      </c>
      <c r="AA254" s="88">
        <v>0</v>
      </c>
      <c r="AB254" s="88">
        <v>0</v>
      </c>
      <c r="AC254" s="88">
        <v>0</v>
      </c>
      <c r="AD254" s="88">
        <v>0</v>
      </c>
      <c r="AE254" s="88">
        <v>0</v>
      </c>
      <c r="AF254" s="88">
        <v>0</v>
      </c>
      <c r="AG254" s="88">
        <v>0</v>
      </c>
      <c r="AH254" s="88">
        <v>0</v>
      </c>
      <c r="AI254" s="88">
        <v>0</v>
      </c>
      <c r="AJ254" s="88">
        <v>0</v>
      </c>
      <c r="AK254" s="88">
        <v>0</v>
      </c>
      <c r="AL254" s="88">
        <v>0</v>
      </c>
      <c r="AM254" s="88">
        <v>0</v>
      </c>
      <c r="AN254" s="88">
        <v>0</v>
      </c>
      <c r="AO254" s="88">
        <v>0</v>
      </c>
      <c r="AP254" s="88">
        <v>0</v>
      </c>
      <c r="AQ254" s="88">
        <v>0</v>
      </c>
      <c r="AR254" s="88">
        <v>0</v>
      </c>
      <c r="AS254" s="88">
        <v>0</v>
      </c>
      <c r="AT254" s="88">
        <v>0</v>
      </c>
      <c r="AU254" s="88">
        <v>0</v>
      </c>
      <c r="AV254" s="88">
        <v>0</v>
      </c>
      <c r="AW254" s="88">
        <v>0</v>
      </c>
      <c r="AX254" s="88">
        <v>0</v>
      </c>
      <c r="AY254" s="88">
        <v>0</v>
      </c>
      <c r="AZ254" s="88">
        <v>0</v>
      </c>
      <c r="BA254" s="88">
        <v>0</v>
      </c>
    </row>
    <row r="255" spans="1:53" x14ac:dyDescent="0.2">
      <c r="A255" s="89" t="s">
        <v>622</v>
      </c>
      <c r="B255" s="88">
        <v>0</v>
      </c>
      <c r="C255" s="88">
        <v>0</v>
      </c>
      <c r="D255" s="88">
        <v>0</v>
      </c>
      <c r="E255" s="88">
        <v>0</v>
      </c>
      <c r="F255" s="88">
        <v>0</v>
      </c>
      <c r="G255" s="88">
        <v>0</v>
      </c>
      <c r="H255" s="88">
        <v>0</v>
      </c>
      <c r="I255" s="88">
        <v>0</v>
      </c>
      <c r="J255" s="88">
        <v>0</v>
      </c>
      <c r="K255" s="88">
        <v>0</v>
      </c>
      <c r="L255" s="88">
        <v>0</v>
      </c>
      <c r="M255" s="88">
        <v>0</v>
      </c>
      <c r="N255" s="88">
        <v>0</v>
      </c>
      <c r="O255" s="88">
        <v>0</v>
      </c>
      <c r="P255" s="88">
        <v>0</v>
      </c>
      <c r="Q255" s="88">
        <v>0</v>
      </c>
      <c r="R255" s="88">
        <v>0</v>
      </c>
      <c r="S255" s="88">
        <v>0</v>
      </c>
      <c r="T255" s="88">
        <v>0</v>
      </c>
      <c r="U255" s="88">
        <v>0</v>
      </c>
      <c r="V255" s="88">
        <v>0</v>
      </c>
      <c r="W255" s="88">
        <v>0</v>
      </c>
      <c r="X255" s="88">
        <v>0</v>
      </c>
      <c r="Y255" s="88">
        <v>0</v>
      </c>
      <c r="Z255" s="88">
        <v>0</v>
      </c>
      <c r="AA255" s="88">
        <v>0</v>
      </c>
      <c r="AB255" s="88">
        <v>0</v>
      </c>
      <c r="AC255" s="88">
        <v>0</v>
      </c>
      <c r="AD255" s="88">
        <v>0</v>
      </c>
      <c r="AE255" s="88">
        <v>0</v>
      </c>
      <c r="AF255" s="88">
        <v>0</v>
      </c>
      <c r="AG255" s="88">
        <v>0</v>
      </c>
      <c r="AH255" s="88">
        <v>0</v>
      </c>
      <c r="AI255" s="88">
        <v>0</v>
      </c>
      <c r="AJ255" s="88">
        <v>0</v>
      </c>
      <c r="AK255" s="88">
        <v>0</v>
      </c>
      <c r="AL255" s="88">
        <v>0</v>
      </c>
      <c r="AM255" s="88">
        <v>0</v>
      </c>
      <c r="AN255" s="88">
        <v>0</v>
      </c>
      <c r="AO255" s="88">
        <v>0</v>
      </c>
      <c r="AP255" s="88">
        <v>0</v>
      </c>
      <c r="AQ255" s="88">
        <v>0</v>
      </c>
      <c r="AR255" s="88">
        <v>0</v>
      </c>
      <c r="AS255" s="88">
        <v>0</v>
      </c>
      <c r="AT255" s="88">
        <v>0</v>
      </c>
      <c r="AU255" s="88">
        <v>0</v>
      </c>
      <c r="AV255" s="88">
        <v>0</v>
      </c>
      <c r="AW255" s="88">
        <v>0</v>
      </c>
      <c r="AX255" s="88">
        <v>0</v>
      </c>
      <c r="AY255" s="88">
        <v>0</v>
      </c>
      <c r="AZ255" s="88">
        <v>0</v>
      </c>
      <c r="BA255" s="88">
        <v>0</v>
      </c>
    </row>
    <row r="256" spans="1:53" x14ac:dyDescent="0.2">
      <c r="A256" s="89" t="s">
        <v>623</v>
      </c>
      <c r="B256" s="88">
        <v>25360465</v>
      </c>
      <c r="C256" s="88">
        <v>15970543.9230769</v>
      </c>
      <c r="D256" s="88">
        <v>15970543.9230769</v>
      </c>
      <c r="E256" s="88">
        <v>15970543.9230769</v>
      </c>
      <c r="F256" s="88">
        <v>15970543.9230769</v>
      </c>
      <c r="G256" s="88">
        <v>15970543.9230769</v>
      </c>
      <c r="H256" s="88">
        <v>15970543.9230769</v>
      </c>
      <c r="I256" s="88">
        <v>15970543.9230769</v>
      </c>
      <c r="J256" s="88">
        <v>15970543.9230769</v>
      </c>
      <c r="K256" s="88">
        <v>15970543.9230769</v>
      </c>
      <c r="L256" s="88">
        <v>15970543.9230769</v>
      </c>
      <c r="M256" s="88">
        <v>15970543.9230769</v>
      </c>
      <c r="N256" s="88">
        <v>15970543.9230769</v>
      </c>
      <c r="O256" s="88">
        <v>7006199.6153846104</v>
      </c>
      <c r="P256" s="88">
        <v>-8964344.3076923005</v>
      </c>
      <c r="Q256" s="88">
        <v>-8964344.3076923005</v>
      </c>
      <c r="R256" s="88">
        <v>-8964344.3076923005</v>
      </c>
      <c r="S256" s="88">
        <v>-8964344.3076923005</v>
      </c>
      <c r="T256" s="88">
        <v>-8964344.3076923005</v>
      </c>
      <c r="U256" s="88">
        <v>-8964344.3076923005</v>
      </c>
      <c r="V256" s="88">
        <v>-8964344.3076923005</v>
      </c>
      <c r="W256" s="88">
        <v>-8964344.3076923005</v>
      </c>
      <c r="X256" s="88">
        <v>-8964344.3076923005</v>
      </c>
      <c r="Y256" s="88">
        <v>-8964344.3076923005</v>
      </c>
      <c r="Z256" s="88">
        <v>-8964344.3076923005</v>
      </c>
      <c r="AA256" s="88">
        <v>-8964344.3076923005</v>
      </c>
      <c r="AB256" s="88">
        <v>-21118811.615384601</v>
      </c>
      <c r="AC256" s="88">
        <v>-12154467.307692301</v>
      </c>
      <c r="AD256" s="88">
        <v>-12154467.307692301</v>
      </c>
      <c r="AE256" s="88">
        <v>-12154467.307692301</v>
      </c>
      <c r="AF256" s="88">
        <v>-12154467.307692301</v>
      </c>
      <c r="AG256" s="88">
        <v>-12154467.307692301</v>
      </c>
      <c r="AH256" s="88">
        <v>-12154467.307692301</v>
      </c>
      <c r="AI256" s="88">
        <v>-12154467.307692301</v>
      </c>
      <c r="AJ256" s="88">
        <v>-12154467.307692301</v>
      </c>
      <c r="AK256" s="88">
        <v>-12154467.307692301</v>
      </c>
      <c r="AL256" s="88">
        <v>-12154467.307692301</v>
      </c>
      <c r="AM256" s="88">
        <v>-12154467.307692301</v>
      </c>
      <c r="AN256" s="88">
        <v>-12154467.307692301</v>
      </c>
      <c r="AO256" s="88">
        <v>-2842573</v>
      </c>
      <c r="AP256" s="88">
        <v>9311894.3076923005</v>
      </c>
      <c r="AQ256" s="88">
        <v>9311894.3076923005</v>
      </c>
      <c r="AR256" s="88">
        <v>9311894.3076923005</v>
      </c>
      <c r="AS256" s="88">
        <v>9311894.3076923005</v>
      </c>
      <c r="AT256" s="88">
        <v>9311894.3076923005</v>
      </c>
      <c r="AU256" s="88">
        <v>9311894.3076923005</v>
      </c>
      <c r="AV256" s="88">
        <v>9311894.3076923005</v>
      </c>
      <c r="AW256" s="88">
        <v>9311894.3076923005</v>
      </c>
      <c r="AX256" s="88">
        <v>9311894.3076923005</v>
      </c>
      <c r="AY256" s="88">
        <v>9311894.3076923005</v>
      </c>
      <c r="AZ256" s="88">
        <v>9311894.3076923005</v>
      </c>
      <c r="BA256" s="88">
        <v>9311894.3076923005</v>
      </c>
    </row>
    <row r="257" spans="1:53" x14ac:dyDescent="0.2">
      <c r="A257" s="89" t="s">
        <v>624</v>
      </c>
      <c r="B257" s="88">
        <v>0</v>
      </c>
      <c r="C257" s="88">
        <v>0</v>
      </c>
      <c r="D257" s="88">
        <v>0</v>
      </c>
      <c r="E257" s="88">
        <v>0</v>
      </c>
      <c r="F257" s="88">
        <v>0</v>
      </c>
      <c r="G257" s="88">
        <v>0</v>
      </c>
      <c r="H257" s="88">
        <v>0</v>
      </c>
      <c r="I257" s="88">
        <v>0</v>
      </c>
      <c r="J257" s="88">
        <v>0</v>
      </c>
      <c r="K257" s="88">
        <v>0</v>
      </c>
      <c r="L257" s="88">
        <v>0</v>
      </c>
      <c r="M257" s="88">
        <v>0</v>
      </c>
      <c r="N257" s="88">
        <v>0</v>
      </c>
      <c r="O257" s="88">
        <v>0</v>
      </c>
      <c r="P257" s="88">
        <v>0</v>
      </c>
      <c r="Q257" s="88">
        <v>0</v>
      </c>
      <c r="R257" s="88">
        <v>0</v>
      </c>
      <c r="S257" s="88">
        <v>0</v>
      </c>
      <c r="T257" s="88">
        <v>0</v>
      </c>
      <c r="U257" s="88">
        <v>0</v>
      </c>
      <c r="V257" s="88">
        <v>0</v>
      </c>
      <c r="W257" s="88">
        <v>0</v>
      </c>
      <c r="X257" s="88">
        <v>0</v>
      </c>
      <c r="Y257" s="88">
        <v>0</v>
      </c>
      <c r="Z257" s="88">
        <v>0</v>
      </c>
      <c r="AA257" s="88">
        <v>0</v>
      </c>
      <c r="AB257" s="88">
        <v>0</v>
      </c>
      <c r="AC257" s="88">
        <v>0</v>
      </c>
      <c r="AD257" s="88">
        <v>0</v>
      </c>
      <c r="AE257" s="88">
        <v>0</v>
      </c>
      <c r="AF257" s="88">
        <v>0</v>
      </c>
      <c r="AG257" s="88">
        <v>0</v>
      </c>
      <c r="AH257" s="88">
        <v>0</v>
      </c>
      <c r="AI257" s="88">
        <v>0</v>
      </c>
      <c r="AJ257" s="88">
        <v>0</v>
      </c>
      <c r="AK257" s="88">
        <v>0</v>
      </c>
      <c r="AL257" s="88">
        <v>0</v>
      </c>
      <c r="AM257" s="88">
        <v>0</v>
      </c>
      <c r="AN257" s="88">
        <v>0</v>
      </c>
      <c r="AO257" s="88">
        <v>0</v>
      </c>
      <c r="AP257" s="88">
        <v>0</v>
      </c>
      <c r="AQ257" s="88">
        <v>0</v>
      </c>
      <c r="AR257" s="88">
        <v>0</v>
      </c>
      <c r="AS257" s="88">
        <v>0</v>
      </c>
      <c r="AT257" s="88">
        <v>0</v>
      </c>
      <c r="AU257" s="88">
        <v>0</v>
      </c>
      <c r="AV257" s="88">
        <v>0</v>
      </c>
      <c r="AW257" s="88">
        <v>0</v>
      </c>
      <c r="AX257" s="88">
        <v>0</v>
      </c>
      <c r="AY257" s="88">
        <v>0</v>
      </c>
      <c r="AZ257" s="88">
        <v>0</v>
      </c>
      <c r="BA257" s="88">
        <v>0</v>
      </c>
    </row>
    <row r="258" spans="1:53" x14ac:dyDescent="0.2">
      <c r="A258" s="89" t="s">
        <v>625</v>
      </c>
      <c r="B258" s="88">
        <v>0</v>
      </c>
      <c r="C258" s="88">
        <v>0</v>
      </c>
      <c r="D258" s="88">
        <v>0</v>
      </c>
      <c r="E258" s="88">
        <v>0</v>
      </c>
      <c r="F258" s="88">
        <v>0</v>
      </c>
      <c r="G258" s="88">
        <v>0</v>
      </c>
      <c r="H258" s="88">
        <v>0</v>
      </c>
      <c r="I258" s="88">
        <v>0</v>
      </c>
      <c r="J258" s="88">
        <v>0</v>
      </c>
      <c r="K258" s="88">
        <v>0</v>
      </c>
      <c r="L258" s="88">
        <v>0</v>
      </c>
      <c r="M258" s="88">
        <v>0</v>
      </c>
      <c r="N258" s="88">
        <v>0</v>
      </c>
      <c r="O258" s="88">
        <v>0</v>
      </c>
      <c r="P258" s="88">
        <v>0</v>
      </c>
      <c r="Q258" s="88">
        <v>0</v>
      </c>
      <c r="R258" s="88">
        <v>0</v>
      </c>
      <c r="S258" s="88">
        <v>0</v>
      </c>
      <c r="T258" s="88">
        <v>0</v>
      </c>
      <c r="U258" s="88">
        <v>0</v>
      </c>
      <c r="V258" s="88">
        <v>0</v>
      </c>
      <c r="W258" s="88">
        <v>0</v>
      </c>
      <c r="X258" s="88">
        <v>0</v>
      </c>
      <c r="Y258" s="88">
        <v>0</v>
      </c>
      <c r="Z258" s="88">
        <v>0</v>
      </c>
      <c r="AA258" s="88">
        <v>0</v>
      </c>
      <c r="AB258" s="88">
        <v>0</v>
      </c>
      <c r="AC258" s="88">
        <v>0</v>
      </c>
      <c r="AD258" s="88">
        <v>0</v>
      </c>
      <c r="AE258" s="88">
        <v>0</v>
      </c>
      <c r="AF258" s="88">
        <v>0</v>
      </c>
      <c r="AG258" s="88">
        <v>0</v>
      </c>
      <c r="AH258" s="88">
        <v>0</v>
      </c>
      <c r="AI258" s="88">
        <v>0</v>
      </c>
      <c r="AJ258" s="88">
        <v>0</v>
      </c>
      <c r="AK258" s="88">
        <v>0</v>
      </c>
      <c r="AL258" s="88">
        <v>0</v>
      </c>
      <c r="AM258" s="88">
        <v>0</v>
      </c>
      <c r="AN258" s="88">
        <v>0</v>
      </c>
      <c r="AO258" s="88">
        <v>0</v>
      </c>
      <c r="AP258" s="88">
        <v>0</v>
      </c>
      <c r="AQ258" s="88">
        <v>0</v>
      </c>
      <c r="AR258" s="88">
        <v>0</v>
      </c>
      <c r="AS258" s="88">
        <v>0</v>
      </c>
      <c r="AT258" s="88">
        <v>0</v>
      </c>
      <c r="AU258" s="88">
        <v>0</v>
      </c>
      <c r="AV258" s="88">
        <v>0</v>
      </c>
      <c r="AW258" s="88">
        <v>0</v>
      </c>
      <c r="AX258" s="88">
        <v>0</v>
      </c>
      <c r="AY258" s="88">
        <v>0</v>
      </c>
      <c r="AZ258" s="88">
        <v>0</v>
      </c>
      <c r="BA258" s="88">
        <v>0</v>
      </c>
    </row>
    <row r="259" spans="1:53" x14ac:dyDescent="0.2">
      <c r="A259" s="89" t="s">
        <v>626</v>
      </c>
      <c r="B259" s="88">
        <v>0</v>
      </c>
      <c r="C259" s="88">
        <v>0</v>
      </c>
      <c r="D259" s="88">
        <v>0</v>
      </c>
      <c r="E259" s="88">
        <v>0</v>
      </c>
      <c r="F259" s="88">
        <v>0</v>
      </c>
      <c r="G259" s="88">
        <v>0</v>
      </c>
      <c r="H259" s="88">
        <v>0</v>
      </c>
      <c r="I259" s="88">
        <v>0</v>
      </c>
      <c r="J259" s="88">
        <v>0</v>
      </c>
      <c r="K259" s="88">
        <v>0</v>
      </c>
      <c r="L259" s="88">
        <v>0</v>
      </c>
      <c r="M259" s="88">
        <v>0</v>
      </c>
      <c r="N259" s="88">
        <v>0</v>
      </c>
      <c r="O259" s="88">
        <v>0</v>
      </c>
      <c r="P259" s="88">
        <v>0</v>
      </c>
      <c r="Q259" s="88">
        <v>0</v>
      </c>
      <c r="R259" s="88">
        <v>0</v>
      </c>
      <c r="S259" s="88">
        <v>0</v>
      </c>
      <c r="T259" s="88">
        <v>0</v>
      </c>
      <c r="U259" s="88">
        <v>0</v>
      </c>
      <c r="V259" s="88">
        <v>0</v>
      </c>
      <c r="W259" s="88">
        <v>0</v>
      </c>
      <c r="X259" s="88">
        <v>0</v>
      </c>
      <c r="Y259" s="88">
        <v>0</v>
      </c>
      <c r="Z259" s="88">
        <v>0</v>
      </c>
      <c r="AA259" s="88">
        <v>0</v>
      </c>
      <c r="AB259" s="88">
        <v>0</v>
      </c>
      <c r="AC259" s="88">
        <v>0</v>
      </c>
      <c r="AD259" s="88">
        <v>0</v>
      </c>
      <c r="AE259" s="88">
        <v>0</v>
      </c>
      <c r="AF259" s="88">
        <v>0</v>
      </c>
      <c r="AG259" s="88">
        <v>0</v>
      </c>
      <c r="AH259" s="88">
        <v>0</v>
      </c>
      <c r="AI259" s="88">
        <v>0</v>
      </c>
      <c r="AJ259" s="88">
        <v>0</v>
      </c>
      <c r="AK259" s="88">
        <v>0</v>
      </c>
      <c r="AL259" s="88">
        <v>0</v>
      </c>
      <c r="AM259" s="88">
        <v>0</v>
      </c>
      <c r="AN259" s="88">
        <v>0</v>
      </c>
      <c r="AO259" s="88">
        <v>0</v>
      </c>
      <c r="AP259" s="88">
        <v>0</v>
      </c>
      <c r="AQ259" s="88">
        <v>0</v>
      </c>
      <c r="AR259" s="88">
        <v>0</v>
      </c>
      <c r="AS259" s="88">
        <v>0</v>
      </c>
      <c r="AT259" s="88">
        <v>0</v>
      </c>
      <c r="AU259" s="88">
        <v>0</v>
      </c>
      <c r="AV259" s="88">
        <v>0</v>
      </c>
      <c r="AW259" s="88">
        <v>0</v>
      </c>
      <c r="AX259" s="88">
        <v>0</v>
      </c>
      <c r="AY259" s="88">
        <v>0</v>
      </c>
      <c r="AZ259" s="88">
        <v>0</v>
      </c>
      <c r="BA259" s="88">
        <v>0</v>
      </c>
    </row>
    <row r="260" spans="1:53" x14ac:dyDescent="0.2">
      <c r="A260" s="89" t="s">
        <v>627</v>
      </c>
      <c r="B260" s="88">
        <v>-221324616.43432301</v>
      </c>
      <c r="C260" s="88">
        <v>-220011838.685045</v>
      </c>
      <c r="D260" s="88">
        <v>-218707911.54502401</v>
      </c>
      <c r="E260" s="88">
        <v>-217478908.29337001</v>
      </c>
      <c r="F260" s="88">
        <v>-216314079.78046</v>
      </c>
      <c r="G260" s="88">
        <v>-214988235.19314799</v>
      </c>
      <c r="H260" s="88">
        <v>-213756088.58120599</v>
      </c>
      <c r="I260" s="88">
        <v>-212537361.41147801</v>
      </c>
      <c r="J260" s="88">
        <v>-211372849.49875799</v>
      </c>
      <c r="K260" s="88">
        <v>-210125308.95224699</v>
      </c>
      <c r="L260" s="88">
        <v>-208895316.33103499</v>
      </c>
      <c r="M260" s="88">
        <v>-207675211.80781999</v>
      </c>
      <c r="N260" s="88">
        <v>-207675211.80781999</v>
      </c>
      <c r="O260" s="88">
        <v>-211512983.71984199</v>
      </c>
      <c r="P260" s="88">
        <v>-210174274.562866</v>
      </c>
      <c r="Q260" s="88">
        <v>-208848551.177461</v>
      </c>
      <c r="R260" s="88">
        <v>-207599765.09261599</v>
      </c>
      <c r="S260" s="88">
        <v>-206413019.67264399</v>
      </c>
      <c r="T260" s="88">
        <v>-205062581.01077399</v>
      </c>
      <c r="U260" s="88">
        <v>-203806328.539116</v>
      </c>
      <c r="V260" s="88">
        <v>-202561782.87410399</v>
      </c>
      <c r="W260" s="88">
        <v>-201368367.77183101</v>
      </c>
      <c r="X260" s="88">
        <v>-200091809.59480301</v>
      </c>
      <c r="Y260" s="88">
        <v>-198831844.132734</v>
      </c>
      <c r="Z260" s="88">
        <v>-197580689.98274001</v>
      </c>
      <c r="AA260" s="88">
        <v>-197580689.98274001</v>
      </c>
      <c r="AB260" s="88">
        <v>-212606211.433402</v>
      </c>
      <c r="AC260" s="88">
        <v>-206200145.60578501</v>
      </c>
      <c r="AD260" s="88">
        <v>-204843591.764768</v>
      </c>
      <c r="AE260" s="88">
        <v>-203562318.38685301</v>
      </c>
      <c r="AF260" s="88">
        <v>-202342012.84203801</v>
      </c>
      <c r="AG260" s="88">
        <v>-200958778.31180599</v>
      </c>
      <c r="AH260" s="88">
        <v>-199668748.63429299</v>
      </c>
      <c r="AI260" s="88">
        <v>-198389724.42089599</v>
      </c>
      <c r="AJ260" s="88">
        <v>-197161240.78293699</v>
      </c>
      <c r="AK260" s="88">
        <v>-195850666.18942699</v>
      </c>
      <c r="AL260" s="88">
        <v>-194556342.790703</v>
      </c>
      <c r="AM260" s="88">
        <v>-193270871.543816</v>
      </c>
      <c r="AN260" s="88">
        <v>-193270871.543816</v>
      </c>
      <c r="AO260" s="88">
        <v>-221995235.94074401</v>
      </c>
      <c r="AP260" s="88">
        <v>-204337273.80283099</v>
      </c>
      <c r="AQ260" s="88">
        <v>-202946847.50594401</v>
      </c>
      <c r="AR260" s="88">
        <v>-201631524.62990499</v>
      </c>
      <c r="AS260" s="88">
        <v>-200377460.548334</v>
      </c>
      <c r="AT260" s="88">
        <v>-198961135.80763099</v>
      </c>
      <c r="AU260" s="88">
        <v>-197637721.66458499</v>
      </c>
      <c r="AV260" s="88">
        <v>-196325546.79049101</v>
      </c>
      <c r="AW260" s="88">
        <v>-195064027.60177201</v>
      </c>
      <c r="AX260" s="88">
        <v>-193720563.03492799</v>
      </c>
      <c r="AY260" s="88">
        <v>-192393307.52851501</v>
      </c>
      <c r="AZ260" s="88">
        <v>-191074958.80076501</v>
      </c>
      <c r="BA260" s="88">
        <v>-191074958.80076501</v>
      </c>
    </row>
    <row r="261" spans="1:53" x14ac:dyDescent="0.2">
      <c r="A261" s="89" t="s">
        <v>628</v>
      </c>
      <c r="B261" s="88">
        <v>0</v>
      </c>
      <c r="C261" s="88">
        <v>0</v>
      </c>
      <c r="D261" s="88">
        <v>0</v>
      </c>
      <c r="E261" s="88">
        <v>0</v>
      </c>
      <c r="F261" s="88">
        <v>0</v>
      </c>
      <c r="G261" s="88">
        <v>0</v>
      </c>
      <c r="H261" s="88">
        <v>0</v>
      </c>
      <c r="I261" s="88">
        <v>0</v>
      </c>
      <c r="J261" s="88">
        <v>0</v>
      </c>
      <c r="K261" s="88">
        <v>0</v>
      </c>
      <c r="L261" s="88">
        <v>0</v>
      </c>
      <c r="M261" s="88">
        <v>0</v>
      </c>
      <c r="N261" s="88">
        <v>0</v>
      </c>
      <c r="O261" s="88">
        <v>0</v>
      </c>
      <c r="P261" s="88">
        <v>0</v>
      </c>
      <c r="Q261" s="88">
        <v>0</v>
      </c>
      <c r="R261" s="88">
        <v>0</v>
      </c>
      <c r="S261" s="88">
        <v>0</v>
      </c>
      <c r="T261" s="88">
        <v>0</v>
      </c>
      <c r="U261" s="88">
        <v>0</v>
      </c>
      <c r="V261" s="88">
        <v>0</v>
      </c>
      <c r="W261" s="88">
        <v>0</v>
      </c>
      <c r="X261" s="88">
        <v>0</v>
      </c>
      <c r="Y261" s="88">
        <v>0</v>
      </c>
      <c r="Z261" s="88">
        <v>0</v>
      </c>
      <c r="AA261" s="88">
        <v>0</v>
      </c>
      <c r="AB261" s="88">
        <v>0</v>
      </c>
      <c r="AC261" s="88">
        <v>0</v>
      </c>
      <c r="AD261" s="88">
        <v>0</v>
      </c>
      <c r="AE261" s="88">
        <v>0</v>
      </c>
      <c r="AF261" s="88">
        <v>0</v>
      </c>
      <c r="AG261" s="88">
        <v>0</v>
      </c>
      <c r="AH261" s="88">
        <v>0</v>
      </c>
      <c r="AI261" s="88">
        <v>0</v>
      </c>
      <c r="AJ261" s="88">
        <v>0</v>
      </c>
      <c r="AK261" s="88">
        <v>0</v>
      </c>
      <c r="AL261" s="88">
        <v>0</v>
      </c>
      <c r="AM261" s="88">
        <v>0</v>
      </c>
      <c r="AN261" s="88">
        <v>0</v>
      </c>
      <c r="AO261" s="88">
        <v>0</v>
      </c>
      <c r="AP261" s="88">
        <v>0</v>
      </c>
      <c r="AQ261" s="88">
        <v>0</v>
      </c>
      <c r="AR261" s="88">
        <v>0</v>
      </c>
      <c r="AS261" s="88">
        <v>0</v>
      </c>
      <c r="AT261" s="88">
        <v>0</v>
      </c>
      <c r="AU261" s="88">
        <v>0</v>
      </c>
      <c r="AV261" s="88">
        <v>0</v>
      </c>
      <c r="AW261" s="88">
        <v>0</v>
      </c>
      <c r="AX261" s="88">
        <v>0</v>
      </c>
      <c r="AY261" s="88">
        <v>0</v>
      </c>
      <c r="AZ261" s="88">
        <v>0</v>
      </c>
      <c r="BA261" s="88">
        <v>0</v>
      </c>
    </row>
    <row r="262" spans="1:53" x14ac:dyDescent="0.2">
      <c r="A262" s="89" t="s">
        <v>629</v>
      </c>
      <c r="B262" s="88">
        <v>-207822446.548549</v>
      </c>
      <c r="C262" s="88">
        <v>-215795520.37153599</v>
      </c>
      <c r="D262" s="88">
        <v>-214388639.24247199</v>
      </c>
      <c r="E262" s="88">
        <v>-213057797.517389</v>
      </c>
      <c r="F262" s="88">
        <v>-211792246.046664</v>
      </c>
      <c r="G262" s="88">
        <v>-210366794.01715299</v>
      </c>
      <c r="H262" s="88">
        <v>-209036155.478625</v>
      </c>
      <c r="I262" s="88">
        <v>-207720051.897926</v>
      </c>
      <c r="J262" s="88">
        <v>-206459279.08984801</v>
      </c>
      <c r="K262" s="88">
        <v>-205115596.61075601</v>
      </c>
      <c r="L262" s="88">
        <v>-203789462.056961</v>
      </c>
      <c r="M262" s="88">
        <v>-202473215.60116401</v>
      </c>
      <c r="N262" s="88">
        <v>-202473215.60116401</v>
      </c>
      <c r="O262" s="88">
        <v>-215179189.88829601</v>
      </c>
      <c r="P262" s="88">
        <v>-229714882.72181401</v>
      </c>
      <c r="Q262" s="88">
        <v>-228293017.40382701</v>
      </c>
      <c r="R262" s="88">
        <v>-226948089.386399</v>
      </c>
      <c r="S262" s="88">
        <v>-225665202.03384501</v>
      </c>
      <c r="T262" s="88">
        <v>-224218621.43939301</v>
      </c>
      <c r="U262" s="88">
        <v>-222866227.03515199</v>
      </c>
      <c r="V262" s="88">
        <v>-221525624.152199</v>
      </c>
      <c r="W262" s="88">
        <v>-220236236.546624</v>
      </c>
      <c r="X262" s="88">
        <v>-218863790.58093399</v>
      </c>
      <c r="Y262" s="88">
        <v>-217508022.04484299</v>
      </c>
      <c r="Z262" s="88">
        <v>-216161391.47240099</v>
      </c>
      <c r="AA262" s="88">
        <v>-216161391.47240099</v>
      </c>
      <c r="AB262" s="88">
        <v>-243246379.11094099</v>
      </c>
      <c r="AC262" s="88">
        <v>-227781443.15844801</v>
      </c>
      <c r="AD262" s="88">
        <v>-226330838.80287999</v>
      </c>
      <c r="AE262" s="88">
        <v>-224955990.213045</v>
      </c>
      <c r="AF262" s="88">
        <v>-223642584.75894299</v>
      </c>
      <c r="AG262" s="88">
        <v>-222166725.62205499</v>
      </c>
      <c r="AH262" s="88">
        <v>-220784546.64051801</v>
      </c>
      <c r="AI262" s="88">
        <v>-219413848.42572999</v>
      </c>
      <c r="AJ262" s="88">
        <v>-218094081.37437099</v>
      </c>
      <c r="AK262" s="88">
        <v>-216692613.95545301</v>
      </c>
      <c r="AL262" s="88">
        <v>-215307788.31931201</v>
      </c>
      <c r="AM262" s="88">
        <v>-213932205.42300099</v>
      </c>
      <c r="AN262" s="88">
        <v>-213932205.42300099</v>
      </c>
      <c r="AO262" s="88">
        <v>-233254712.51387</v>
      </c>
      <c r="AP262" s="88">
        <v>-203352320.069897</v>
      </c>
      <c r="AQ262" s="88">
        <v>-201871930.774643</v>
      </c>
      <c r="AR262" s="88">
        <v>-200466644.90023699</v>
      </c>
      <c r="AS262" s="88">
        <v>-199122617.820299</v>
      </c>
      <c r="AT262" s="88">
        <v>-197616330.081229</v>
      </c>
      <c r="AU262" s="88">
        <v>-196202952.93981701</v>
      </c>
      <c r="AV262" s="88">
        <v>-194800815.06735599</v>
      </c>
      <c r="AW262" s="88">
        <v>-193449332.88027</v>
      </c>
      <c r="AX262" s="88">
        <v>-192015905.31505901</v>
      </c>
      <c r="AY262" s="88">
        <v>-190598686.81027901</v>
      </c>
      <c r="AZ262" s="88">
        <v>-189190375.084162</v>
      </c>
      <c r="BA262" s="88">
        <v>-189190375.084162</v>
      </c>
    </row>
    <row r="263" spans="1:53" x14ac:dyDescent="0.2">
      <c r="A263" s="89" t="s">
        <v>630</v>
      </c>
    </row>
    <row r="264" spans="1:53" x14ac:dyDescent="0.2">
      <c r="A264" s="87" t="s">
        <v>631</v>
      </c>
    </row>
    <row r="265" spans="1:53" x14ac:dyDescent="0.2">
      <c r="A265" s="89" t="s">
        <v>632</v>
      </c>
      <c r="B265" s="88">
        <v>8495749264.9629498</v>
      </c>
      <c r="C265" s="88">
        <v>8588534982.0022497</v>
      </c>
      <c r="D265" s="88">
        <v>8677103691.8523502</v>
      </c>
      <c r="E265" s="88">
        <v>8766034684.1830006</v>
      </c>
      <c r="F265" s="88">
        <v>8856962164.2154408</v>
      </c>
      <c r="G265" s="88">
        <v>8946249623.5401592</v>
      </c>
      <c r="H265" s="88">
        <v>9034509140.0592308</v>
      </c>
      <c r="I265" s="88">
        <v>9128985596.1442394</v>
      </c>
      <c r="J265" s="88">
        <v>9215922286.3183098</v>
      </c>
      <c r="K265" s="88">
        <v>9301844391.0538197</v>
      </c>
      <c r="L265" s="88">
        <v>9383647374.2344799</v>
      </c>
      <c r="M265" s="88">
        <v>9470681241.0180092</v>
      </c>
      <c r="N265" s="88">
        <v>9470681241.0180092</v>
      </c>
      <c r="O265" s="88">
        <v>9576602983.7061901</v>
      </c>
      <c r="P265" s="88">
        <v>9668941183.92486</v>
      </c>
      <c r="Q265" s="88">
        <v>9747138166.2981892</v>
      </c>
      <c r="R265" s="88">
        <v>9824845720.8502998</v>
      </c>
      <c r="S265" s="88">
        <v>9902939266.9270706</v>
      </c>
      <c r="T265" s="88">
        <v>9979734850.68256</v>
      </c>
      <c r="U265" s="88">
        <v>10053728149.4606</v>
      </c>
      <c r="V265" s="88">
        <v>10130406283.242201</v>
      </c>
      <c r="W265" s="88">
        <v>10196293287.867901</v>
      </c>
      <c r="X265" s="88">
        <v>10256417467.6019</v>
      </c>
      <c r="Y265" s="88">
        <v>10304449238.527599</v>
      </c>
      <c r="Z265" s="88">
        <v>10355906459.894899</v>
      </c>
      <c r="AA265" s="88">
        <v>10355906459.894899</v>
      </c>
      <c r="AB265" s="88">
        <v>10419016595.3389</v>
      </c>
      <c r="AC265" s="88">
        <v>10454808008.647499</v>
      </c>
      <c r="AD265" s="88">
        <v>10494893278.381001</v>
      </c>
      <c r="AE265" s="88">
        <v>10536303088.939501</v>
      </c>
      <c r="AF265" s="88">
        <v>10579775299.097</v>
      </c>
      <c r="AG265" s="88">
        <v>10620888220.7418</v>
      </c>
      <c r="AH265" s="88">
        <v>10662751560.3916</v>
      </c>
      <c r="AI265" s="88">
        <v>10708275873.459801</v>
      </c>
      <c r="AJ265" s="88">
        <v>10748370294.368601</v>
      </c>
      <c r="AK265" s="88">
        <v>10786851948.566</v>
      </c>
      <c r="AL265" s="88">
        <v>10822457396.631201</v>
      </c>
      <c r="AM265" s="88">
        <v>10859805956.306</v>
      </c>
      <c r="AN265" s="88">
        <v>10859805956.306</v>
      </c>
      <c r="AO265" s="88">
        <v>10907323793.056999</v>
      </c>
      <c r="AP265" s="88">
        <v>10929065426.8867</v>
      </c>
      <c r="AQ265" s="88">
        <v>10965368393.6339</v>
      </c>
      <c r="AR265" s="88">
        <v>11003322330.457199</v>
      </c>
      <c r="AS265" s="88">
        <v>11043390137.2432</v>
      </c>
      <c r="AT265" s="88">
        <v>11075592774.4254</v>
      </c>
      <c r="AU265" s="88">
        <v>11112178114.973801</v>
      </c>
      <c r="AV265" s="88">
        <v>11152528280.9487</v>
      </c>
      <c r="AW265" s="88">
        <v>11188385078.4534</v>
      </c>
      <c r="AX265" s="88">
        <v>11223364591.791901</v>
      </c>
      <c r="AY265" s="88">
        <v>11255655041.3748</v>
      </c>
      <c r="AZ265" s="88">
        <v>11289829710.030399</v>
      </c>
      <c r="BA265" s="88">
        <v>11289829710.030399</v>
      </c>
    </row>
    <row r="266" spans="1:53" x14ac:dyDescent="0.2">
      <c r="A266" s="89" t="s">
        <v>633</v>
      </c>
      <c r="B266" s="88">
        <v>0</v>
      </c>
      <c r="C266" s="88">
        <v>0</v>
      </c>
      <c r="D266" s="88">
        <v>0</v>
      </c>
      <c r="E266" s="88">
        <v>0</v>
      </c>
      <c r="F266" s="88">
        <v>0</v>
      </c>
      <c r="G266" s="88">
        <v>0</v>
      </c>
      <c r="H266" s="88">
        <v>0</v>
      </c>
      <c r="I266" s="88">
        <v>0</v>
      </c>
      <c r="J266" s="88">
        <v>0</v>
      </c>
      <c r="K266" s="88">
        <v>0</v>
      </c>
      <c r="L266" s="88">
        <v>0</v>
      </c>
      <c r="M266" s="88">
        <v>0</v>
      </c>
      <c r="N266" s="88">
        <v>0</v>
      </c>
      <c r="O266" s="88">
        <v>0</v>
      </c>
      <c r="P266" s="88">
        <v>0</v>
      </c>
      <c r="Q266" s="88">
        <v>0</v>
      </c>
      <c r="R266" s="88">
        <v>0</v>
      </c>
      <c r="S266" s="88">
        <v>0</v>
      </c>
      <c r="T266" s="88">
        <v>0</v>
      </c>
      <c r="U266" s="88">
        <v>0</v>
      </c>
      <c r="V266" s="88">
        <v>0</v>
      </c>
      <c r="W266" s="88">
        <v>0</v>
      </c>
      <c r="X266" s="88">
        <v>0</v>
      </c>
      <c r="Y266" s="88">
        <v>0</v>
      </c>
      <c r="Z266" s="88">
        <v>0</v>
      </c>
      <c r="AA266" s="88">
        <v>0</v>
      </c>
      <c r="AB266" s="88">
        <v>0</v>
      </c>
      <c r="AC266" s="88">
        <v>0</v>
      </c>
      <c r="AD266" s="88">
        <v>0</v>
      </c>
      <c r="AE266" s="88">
        <v>0</v>
      </c>
      <c r="AF266" s="88">
        <v>0</v>
      </c>
      <c r="AG266" s="88">
        <v>0</v>
      </c>
      <c r="AH266" s="88">
        <v>0</v>
      </c>
      <c r="AI266" s="88">
        <v>0</v>
      </c>
      <c r="AJ266" s="88">
        <v>0</v>
      </c>
      <c r="AK266" s="88">
        <v>0</v>
      </c>
      <c r="AL266" s="88">
        <v>0</v>
      </c>
      <c r="AM266" s="88">
        <v>0</v>
      </c>
      <c r="AN266" s="88">
        <v>0</v>
      </c>
      <c r="AO266" s="88">
        <v>0</v>
      </c>
      <c r="AP266" s="88">
        <v>0</v>
      </c>
      <c r="AQ266" s="88">
        <v>0</v>
      </c>
      <c r="AR266" s="88">
        <v>0</v>
      </c>
      <c r="AS266" s="88">
        <v>0</v>
      </c>
      <c r="AT266" s="88">
        <v>0</v>
      </c>
      <c r="AU266" s="88">
        <v>0</v>
      </c>
      <c r="AV266" s="88">
        <v>0</v>
      </c>
      <c r="AW266" s="88">
        <v>0</v>
      </c>
      <c r="AX266" s="88">
        <v>0</v>
      </c>
      <c r="AY266" s="88">
        <v>0</v>
      </c>
      <c r="AZ266" s="88">
        <v>0</v>
      </c>
      <c r="BA266" s="88">
        <v>0</v>
      </c>
    </row>
    <row r="267" spans="1:53" x14ac:dyDescent="0.2">
      <c r="A267" s="89" t="s">
        <v>634</v>
      </c>
      <c r="B267" s="88">
        <v>8164905013.8558798</v>
      </c>
      <c r="C267" s="88">
        <v>8222647330.8245096</v>
      </c>
      <c r="D267" s="88">
        <v>8279513507.3955202</v>
      </c>
      <c r="E267" s="88">
        <v>8281717639.3477602</v>
      </c>
      <c r="F267" s="88">
        <v>8283316173.7600803</v>
      </c>
      <c r="G267" s="88">
        <v>8281662345.5286798</v>
      </c>
      <c r="H267" s="88">
        <v>8232964705.7150602</v>
      </c>
      <c r="I267" s="88">
        <v>8254907059.3741302</v>
      </c>
      <c r="J267" s="88">
        <v>8274127350.7393303</v>
      </c>
      <c r="K267" s="88">
        <v>8294279980.40448</v>
      </c>
      <c r="L267" s="88">
        <v>8314791221.4588099</v>
      </c>
      <c r="M267" s="88">
        <v>8337449775.8868599</v>
      </c>
      <c r="N267" s="88">
        <v>8337449775.8868599</v>
      </c>
      <c r="O267" s="88">
        <v>8370929128.0992899</v>
      </c>
      <c r="P267" s="88">
        <v>8397591717.6198502</v>
      </c>
      <c r="Q267" s="88">
        <v>8416518151.9350595</v>
      </c>
      <c r="R267" s="88">
        <v>8434996704.5037498</v>
      </c>
      <c r="S267" s="88">
        <v>8508925282.8604002</v>
      </c>
      <c r="T267" s="88">
        <v>8630573936.7438107</v>
      </c>
      <c r="U267" s="88">
        <v>8749706541.3385391</v>
      </c>
      <c r="V267" s="88">
        <v>8868493220.4351292</v>
      </c>
      <c r="W267" s="88">
        <v>8913081559.7594109</v>
      </c>
      <c r="X267" s="88">
        <v>8955193104.1512108</v>
      </c>
      <c r="Y267" s="88">
        <v>8992579838.5436306</v>
      </c>
      <c r="Z267" s="88">
        <v>9031998595.6420403</v>
      </c>
      <c r="AA267" s="88">
        <v>9031998595.6420403</v>
      </c>
      <c r="AB267" s="88">
        <v>9076484094.4895897</v>
      </c>
      <c r="AC267" s="88">
        <v>9103429468.5152397</v>
      </c>
      <c r="AD267" s="88">
        <v>9135079903.3763008</v>
      </c>
      <c r="AE267" s="88">
        <v>9165995017.8401508</v>
      </c>
      <c r="AF267" s="88">
        <v>9196853850.6012001</v>
      </c>
      <c r="AG267" s="88">
        <v>9272418298.9373894</v>
      </c>
      <c r="AH267" s="88">
        <v>9298520838.8961906</v>
      </c>
      <c r="AI267" s="88">
        <v>9323957408.1509991</v>
      </c>
      <c r="AJ267" s="88">
        <v>9349729335.6833706</v>
      </c>
      <c r="AK267" s="88">
        <v>9375344320.5918694</v>
      </c>
      <c r="AL267" s="88">
        <v>9403841208.7054996</v>
      </c>
      <c r="AM267" s="88">
        <v>9431167482.6183891</v>
      </c>
      <c r="AN267" s="88">
        <v>9431167482.6183891</v>
      </c>
      <c r="AO267" s="88">
        <v>9418931316.9345703</v>
      </c>
      <c r="AP267" s="88">
        <v>9388839749.4918098</v>
      </c>
      <c r="AQ267" s="88">
        <v>9372432543.4747505</v>
      </c>
      <c r="AR267" s="88">
        <v>9355892194.3050098</v>
      </c>
      <c r="AS267" s="88">
        <v>9340143249.9259491</v>
      </c>
      <c r="AT267" s="88">
        <v>9409727100.9592705</v>
      </c>
      <c r="AU267" s="88">
        <v>9434468021.9991493</v>
      </c>
      <c r="AV267" s="88">
        <v>9458881382.7021904</v>
      </c>
      <c r="AW267" s="88">
        <v>9483163763.4623108</v>
      </c>
      <c r="AX267" s="88">
        <v>9507279013.6223602</v>
      </c>
      <c r="AY267" s="88">
        <v>9535244591.9074593</v>
      </c>
      <c r="AZ267" s="88">
        <v>9562527332.6615295</v>
      </c>
      <c r="BA267" s="88">
        <v>9562527332.6615295</v>
      </c>
    </row>
    <row r="268" spans="1:53" x14ac:dyDescent="0.2">
      <c r="A268" s="89" t="s">
        <v>635</v>
      </c>
      <c r="B268" s="88">
        <v>300815266.33828503</v>
      </c>
      <c r="C268" s="88">
        <v>248069949.27301201</v>
      </c>
      <c r="D268" s="88">
        <v>212770078.774786</v>
      </c>
      <c r="E268" s="88">
        <v>227711661.799988</v>
      </c>
      <c r="F268" s="88">
        <v>241426844.82580999</v>
      </c>
      <c r="G268" s="88">
        <v>258415307.81522599</v>
      </c>
      <c r="H268" s="88">
        <v>310372632.05008799</v>
      </c>
      <c r="I268" s="88">
        <v>290168802.83409798</v>
      </c>
      <c r="J268" s="88">
        <v>276094997.393381</v>
      </c>
      <c r="K268" s="88">
        <v>255673286.44098601</v>
      </c>
      <c r="L268" s="88">
        <v>259168151.722857</v>
      </c>
      <c r="M268" s="88">
        <v>264065576.39140201</v>
      </c>
      <c r="N268" s="88">
        <v>264065576.39140201</v>
      </c>
      <c r="O268" s="88">
        <v>247874028.288268</v>
      </c>
      <c r="P268" s="88">
        <v>225433085.37604699</v>
      </c>
      <c r="Q268" s="88">
        <v>235726493.00348499</v>
      </c>
      <c r="R268" s="88">
        <v>246065000.98236999</v>
      </c>
      <c r="S268" s="88">
        <v>205202788.33947799</v>
      </c>
      <c r="T268" s="88">
        <v>118833790.39155</v>
      </c>
      <c r="U268" s="88">
        <v>26344236.324584998</v>
      </c>
      <c r="V268" s="88">
        <v>-64284478.736454397</v>
      </c>
      <c r="W268" s="88">
        <v>-78592557.372532293</v>
      </c>
      <c r="X268" s="88">
        <v>-88701870.010216296</v>
      </c>
      <c r="Y268" s="88">
        <v>-66090747.192423202</v>
      </c>
      <c r="Z268" s="88">
        <v>-43301183.549543098</v>
      </c>
      <c r="AA268" s="88">
        <v>-43301183.549543098</v>
      </c>
      <c r="AB268" s="88">
        <v>-41002480.875720702</v>
      </c>
      <c r="AC268" s="88">
        <v>-23639797.859010201</v>
      </c>
      <c r="AD268" s="88">
        <v>-6048220.1692228997</v>
      </c>
      <c r="AE268" s="88">
        <v>564984.15909572202</v>
      </c>
      <c r="AF268" s="88">
        <v>6919784.4284695601</v>
      </c>
      <c r="AG268" s="88">
        <v>-35151081.793726899</v>
      </c>
      <c r="AH268" s="88">
        <v>-36645707.516596399</v>
      </c>
      <c r="AI268" s="88">
        <v>-42670566.588875704</v>
      </c>
      <c r="AJ268" s="88">
        <v>-43235805.7569701</v>
      </c>
      <c r="AK268" s="88">
        <v>-43381669.850883797</v>
      </c>
      <c r="AL268" s="88">
        <v>-18756841.119037401</v>
      </c>
      <c r="AM268" s="88">
        <v>-1443196.8955630499</v>
      </c>
      <c r="AN268" s="88">
        <v>-1443196.8955630499</v>
      </c>
      <c r="AO268" s="88">
        <v>58484392.359416299</v>
      </c>
      <c r="AP268" s="88">
        <v>114036339.410208</v>
      </c>
      <c r="AQ268" s="88">
        <v>168487396.019752</v>
      </c>
      <c r="AR268" s="88">
        <v>215236684.71597001</v>
      </c>
      <c r="AS268" s="88">
        <v>266601583.13027</v>
      </c>
      <c r="AT268" s="88">
        <v>235567025.12048799</v>
      </c>
      <c r="AU268" s="88">
        <v>242054223.37355101</v>
      </c>
      <c r="AV268" s="88">
        <v>244769326.44002801</v>
      </c>
      <c r="AW268" s="88">
        <v>241744853.061373</v>
      </c>
      <c r="AX268" s="88">
        <v>233521447.07546401</v>
      </c>
      <c r="AY268" s="88">
        <v>251230516.41318801</v>
      </c>
      <c r="AZ268" s="88">
        <v>265106337.45818499</v>
      </c>
      <c r="BA268" s="88">
        <v>265106337.45818499</v>
      </c>
    </row>
    <row r="269" spans="1:53" x14ac:dyDescent="0.2">
      <c r="A269" s="89" t="s">
        <v>636</v>
      </c>
      <c r="B269" s="88">
        <v>153111918.96455899</v>
      </c>
      <c r="C269" s="88">
        <v>153463807.27893299</v>
      </c>
      <c r="D269" s="88">
        <v>153771233.47649899</v>
      </c>
      <c r="E269" s="88">
        <v>154093493.645805</v>
      </c>
      <c r="F269" s="88">
        <v>154404836.88755801</v>
      </c>
      <c r="G269" s="88">
        <v>154644988.07752001</v>
      </c>
      <c r="H269" s="88">
        <v>154855270.26031399</v>
      </c>
      <c r="I269" s="88">
        <v>155094136.03974</v>
      </c>
      <c r="J269" s="88">
        <v>155263922.519577</v>
      </c>
      <c r="K269" s="88">
        <v>155455568.53477699</v>
      </c>
      <c r="L269" s="88">
        <v>155626675.52105901</v>
      </c>
      <c r="M269" s="88">
        <v>155848743.72088999</v>
      </c>
      <c r="N269" s="88">
        <v>155848743.72088999</v>
      </c>
      <c r="O269" s="88">
        <v>156362407.59723899</v>
      </c>
      <c r="P269" s="88">
        <v>156679203.61501601</v>
      </c>
      <c r="Q269" s="88">
        <v>156803104.148426</v>
      </c>
      <c r="R269" s="88">
        <v>156916061.05666</v>
      </c>
      <c r="S269" s="88">
        <v>157010784.21472999</v>
      </c>
      <c r="T269" s="88">
        <v>157073359.33411601</v>
      </c>
      <c r="U269" s="88">
        <v>157090700.64793399</v>
      </c>
      <c r="V269" s="88">
        <v>157102399.872774</v>
      </c>
      <c r="W269" s="88">
        <v>157028805.21511301</v>
      </c>
      <c r="X269" s="88">
        <v>156903066.67930701</v>
      </c>
      <c r="Y269" s="88">
        <v>156656252.74362099</v>
      </c>
      <c r="Z269" s="88">
        <v>156450809.98221499</v>
      </c>
      <c r="AA269" s="88">
        <v>156450809.98221499</v>
      </c>
      <c r="AB269" s="88">
        <v>156354891.49604601</v>
      </c>
      <c r="AC269" s="88">
        <v>155924285.14668301</v>
      </c>
      <c r="AD269" s="88">
        <v>155585243.48186499</v>
      </c>
      <c r="AE269" s="88">
        <v>155247429.703904</v>
      </c>
      <c r="AF269" s="88">
        <v>154914374.76207599</v>
      </c>
      <c r="AG269" s="88">
        <v>154582346.65439799</v>
      </c>
      <c r="AH269" s="88">
        <v>154245319.76013499</v>
      </c>
      <c r="AI269" s="88">
        <v>153907966.909666</v>
      </c>
      <c r="AJ269" s="88">
        <v>153570302.44537899</v>
      </c>
      <c r="AK269" s="88">
        <v>153231214.51779699</v>
      </c>
      <c r="AL269" s="88">
        <v>152916207.43792099</v>
      </c>
      <c r="AM269" s="88">
        <v>152593529.69806001</v>
      </c>
      <c r="AN269" s="88">
        <v>152593529.69806001</v>
      </c>
      <c r="AO269" s="88">
        <v>152348473.027356</v>
      </c>
      <c r="AP269" s="88">
        <v>151803442.53736699</v>
      </c>
      <c r="AQ269" s="88">
        <v>151500620.62676501</v>
      </c>
      <c r="AR269" s="88">
        <v>151204528.08371401</v>
      </c>
      <c r="AS269" s="88">
        <v>150918255.220175</v>
      </c>
      <c r="AT269" s="88">
        <v>150637359.90588799</v>
      </c>
      <c r="AU269" s="88">
        <v>150355473.30586201</v>
      </c>
      <c r="AV269" s="88">
        <v>150078199.21520299</v>
      </c>
      <c r="AW269" s="88">
        <v>149804341.28575701</v>
      </c>
      <c r="AX269" s="88">
        <v>149535183.65823701</v>
      </c>
      <c r="AY269" s="88">
        <v>149298535.271745</v>
      </c>
      <c r="AZ269" s="88">
        <v>149057607.61395001</v>
      </c>
      <c r="BA269" s="88">
        <v>149057607.61395001</v>
      </c>
    </row>
    <row r="270" spans="1:53" x14ac:dyDescent="0.2">
      <c r="A270" s="89" t="s">
        <v>637</v>
      </c>
      <c r="B270" s="88">
        <v>1471388.0651588701</v>
      </c>
      <c r="C270" s="88">
        <v>1474769.6716957099</v>
      </c>
      <c r="D270" s="88">
        <v>1477724.0023649</v>
      </c>
      <c r="E270" s="88">
        <v>1480820.8858093801</v>
      </c>
      <c r="F270" s="88">
        <v>1483812.8588261099</v>
      </c>
      <c r="G270" s="88">
        <v>1486120.6843509499</v>
      </c>
      <c r="H270" s="88">
        <v>1488141.47212614</v>
      </c>
      <c r="I270" s="88">
        <v>1490436.9450024399</v>
      </c>
      <c r="J270" s="88">
        <v>1492068.57369436</v>
      </c>
      <c r="K270" s="88">
        <v>1493910.2700260901</v>
      </c>
      <c r="L270" s="88">
        <v>1495554.58863422</v>
      </c>
      <c r="M270" s="88">
        <v>1497688.63868789</v>
      </c>
      <c r="N270" s="88">
        <v>1497688.63868789</v>
      </c>
      <c r="O270" s="88">
        <v>1502624.8899103601</v>
      </c>
      <c r="P270" s="88">
        <v>1505669.2634823101</v>
      </c>
      <c r="Q270" s="88">
        <v>1506859.9334664501</v>
      </c>
      <c r="R270" s="88">
        <v>1507945.43646176</v>
      </c>
      <c r="S270" s="88">
        <v>1508855.7151991699</v>
      </c>
      <c r="T270" s="88">
        <v>1509457.05495419</v>
      </c>
      <c r="U270" s="88">
        <v>1509623.7030006601</v>
      </c>
      <c r="V270" s="88">
        <v>1509736.1312160301</v>
      </c>
      <c r="W270" s="88">
        <v>1509028.8949559601</v>
      </c>
      <c r="X270" s="88">
        <v>1507820.56197857</v>
      </c>
      <c r="Y270" s="88">
        <v>1505448.7082278</v>
      </c>
      <c r="Z270" s="88">
        <v>1503474.42673978</v>
      </c>
      <c r="AA270" s="88">
        <v>1503474.42673978</v>
      </c>
      <c r="AB270" s="88">
        <v>1502552.6610357701</v>
      </c>
      <c r="AC270" s="88">
        <v>1498414.5831675101</v>
      </c>
      <c r="AD270" s="88">
        <v>1495156.4314665999</v>
      </c>
      <c r="AE270" s="88">
        <v>1491910.07961823</v>
      </c>
      <c r="AF270" s="88">
        <v>1488709.4596419199</v>
      </c>
      <c r="AG270" s="88">
        <v>1485518.7074245999</v>
      </c>
      <c r="AH270" s="88">
        <v>1482279.9174387499</v>
      </c>
      <c r="AI270" s="88">
        <v>1479037.99505097</v>
      </c>
      <c r="AJ270" s="88">
        <v>1475793.0780899699</v>
      </c>
      <c r="AK270" s="88">
        <v>1472534.48180917</v>
      </c>
      <c r="AL270" s="88">
        <v>1469507.2997262501</v>
      </c>
      <c r="AM270" s="88">
        <v>1466406.4034764101</v>
      </c>
      <c r="AN270" s="88">
        <v>1466406.4034764101</v>
      </c>
      <c r="AO270" s="88">
        <v>1464051.4368415501</v>
      </c>
      <c r="AP270" s="88">
        <v>1458813.7560421701</v>
      </c>
      <c r="AQ270" s="88">
        <v>1455903.6720451701</v>
      </c>
      <c r="AR270" s="88">
        <v>1453058.25650225</v>
      </c>
      <c r="AS270" s="88">
        <v>1450307.2069586299</v>
      </c>
      <c r="AT270" s="88">
        <v>1447607.83504953</v>
      </c>
      <c r="AU270" s="88">
        <v>1444898.9369976299</v>
      </c>
      <c r="AV270" s="88">
        <v>1442234.3646342701</v>
      </c>
      <c r="AW270" s="88">
        <v>1439602.6211902499</v>
      </c>
      <c r="AX270" s="88">
        <v>1437016.04711125</v>
      </c>
      <c r="AY270" s="88">
        <v>1434741.8831279499</v>
      </c>
      <c r="AZ270" s="88">
        <v>1432426.5958358599</v>
      </c>
      <c r="BA270" s="88">
        <v>1432426.5958358599</v>
      </c>
    </row>
    <row r="271" spans="1:53" x14ac:dyDescent="0.2">
      <c r="A271" s="89" t="s">
        <v>638</v>
      </c>
      <c r="B271" s="88">
        <v>208422983.24493</v>
      </c>
      <c r="C271" s="88">
        <v>209003425.67671201</v>
      </c>
      <c r="D271" s="88">
        <v>209527528.55331701</v>
      </c>
      <c r="E271" s="88">
        <v>210071797.51191401</v>
      </c>
      <c r="F271" s="88">
        <v>210601956.68643099</v>
      </c>
      <c r="G271" s="88">
        <v>211042007.493379</v>
      </c>
      <c r="H271" s="88">
        <v>211445833.84138301</v>
      </c>
      <c r="I271" s="88">
        <v>211885620.750218</v>
      </c>
      <c r="J271" s="88">
        <v>212237724.962199</v>
      </c>
      <c r="K271" s="88">
        <v>212617213.57238901</v>
      </c>
      <c r="L271" s="88">
        <v>212968900.63730699</v>
      </c>
      <c r="M271" s="88">
        <v>214227174.09460199</v>
      </c>
      <c r="N271" s="88">
        <v>214227174.09460199</v>
      </c>
      <c r="O271" s="88">
        <v>215624307.361644</v>
      </c>
      <c r="P271" s="88">
        <v>216840963.81475401</v>
      </c>
      <c r="Q271" s="88">
        <v>217810386.12301901</v>
      </c>
      <c r="R271" s="88">
        <v>218763938.009747</v>
      </c>
      <c r="S271" s="88">
        <v>219691727.37077701</v>
      </c>
      <c r="T271" s="88">
        <v>220575165.466396</v>
      </c>
      <c r="U271" s="88">
        <v>221398558.24034199</v>
      </c>
      <c r="V271" s="88">
        <v>222211759.72200999</v>
      </c>
      <c r="W271" s="88">
        <v>222909782.13973999</v>
      </c>
      <c r="X271" s="88">
        <v>223536711.25589401</v>
      </c>
      <c r="Y271" s="88">
        <v>223999609.990749</v>
      </c>
      <c r="Z271" s="88">
        <v>224583508.190988</v>
      </c>
      <c r="AA271" s="88">
        <v>224583508.190988</v>
      </c>
      <c r="AB271" s="88">
        <v>224463565.153999</v>
      </c>
      <c r="AC271" s="88">
        <v>223889897.12812999</v>
      </c>
      <c r="AD271" s="88">
        <v>223432536.069565</v>
      </c>
      <c r="AE271" s="88">
        <v>222974657.57236701</v>
      </c>
      <c r="AF271" s="88">
        <v>222520208.49885401</v>
      </c>
      <c r="AG271" s="88">
        <v>222064167.394315</v>
      </c>
      <c r="AH271" s="88">
        <v>221599817.407545</v>
      </c>
      <c r="AI271" s="88">
        <v>221133225.42716399</v>
      </c>
      <c r="AJ271" s="88">
        <v>220663103.828843</v>
      </c>
      <c r="AK271" s="88">
        <v>220189298.42659399</v>
      </c>
      <c r="AL271" s="88">
        <v>219742926.96395701</v>
      </c>
      <c r="AM271" s="88">
        <v>219284076.97352201</v>
      </c>
      <c r="AN271" s="88">
        <v>219284076.97352201</v>
      </c>
      <c r="AO271" s="88">
        <v>218867765.636215</v>
      </c>
      <c r="AP271" s="88">
        <v>218034956.54121301</v>
      </c>
      <c r="AQ271" s="88">
        <v>217512578.98573101</v>
      </c>
      <c r="AR271" s="88">
        <v>216993915.48475501</v>
      </c>
      <c r="AS271" s="88">
        <v>216482534.86418501</v>
      </c>
      <c r="AT271" s="88">
        <v>215972523.652181</v>
      </c>
      <c r="AU271" s="88">
        <v>215456681.99531901</v>
      </c>
      <c r="AV271" s="88">
        <v>214942289.00488999</v>
      </c>
      <c r="AW271" s="88">
        <v>214426068.57231501</v>
      </c>
      <c r="AX271" s="88">
        <v>213911241.022508</v>
      </c>
      <c r="AY271" s="88">
        <v>213431989.967765</v>
      </c>
      <c r="AZ271" s="88">
        <v>216670183.887959</v>
      </c>
      <c r="BA271" s="88">
        <v>216670183.887959</v>
      </c>
    </row>
    <row r="272" spans="1:53" x14ac:dyDescent="0.2">
      <c r="A272" s="89" t="s">
        <v>639</v>
      </c>
      <c r="B272" s="88">
        <v>2767419036.5352602</v>
      </c>
      <c r="C272" s="88">
        <v>2761328477.6533799</v>
      </c>
      <c r="D272" s="88">
        <v>2753103392.43783</v>
      </c>
      <c r="E272" s="88">
        <v>2745245114.0589399</v>
      </c>
      <c r="F272" s="88">
        <v>2737569387.5304999</v>
      </c>
      <c r="G272" s="88">
        <v>2729338331.1680598</v>
      </c>
      <c r="H272" s="88">
        <v>2721624785.8018198</v>
      </c>
      <c r="I272" s="88">
        <v>2713743130.3937702</v>
      </c>
      <c r="J272" s="88">
        <v>2707044704.5943499</v>
      </c>
      <c r="K272" s="88">
        <v>2702526358.4386201</v>
      </c>
      <c r="L272" s="88">
        <v>2698993532.5915198</v>
      </c>
      <c r="M272" s="88">
        <v>2695060825.3551502</v>
      </c>
      <c r="N272" s="88">
        <v>2695060825.3551502</v>
      </c>
      <c r="O272" s="88">
        <v>2693239417.6012802</v>
      </c>
      <c r="P272" s="88">
        <v>2696337251.3066902</v>
      </c>
      <c r="Q272" s="88">
        <v>2697746197.88624</v>
      </c>
      <c r="R272" s="88">
        <v>2700712518.2824602</v>
      </c>
      <c r="S272" s="88">
        <v>2704166324.4127698</v>
      </c>
      <c r="T272" s="88">
        <v>2708655237.3944702</v>
      </c>
      <c r="U272" s="88">
        <v>2713838712.6195402</v>
      </c>
      <c r="V272" s="88">
        <v>2719382614.9688301</v>
      </c>
      <c r="W272" s="88">
        <v>2726412632.5710001</v>
      </c>
      <c r="X272" s="88">
        <v>2734020377.0512199</v>
      </c>
      <c r="Y272" s="88">
        <v>2741194376.3847299</v>
      </c>
      <c r="Z272" s="88">
        <v>2748740978.4011002</v>
      </c>
      <c r="AA272" s="88">
        <v>2748740978.4011002</v>
      </c>
      <c r="AB272" s="88">
        <v>2745550686.1394</v>
      </c>
      <c r="AC272" s="88">
        <v>2756099217.2396798</v>
      </c>
      <c r="AD272" s="88">
        <v>2763695163.0280399</v>
      </c>
      <c r="AE272" s="88">
        <v>2774847298.7319498</v>
      </c>
      <c r="AF272" s="88">
        <v>2785360029.2794499</v>
      </c>
      <c r="AG272" s="88">
        <v>2799870910.1550598</v>
      </c>
      <c r="AH272" s="88">
        <v>2813776887.20155</v>
      </c>
      <c r="AI272" s="88">
        <v>2826525135.2476401</v>
      </c>
      <c r="AJ272" s="88">
        <v>2833897837.9065499</v>
      </c>
      <c r="AK272" s="88">
        <v>2841194995.6772699</v>
      </c>
      <c r="AL272" s="88">
        <v>2849131084.94592</v>
      </c>
      <c r="AM272" s="88">
        <v>2853622078.1202898</v>
      </c>
      <c r="AN272" s="88">
        <v>2853622078.1202898</v>
      </c>
      <c r="AO272" s="88">
        <v>2834114599.7056098</v>
      </c>
      <c r="AP272" s="88">
        <v>2849917779.9228401</v>
      </c>
      <c r="AQ272" s="88">
        <v>2855640603.00102</v>
      </c>
      <c r="AR272" s="88">
        <v>2865199607.4955001</v>
      </c>
      <c r="AS272" s="88">
        <v>2870582028.6283698</v>
      </c>
      <c r="AT272" s="88">
        <v>2880134103.4082699</v>
      </c>
      <c r="AU272" s="88">
        <v>2885509265.4794998</v>
      </c>
      <c r="AV272" s="88">
        <v>2890006116.3870201</v>
      </c>
      <c r="AW272" s="88">
        <v>2899453775.9161</v>
      </c>
      <c r="AX272" s="88">
        <v>2915181742.4745798</v>
      </c>
      <c r="AY272" s="88">
        <v>2931686574.05441</v>
      </c>
      <c r="AZ272" s="88">
        <v>2937853262.63306</v>
      </c>
      <c r="BA272" s="88">
        <v>2937853262.63306</v>
      </c>
    </row>
    <row r="273" spans="1:53" x14ac:dyDescent="0.2">
      <c r="A273" s="89" t="s">
        <v>640</v>
      </c>
      <c r="B273" s="88">
        <v>0</v>
      </c>
      <c r="C273" s="88">
        <v>0</v>
      </c>
      <c r="D273" s="88">
        <v>0</v>
      </c>
      <c r="E273" s="88">
        <v>0</v>
      </c>
      <c r="F273" s="88">
        <v>0</v>
      </c>
      <c r="G273" s="88">
        <v>0</v>
      </c>
      <c r="H273" s="88">
        <v>0</v>
      </c>
      <c r="I273" s="88">
        <v>0</v>
      </c>
      <c r="J273" s="88">
        <v>0</v>
      </c>
      <c r="K273" s="88">
        <v>0</v>
      </c>
      <c r="L273" s="88">
        <v>0</v>
      </c>
      <c r="M273" s="88">
        <v>0</v>
      </c>
      <c r="N273" s="88">
        <v>0</v>
      </c>
      <c r="O273" s="88">
        <v>0</v>
      </c>
      <c r="P273" s="88">
        <v>0</v>
      </c>
      <c r="Q273" s="88">
        <v>0</v>
      </c>
      <c r="R273" s="88">
        <v>0</v>
      </c>
      <c r="S273" s="88">
        <v>0</v>
      </c>
      <c r="T273" s="88">
        <v>0</v>
      </c>
      <c r="U273" s="88">
        <v>0</v>
      </c>
      <c r="V273" s="88">
        <v>0</v>
      </c>
      <c r="W273" s="88">
        <v>0</v>
      </c>
      <c r="X273" s="88">
        <v>0</v>
      </c>
      <c r="Y273" s="88">
        <v>0</v>
      </c>
      <c r="Z273" s="88">
        <v>0</v>
      </c>
      <c r="AA273" s="88">
        <v>0</v>
      </c>
      <c r="AB273" s="88">
        <v>0</v>
      </c>
      <c r="AC273" s="88">
        <v>0</v>
      </c>
      <c r="AD273" s="88">
        <v>0</v>
      </c>
      <c r="AE273" s="88">
        <v>0</v>
      </c>
      <c r="AF273" s="88">
        <v>0</v>
      </c>
      <c r="AG273" s="88">
        <v>0</v>
      </c>
      <c r="AH273" s="88">
        <v>0</v>
      </c>
      <c r="AI273" s="88">
        <v>0</v>
      </c>
      <c r="AJ273" s="88">
        <v>0</v>
      </c>
      <c r="AK273" s="88">
        <v>0</v>
      </c>
      <c r="AL273" s="88">
        <v>0</v>
      </c>
      <c r="AM273" s="88">
        <v>0</v>
      </c>
      <c r="AN273" s="88">
        <v>0</v>
      </c>
      <c r="AO273" s="88">
        <v>0</v>
      </c>
      <c r="AP273" s="88">
        <v>0</v>
      </c>
      <c r="AQ273" s="88">
        <v>0</v>
      </c>
      <c r="AR273" s="88">
        <v>0</v>
      </c>
      <c r="AS273" s="88">
        <v>0</v>
      </c>
      <c r="AT273" s="88">
        <v>0</v>
      </c>
      <c r="AU273" s="88">
        <v>0</v>
      </c>
      <c r="AV273" s="88">
        <v>0</v>
      </c>
      <c r="AW273" s="88">
        <v>0</v>
      </c>
      <c r="AX273" s="88">
        <v>0</v>
      </c>
      <c r="AY273" s="88">
        <v>0</v>
      </c>
      <c r="AZ273" s="88">
        <v>0</v>
      </c>
      <c r="BA273" s="88">
        <v>0</v>
      </c>
    </row>
    <row r="274" spans="1:53" x14ac:dyDescent="0.2">
      <c r="A274" s="89" t="s">
        <v>641</v>
      </c>
      <c r="B274" s="88">
        <v>20091894871.966999</v>
      </c>
      <c r="C274" s="88">
        <v>20184522742.380501</v>
      </c>
      <c r="D274" s="88">
        <v>20287267156.492599</v>
      </c>
      <c r="E274" s="88">
        <v>20386355211.433201</v>
      </c>
      <c r="F274" s="88">
        <v>20485765176.764599</v>
      </c>
      <c r="G274" s="88">
        <v>20582838724.307301</v>
      </c>
      <c r="H274" s="88">
        <v>20667260509.200001</v>
      </c>
      <c r="I274" s="88">
        <v>20756274782.481201</v>
      </c>
      <c r="J274" s="88">
        <v>20842183055.1008</v>
      </c>
      <c r="K274" s="88">
        <v>20923890708.715099</v>
      </c>
      <c r="L274" s="88">
        <v>21026691410.754601</v>
      </c>
      <c r="M274" s="88">
        <v>21138831025.105598</v>
      </c>
      <c r="N274" s="88">
        <v>21138831025.105598</v>
      </c>
      <c r="O274" s="88">
        <v>21262134897.5438</v>
      </c>
      <c r="P274" s="88">
        <v>21363329074.9207</v>
      </c>
      <c r="Q274" s="88">
        <v>21473249359.3279</v>
      </c>
      <c r="R274" s="88">
        <v>21583807889.1217</v>
      </c>
      <c r="S274" s="88">
        <v>21699445029.840401</v>
      </c>
      <c r="T274" s="88">
        <v>21816955797.067799</v>
      </c>
      <c r="U274" s="88">
        <v>21923616522.334499</v>
      </c>
      <c r="V274" s="88">
        <v>22034821535.6357</v>
      </c>
      <c r="W274" s="88">
        <v>22138642539.075699</v>
      </c>
      <c r="X274" s="88">
        <v>22238876677.291302</v>
      </c>
      <c r="Y274" s="88">
        <v>22354294017.7062</v>
      </c>
      <c r="Z274" s="88">
        <v>22475882642.9884</v>
      </c>
      <c r="AA274" s="88">
        <v>22475882642.9884</v>
      </c>
      <c r="AB274" s="88">
        <v>22582369904.403198</v>
      </c>
      <c r="AC274" s="88">
        <v>22672009493.401402</v>
      </c>
      <c r="AD274" s="88">
        <v>22768133060.598999</v>
      </c>
      <c r="AE274" s="88">
        <v>22857424387.0266</v>
      </c>
      <c r="AF274" s="88">
        <v>22947832256.126701</v>
      </c>
      <c r="AG274" s="88">
        <v>23036158380.7966</v>
      </c>
      <c r="AH274" s="88">
        <v>23115730996.057899</v>
      </c>
      <c r="AI274" s="88">
        <v>23192608080.601398</v>
      </c>
      <c r="AJ274" s="88">
        <v>23264470861.553902</v>
      </c>
      <c r="AK274" s="88">
        <v>23334902642.4105</v>
      </c>
      <c r="AL274" s="88">
        <v>23430801490.8652</v>
      </c>
      <c r="AM274" s="88">
        <v>23516496333.224201</v>
      </c>
      <c r="AN274" s="88">
        <v>23516496333.224201</v>
      </c>
      <c r="AO274" s="88">
        <v>23591534392.157001</v>
      </c>
      <c r="AP274" s="88">
        <v>23653156508.5462</v>
      </c>
      <c r="AQ274" s="88">
        <v>23732398039.414001</v>
      </c>
      <c r="AR274" s="88">
        <v>23809302318.798599</v>
      </c>
      <c r="AS274" s="88">
        <v>23889568096.219101</v>
      </c>
      <c r="AT274" s="88">
        <v>23969078495.306499</v>
      </c>
      <c r="AU274" s="88">
        <v>24041466680.064201</v>
      </c>
      <c r="AV274" s="88">
        <v>24112647829.062698</v>
      </c>
      <c r="AW274" s="88">
        <v>24178417483.372398</v>
      </c>
      <c r="AX274" s="88">
        <v>24244230235.6922</v>
      </c>
      <c r="AY274" s="88">
        <v>24337981990.872601</v>
      </c>
      <c r="AZ274" s="88">
        <v>24422476860.880901</v>
      </c>
      <c r="BA274" s="88">
        <v>24422476860.880901</v>
      </c>
    </row>
    <row r="275" spans="1:53" x14ac:dyDescent="0.2">
      <c r="A275" s="89" t="s">
        <v>642</v>
      </c>
    </row>
    <row r="276" spans="1:53" s="92" customFormat="1" x14ac:dyDescent="0.2">
      <c r="A276" s="91" t="s">
        <v>643</v>
      </c>
      <c r="B276" s="92">
        <v>0.87310520326556695</v>
      </c>
      <c r="C276" s="92">
        <v>0.87484788992965401</v>
      </c>
      <c r="D276" s="92">
        <v>0.876705407316685</v>
      </c>
      <c r="E276" s="92">
        <v>0.87864121502955395</v>
      </c>
      <c r="F276" s="92">
        <v>0.88051209771835004</v>
      </c>
      <c r="G276" s="92">
        <v>0.88198309630647798</v>
      </c>
      <c r="H276" s="92">
        <v>0.88327292106835997</v>
      </c>
      <c r="I276" s="92">
        <v>0.884726622739062</v>
      </c>
      <c r="J276" s="92">
        <v>0.885783011086546</v>
      </c>
      <c r="K276" s="92">
        <v>0.88696501356158897</v>
      </c>
      <c r="L276" s="92">
        <v>0.888039158982875</v>
      </c>
      <c r="M276" s="92">
        <v>0.88941121430716097</v>
      </c>
      <c r="N276" s="92">
        <v>0.88941121430716097</v>
      </c>
      <c r="O276" s="92">
        <v>0.89195304750339</v>
      </c>
      <c r="P276" s="92">
        <v>0.89325244506956303</v>
      </c>
      <c r="Q276" s="92">
        <v>0.894065955591822</v>
      </c>
      <c r="R276" s="92">
        <v>0.894813604232226</v>
      </c>
      <c r="S276" s="92">
        <v>0.89545671750842404</v>
      </c>
      <c r="T276" s="92">
        <v>0.895923879940276</v>
      </c>
      <c r="U276" s="92">
        <v>0.89612347149708405</v>
      </c>
      <c r="V276" s="92">
        <v>0.89629161876030905</v>
      </c>
      <c r="W276" s="92">
        <v>0.895968344566894</v>
      </c>
      <c r="X276" s="92">
        <v>0.89534850604155403</v>
      </c>
      <c r="Y276" s="92">
        <v>0.89404389370672899</v>
      </c>
      <c r="Z276" s="92">
        <v>0.89297594701740401</v>
      </c>
      <c r="AA276" s="92">
        <v>0.89297594701740401</v>
      </c>
      <c r="AB276" s="92">
        <v>0.89147082364087205</v>
      </c>
      <c r="AC276" s="92">
        <v>0.88960577088525705</v>
      </c>
      <c r="AD276" s="92">
        <v>0.88777001990438198</v>
      </c>
      <c r="AE276" s="92">
        <v>0.88593396785277101</v>
      </c>
      <c r="AF276" s="92">
        <v>0.884121970992505</v>
      </c>
      <c r="AG276" s="92">
        <v>0.88231997977863996</v>
      </c>
      <c r="AH276" s="92">
        <v>0.88048100937509299</v>
      </c>
      <c r="AI276" s="92">
        <v>0.87863733508557695</v>
      </c>
      <c r="AJ276" s="92">
        <v>0.87678726531558904</v>
      </c>
      <c r="AK276" s="92">
        <v>0.87493028560268005</v>
      </c>
      <c r="AL276" s="92">
        <v>0.87321896960209999</v>
      </c>
      <c r="AM276" s="92">
        <v>0.87145861117477696</v>
      </c>
      <c r="AN276" s="92">
        <v>0.87145861117477696</v>
      </c>
      <c r="AO276" s="92">
        <v>0.86939520427454098</v>
      </c>
      <c r="AP276" s="92">
        <v>0.86730775996681297</v>
      </c>
      <c r="AQ276" s="92">
        <v>0.865657532141476</v>
      </c>
      <c r="AR276" s="92">
        <v>0.86404120560532205</v>
      </c>
      <c r="AS276" s="92">
        <v>0.86247903359784595</v>
      </c>
      <c r="AT276" s="92">
        <v>0.86095205306120504</v>
      </c>
      <c r="AU276" s="92">
        <v>0.85941274576064297</v>
      </c>
      <c r="AV276" s="92">
        <v>0.85789795506649003</v>
      </c>
      <c r="AW276" s="92">
        <v>0.85639876893508504</v>
      </c>
      <c r="AX276" s="92">
        <v>0.85492830478529502</v>
      </c>
      <c r="AY276" s="92">
        <v>0.85365116710006195</v>
      </c>
      <c r="AZ276" s="92">
        <v>0.85234501822395303</v>
      </c>
      <c r="BA276" s="92">
        <v>0.85234501822395303</v>
      </c>
    </row>
    <row r="277" spans="1:53" x14ac:dyDescent="0.2">
      <c r="A277" s="89" t="s">
        <v>644</v>
      </c>
    </row>
    <row r="278" spans="1:53" x14ac:dyDescent="0.2">
      <c r="A278" s="89" t="s">
        <v>645</v>
      </c>
    </row>
    <row r="279" spans="1:53" x14ac:dyDescent="0.2">
      <c r="A279" s="89" t="s">
        <v>646</v>
      </c>
      <c r="B279" s="88">
        <v>440343674.27590197</v>
      </c>
      <c r="C279" s="88">
        <v>402529401.36259198</v>
      </c>
      <c r="D279" s="88">
        <v>374681820.21925902</v>
      </c>
      <c r="E279" s="88">
        <v>344503304.26896602</v>
      </c>
      <c r="F279" s="88">
        <v>312588934.05314302</v>
      </c>
      <c r="G279" s="88">
        <v>281432162.25220901</v>
      </c>
      <c r="H279" s="88">
        <v>244828597.18653199</v>
      </c>
      <c r="I279" s="88">
        <v>204809412.42288899</v>
      </c>
      <c r="J279" s="88">
        <v>169755831.401894</v>
      </c>
      <c r="K279" s="88">
        <v>132519152.021497</v>
      </c>
      <c r="L279" s="88">
        <v>108936378.61503799</v>
      </c>
      <c r="M279" s="88">
        <v>84867311.534635797</v>
      </c>
      <c r="N279" s="88">
        <v>84867311.534635797</v>
      </c>
      <c r="O279" s="88">
        <v>47746951.856448904</v>
      </c>
      <c r="P279" s="88">
        <v>9873326.3176470995</v>
      </c>
      <c r="Q279" s="88">
        <v>-9623187.7131963801</v>
      </c>
      <c r="R279" s="88">
        <v>-29096093.9615926</v>
      </c>
      <c r="S279" s="88">
        <v>-46652475.457578003</v>
      </c>
      <c r="T279" s="88">
        <v>-62561137.476283401</v>
      </c>
      <c r="U279" s="88">
        <v>-81468500.111121893</v>
      </c>
      <c r="V279" s="88">
        <v>-100794197.921187</v>
      </c>
      <c r="W279" s="88">
        <v>-114411102.469129</v>
      </c>
      <c r="X279" s="88">
        <v>-124686065.577251</v>
      </c>
      <c r="Y279" s="88">
        <v>-116054860.043732</v>
      </c>
      <c r="Z279" s="88">
        <v>-107830781.72563601</v>
      </c>
      <c r="AA279" s="88">
        <v>-107830781.72563601</v>
      </c>
      <c r="AB279" s="88">
        <v>-112143326.871617</v>
      </c>
      <c r="AC279" s="88">
        <v>-105849525.294</v>
      </c>
      <c r="AD279" s="88">
        <v>-99036034.985445693</v>
      </c>
      <c r="AE279" s="88">
        <v>-98513528.244670495</v>
      </c>
      <c r="AF279" s="88">
        <v>-99039563.687287405</v>
      </c>
      <c r="AG279" s="88">
        <v>-100362866.752211</v>
      </c>
      <c r="AH279" s="88">
        <v>-106347154.07622001</v>
      </c>
      <c r="AI279" s="88">
        <v>-116451407.696612</v>
      </c>
      <c r="AJ279" s="88">
        <v>-121378813.796224</v>
      </c>
      <c r="AK279" s="88">
        <v>-125477451.96608999</v>
      </c>
      <c r="AL279" s="88">
        <v>-114838122.447963</v>
      </c>
      <c r="AM279" s="88">
        <v>-109094622.031844</v>
      </c>
      <c r="AN279" s="88">
        <v>-109094622.031844</v>
      </c>
      <c r="AO279" s="88">
        <v>-106213468.319451</v>
      </c>
      <c r="AP279" s="88">
        <v>-103052918.61953899</v>
      </c>
      <c r="AQ279" s="88">
        <v>-100079887.765783</v>
      </c>
      <c r="AR279" s="88">
        <v>-101643629.108944</v>
      </c>
      <c r="AS279" s="88">
        <v>-101484183.80853701</v>
      </c>
      <c r="AT279" s="88">
        <v>-96490007.195014894</v>
      </c>
      <c r="AU279" s="88">
        <v>-96962983.952286094</v>
      </c>
      <c r="AV279" s="88">
        <v>-101063972.96913099</v>
      </c>
      <c r="AW279" s="88">
        <v>-106088763.328564</v>
      </c>
      <c r="AX279" s="88">
        <v>-113351282.292319</v>
      </c>
      <c r="AY279" s="88">
        <v>-104918727.33094101</v>
      </c>
      <c r="AZ279" s="88">
        <v>-99499082.219365507</v>
      </c>
      <c r="BA279" s="88">
        <v>-99499082.219365507</v>
      </c>
    </row>
    <row r="280" spans="1:53" x14ac:dyDescent="0.2">
      <c r="A280" s="89" t="s">
        <v>647</v>
      </c>
      <c r="B280" s="88">
        <v>0</v>
      </c>
      <c r="C280" s="88">
        <v>0</v>
      </c>
      <c r="D280" s="88">
        <v>0</v>
      </c>
      <c r="E280" s="88">
        <v>0</v>
      </c>
      <c r="F280" s="88">
        <v>0</v>
      </c>
      <c r="G280" s="88">
        <v>0</v>
      </c>
      <c r="H280" s="88">
        <v>0</v>
      </c>
      <c r="I280" s="88">
        <v>0</v>
      </c>
      <c r="J280" s="88">
        <v>0</v>
      </c>
      <c r="K280" s="88">
        <v>0</v>
      </c>
      <c r="L280" s="88">
        <v>0</v>
      </c>
      <c r="M280" s="88">
        <v>0</v>
      </c>
      <c r="N280" s="88">
        <v>0</v>
      </c>
      <c r="O280" s="88">
        <v>0</v>
      </c>
      <c r="P280" s="88">
        <v>0</v>
      </c>
      <c r="Q280" s="88">
        <v>0</v>
      </c>
      <c r="R280" s="88">
        <v>0</v>
      </c>
      <c r="S280" s="88">
        <v>0</v>
      </c>
      <c r="T280" s="88">
        <v>0</v>
      </c>
      <c r="U280" s="88">
        <v>0</v>
      </c>
      <c r="V280" s="88">
        <v>0</v>
      </c>
      <c r="W280" s="88">
        <v>0</v>
      </c>
      <c r="X280" s="88">
        <v>0</v>
      </c>
      <c r="Y280" s="88">
        <v>0</v>
      </c>
      <c r="Z280" s="88">
        <v>0</v>
      </c>
      <c r="AA280" s="88">
        <v>0</v>
      </c>
      <c r="AB280" s="88">
        <v>0</v>
      </c>
      <c r="AC280" s="88">
        <v>0</v>
      </c>
      <c r="AD280" s="88">
        <v>0</v>
      </c>
      <c r="AE280" s="88">
        <v>0</v>
      </c>
      <c r="AF280" s="88">
        <v>0</v>
      </c>
      <c r="AG280" s="88">
        <v>0</v>
      </c>
      <c r="AH280" s="88">
        <v>0</v>
      </c>
      <c r="AI280" s="88">
        <v>0</v>
      </c>
      <c r="AJ280" s="88">
        <v>0</v>
      </c>
      <c r="AK280" s="88">
        <v>0</v>
      </c>
      <c r="AL280" s="88">
        <v>0</v>
      </c>
      <c r="AM280" s="88">
        <v>0</v>
      </c>
      <c r="AN280" s="88">
        <v>0</v>
      </c>
      <c r="AO280" s="88">
        <v>0</v>
      </c>
      <c r="AP280" s="88">
        <v>0</v>
      </c>
      <c r="AQ280" s="88">
        <v>0</v>
      </c>
      <c r="AR280" s="88">
        <v>0</v>
      </c>
      <c r="AS280" s="88">
        <v>0</v>
      </c>
      <c r="AT280" s="88">
        <v>0</v>
      </c>
      <c r="AU280" s="88">
        <v>0</v>
      </c>
      <c r="AV280" s="88">
        <v>0</v>
      </c>
      <c r="AW280" s="88">
        <v>0</v>
      </c>
      <c r="AX280" s="88">
        <v>0</v>
      </c>
      <c r="AY280" s="88">
        <v>0</v>
      </c>
      <c r="AZ280" s="88">
        <v>0</v>
      </c>
      <c r="BA280" s="88">
        <v>0</v>
      </c>
    </row>
    <row r="281" spans="1:53" x14ac:dyDescent="0.2">
      <c r="A281" s="89" t="s">
        <v>648</v>
      </c>
      <c r="B281" s="88">
        <v>-435254821.07545698</v>
      </c>
      <c r="C281" s="88">
        <v>-401270909.34195101</v>
      </c>
      <c r="D281" s="88">
        <v>-375774455.91238701</v>
      </c>
      <c r="E281" s="88">
        <v>-345651002.69194502</v>
      </c>
      <c r="F281" s="88">
        <v>-313992286.80658102</v>
      </c>
      <c r="G281" s="88">
        <v>-283059803.329494</v>
      </c>
      <c r="H281" s="88">
        <v>-245923179.57529801</v>
      </c>
      <c r="I281" s="88">
        <v>-207777726.92320901</v>
      </c>
      <c r="J281" s="88">
        <v>-174125444.843705</v>
      </c>
      <c r="K281" s="88">
        <v>-138342572.77187601</v>
      </c>
      <c r="L281" s="88">
        <v>-115338055.014176</v>
      </c>
      <c r="M281" s="88">
        <v>-91867125.828171998</v>
      </c>
      <c r="N281" s="88">
        <v>-91867125.828171998</v>
      </c>
      <c r="O281" s="88">
        <v>-55938404.806656703</v>
      </c>
      <c r="P281" s="88">
        <v>-19116241.267684799</v>
      </c>
      <c r="Q281" s="88">
        <v>-41021.807791665196</v>
      </c>
      <c r="R281" s="88">
        <v>18968007.9796873</v>
      </c>
      <c r="S281" s="88">
        <v>36292777.940506101</v>
      </c>
      <c r="T281" s="88">
        <v>52444362.864520401</v>
      </c>
      <c r="U281" s="88">
        <v>71947195.644168094</v>
      </c>
      <c r="V281" s="88">
        <v>92247986.1348643</v>
      </c>
      <c r="W281" s="88">
        <v>106221769.78439</v>
      </c>
      <c r="X281" s="88">
        <v>116806046.32925799</v>
      </c>
      <c r="Y281" s="88">
        <v>107898987.409118</v>
      </c>
      <c r="Z281" s="88">
        <v>99446355.967702299</v>
      </c>
      <c r="AA281" s="88">
        <v>99446355.967702299</v>
      </c>
      <c r="AB281" s="88">
        <v>103843774.102918</v>
      </c>
      <c r="AC281" s="88">
        <v>97421152.674892902</v>
      </c>
      <c r="AD281" s="88">
        <v>90500943.760337293</v>
      </c>
      <c r="AE281" s="88">
        <v>89999038.474427506</v>
      </c>
      <c r="AF281" s="88">
        <v>90548030.928052902</v>
      </c>
      <c r="AG281" s="88">
        <v>92374612.677818105</v>
      </c>
      <c r="AH281" s="88">
        <v>98481614.619301602</v>
      </c>
      <c r="AI281" s="88">
        <v>108780134.372713</v>
      </c>
      <c r="AJ281" s="88">
        <v>113820037.403091</v>
      </c>
      <c r="AK281" s="88">
        <v>118022273.204291</v>
      </c>
      <c r="AL281" s="88">
        <v>107133483.93907</v>
      </c>
      <c r="AM281" s="88">
        <v>101274419.01876</v>
      </c>
      <c r="AN281" s="88">
        <v>101274419.01876</v>
      </c>
      <c r="AO281" s="88">
        <v>97858219.936754495</v>
      </c>
      <c r="AP281" s="88">
        <v>94243325.354531407</v>
      </c>
      <c r="AQ281" s="88">
        <v>90863947.754509702</v>
      </c>
      <c r="AR281" s="88">
        <v>92026568.751068696</v>
      </c>
      <c r="AS281" s="88">
        <v>91456263.279486403</v>
      </c>
      <c r="AT281" s="88">
        <v>86977606.713898405</v>
      </c>
      <c r="AU281" s="88">
        <v>87466615.595294103</v>
      </c>
      <c r="AV281" s="88">
        <v>91526105.613779202</v>
      </c>
      <c r="AW281" s="88">
        <v>96540951.859366104</v>
      </c>
      <c r="AX281" s="88">
        <v>103797748.74939901</v>
      </c>
      <c r="AY281" s="88">
        <v>95481473.435336694</v>
      </c>
      <c r="AZ281" s="88">
        <v>90160886.307485402</v>
      </c>
      <c r="BA281" s="88">
        <v>90160886.307485402</v>
      </c>
    </row>
    <row r="282" spans="1:53" x14ac:dyDescent="0.2">
      <c r="A282" s="89" t="s">
        <v>649</v>
      </c>
      <c r="B282" s="88">
        <v>7375702.5557914795</v>
      </c>
      <c r="C282" s="88">
        <v>2632575.70054152</v>
      </c>
      <c r="D282" s="88">
        <v>5077584.0882914504</v>
      </c>
      <c r="E282" s="88">
        <v>5225125.8562414097</v>
      </c>
      <c r="F282" s="88">
        <v>5572211.2739094198</v>
      </c>
      <c r="G282" s="88">
        <v>5887051.1212295201</v>
      </c>
      <c r="H282" s="88">
        <v>5443222.7635578597</v>
      </c>
      <c r="I282" s="88">
        <v>7404967.8908106601</v>
      </c>
      <c r="J282" s="88">
        <v>8893430.2559259403</v>
      </c>
      <c r="K282" s="88">
        <v>10434138.909591099</v>
      </c>
      <c r="L282" s="88">
        <v>11099623.980946301</v>
      </c>
      <c r="M282" s="88">
        <v>11786803.694627799</v>
      </c>
      <c r="N282" s="88">
        <v>11786803.694627799</v>
      </c>
      <c r="O282" s="88">
        <v>4808499.1517268503</v>
      </c>
      <c r="P282" s="88">
        <v>-8782359.8638940807</v>
      </c>
      <c r="Q282" s="88">
        <v>-8268571.9466345804</v>
      </c>
      <c r="R282" s="88">
        <v>-7712403.0889678597</v>
      </c>
      <c r="S282" s="88">
        <v>-7389047.9694896098</v>
      </c>
      <c r="T282" s="88">
        <v>-7541170.5134252096</v>
      </c>
      <c r="U282" s="88">
        <v>-8045428.8199386196</v>
      </c>
      <c r="V282" s="88">
        <v>-8929588.9911986105</v>
      </c>
      <c r="W282" s="88">
        <v>-9197098.4137369804</v>
      </c>
      <c r="X282" s="88">
        <v>-9416874.3611043897</v>
      </c>
      <c r="Y282" s="88">
        <v>-9053045.0021946803</v>
      </c>
      <c r="Z282" s="88">
        <v>-8737088.7424623296</v>
      </c>
      <c r="AA282" s="88">
        <v>-8737088.7424623296</v>
      </c>
      <c r="AB282" s="88">
        <v>-19918025.0027656</v>
      </c>
      <c r="AC282" s="88">
        <v>-11446207.5479424</v>
      </c>
      <c r="AD282" s="88">
        <v>-11253502.2773996</v>
      </c>
      <c r="AE282" s="88">
        <v>-11188186.5021166</v>
      </c>
      <c r="AF282" s="88">
        <v>-11125883.178835301</v>
      </c>
      <c r="AG282" s="88">
        <v>-11544658.6859906</v>
      </c>
      <c r="AH282" s="88">
        <v>-11582704.8165648</v>
      </c>
      <c r="AI282" s="88">
        <v>-11692230.5378088</v>
      </c>
      <c r="AJ282" s="88">
        <v>-11720849.942705899</v>
      </c>
      <c r="AK282" s="88">
        <v>-11740467.1262787</v>
      </c>
      <c r="AL282" s="88">
        <v>-11408589.6506804</v>
      </c>
      <c r="AM282" s="88">
        <v>-11210937.7991568</v>
      </c>
      <c r="AN282" s="88">
        <v>-11210937.7991568</v>
      </c>
      <c r="AO282" s="88">
        <v>-2008906.5095635401</v>
      </c>
      <c r="AP282" s="88">
        <v>9716243.1204542108</v>
      </c>
      <c r="AQ282" s="88">
        <v>10205450.784734</v>
      </c>
      <c r="AR282" s="88">
        <v>10689426.2284973</v>
      </c>
      <c r="AS282" s="88">
        <v>11183151.895056499</v>
      </c>
      <c r="AT282" s="88">
        <v>10750513.7949684</v>
      </c>
      <c r="AU282" s="88">
        <v>10817333.9689548</v>
      </c>
      <c r="AV282" s="88">
        <v>10941652.3202971</v>
      </c>
      <c r="AW282" s="88">
        <v>11034461.663744699</v>
      </c>
      <c r="AX282" s="88">
        <v>11123023.7201261</v>
      </c>
      <c r="AY282" s="88">
        <v>11089659.007606801</v>
      </c>
      <c r="AZ282" s="88">
        <v>11073410.9504367</v>
      </c>
      <c r="BA282" s="88">
        <v>11073410.9504367</v>
      </c>
    </row>
    <row r="283" spans="1:53" x14ac:dyDescent="0.2">
      <c r="A283" s="89" t="s">
        <v>650</v>
      </c>
      <c r="B283" s="88">
        <v>0</v>
      </c>
      <c r="C283" s="88">
        <v>0</v>
      </c>
      <c r="D283" s="88">
        <v>0</v>
      </c>
      <c r="E283" s="88">
        <v>0</v>
      </c>
      <c r="F283" s="88">
        <v>0</v>
      </c>
      <c r="G283" s="88">
        <v>0</v>
      </c>
      <c r="H283" s="88">
        <v>0</v>
      </c>
      <c r="I283" s="88">
        <v>0</v>
      </c>
      <c r="J283" s="88">
        <v>0</v>
      </c>
      <c r="K283" s="88">
        <v>0</v>
      </c>
      <c r="L283" s="88">
        <v>0</v>
      </c>
      <c r="M283" s="88">
        <v>0</v>
      </c>
      <c r="N283" s="88">
        <v>0</v>
      </c>
      <c r="O283" s="88">
        <v>0</v>
      </c>
      <c r="P283" s="88">
        <v>0</v>
      </c>
      <c r="Q283" s="88">
        <v>0</v>
      </c>
      <c r="R283" s="88">
        <v>0</v>
      </c>
      <c r="S283" s="88">
        <v>0</v>
      </c>
      <c r="T283" s="88">
        <v>0</v>
      </c>
      <c r="U283" s="88">
        <v>0</v>
      </c>
      <c r="V283" s="88">
        <v>0</v>
      </c>
      <c r="W283" s="88">
        <v>0</v>
      </c>
      <c r="X283" s="88">
        <v>0</v>
      </c>
      <c r="Y283" s="88">
        <v>0</v>
      </c>
      <c r="Z283" s="88">
        <v>0</v>
      </c>
      <c r="AA283" s="88">
        <v>0</v>
      </c>
      <c r="AB283" s="88">
        <v>0</v>
      </c>
      <c r="AC283" s="88">
        <v>0</v>
      </c>
      <c r="AD283" s="88">
        <v>0</v>
      </c>
      <c r="AE283" s="88">
        <v>0</v>
      </c>
      <c r="AF283" s="88">
        <v>0</v>
      </c>
      <c r="AG283" s="88">
        <v>0</v>
      </c>
      <c r="AH283" s="88">
        <v>0</v>
      </c>
      <c r="AI283" s="88">
        <v>0</v>
      </c>
      <c r="AJ283" s="88">
        <v>0</v>
      </c>
      <c r="AK283" s="88">
        <v>0</v>
      </c>
      <c r="AL283" s="88">
        <v>0</v>
      </c>
      <c r="AM283" s="88">
        <v>0</v>
      </c>
      <c r="AN283" s="88">
        <v>0</v>
      </c>
      <c r="AO283" s="88">
        <v>0</v>
      </c>
      <c r="AP283" s="88">
        <v>0</v>
      </c>
      <c r="AQ283" s="88">
        <v>0</v>
      </c>
      <c r="AR283" s="88">
        <v>0</v>
      </c>
      <c r="AS283" s="88">
        <v>0</v>
      </c>
      <c r="AT283" s="88">
        <v>0</v>
      </c>
      <c r="AU283" s="88">
        <v>0</v>
      </c>
      <c r="AV283" s="88">
        <v>0</v>
      </c>
      <c r="AW283" s="88">
        <v>0</v>
      </c>
      <c r="AX283" s="88">
        <v>0</v>
      </c>
      <c r="AY283" s="88">
        <v>0</v>
      </c>
      <c r="AZ283" s="88">
        <v>0</v>
      </c>
      <c r="BA283" s="88">
        <v>0</v>
      </c>
    </row>
    <row r="284" spans="1:53" x14ac:dyDescent="0.2">
      <c r="A284" s="89" t="s">
        <v>651</v>
      </c>
      <c r="B284" s="88">
        <v>0</v>
      </c>
      <c r="C284" s="88">
        <v>0</v>
      </c>
      <c r="D284" s="88">
        <v>0</v>
      </c>
      <c r="E284" s="88">
        <v>0</v>
      </c>
      <c r="F284" s="88">
        <v>0</v>
      </c>
      <c r="G284" s="88">
        <v>0</v>
      </c>
      <c r="H284" s="88">
        <v>0</v>
      </c>
      <c r="I284" s="88">
        <v>0</v>
      </c>
      <c r="J284" s="88">
        <v>0</v>
      </c>
      <c r="K284" s="88">
        <v>0</v>
      </c>
      <c r="L284" s="88">
        <v>0</v>
      </c>
      <c r="M284" s="88">
        <v>0</v>
      </c>
      <c r="N284" s="88">
        <v>0</v>
      </c>
      <c r="O284" s="88">
        <v>0</v>
      </c>
      <c r="P284" s="88">
        <v>0</v>
      </c>
      <c r="Q284" s="88">
        <v>0</v>
      </c>
      <c r="R284" s="88">
        <v>0</v>
      </c>
      <c r="S284" s="88">
        <v>0</v>
      </c>
      <c r="T284" s="88">
        <v>0</v>
      </c>
      <c r="U284" s="88">
        <v>0</v>
      </c>
      <c r="V284" s="88">
        <v>0</v>
      </c>
      <c r="W284" s="88">
        <v>0</v>
      </c>
      <c r="X284" s="88">
        <v>0</v>
      </c>
      <c r="Y284" s="88">
        <v>0</v>
      </c>
      <c r="Z284" s="88">
        <v>0</v>
      </c>
      <c r="AA284" s="88">
        <v>0</v>
      </c>
      <c r="AB284" s="88">
        <v>0</v>
      </c>
      <c r="AC284" s="88">
        <v>0</v>
      </c>
      <c r="AD284" s="88">
        <v>0</v>
      </c>
      <c r="AE284" s="88">
        <v>0</v>
      </c>
      <c r="AF284" s="88">
        <v>0</v>
      </c>
      <c r="AG284" s="88">
        <v>0</v>
      </c>
      <c r="AH284" s="88">
        <v>0</v>
      </c>
      <c r="AI284" s="88">
        <v>0</v>
      </c>
      <c r="AJ284" s="88">
        <v>0</v>
      </c>
      <c r="AK284" s="88">
        <v>0</v>
      </c>
      <c r="AL284" s="88">
        <v>0</v>
      </c>
      <c r="AM284" s="88">
        <v>0</v>
      </c>
      <c r="AN284" s="88">
        <v>0</v>
      </c>
      <c r="AO284" s="88">
        <v>0</v>
      </c>
      <c r="AP284" s="88">
        <v>0</v>
      </c>
      <c r="AQ284" s="88">
        <v>0</v>
      </c>
      <c r="AR284" s="88">
        <v>0</v>
      </c>
      <c r="AS284" s="88">
        <v>0</v>
      </c>
      <c r="AT284" s="88">
        <v>0</v>
      </c>
      <c r="AU284" s="88">
        <v>0</v>
      </c>
      <c r="AV284" s="88">
        <v>0</v>
      </c>
      <c r="AW284" s="88">
        <v>0</v>
      </c>
      <c r="AX284" s="88">
        <v>0</v>
      </c>
      <c r="AY284" s="88">
        <v>0</v>
      </c>
      <c r="AZ284" s="88">
        <v>0</v>
      </c>
      <c r="BA284" s="88">
        <v>0</v>
      </c>
    </row>
    <row r="285" spans="1:53" x14ac:dyDescent="0.2">
      <c r="A285" s="89" t="s">
        <v>652</v>
      </c>
      <c r="B285" s="88">
        <v>0</v>
      </c>
      <c r="C285" s="88">
        <v>0</v>
      </c>
      <c r="D285" s="88">
        <v>0</v>
      </c>
      <c r="E285" s="88">
        <v>0</v>
      </c>
      <c r="F285" s="88">
        <v>0</v>
      </c>
      <c r="G285" s="88">
        <v>0</v>
      </c>
      <c r="H285" s="88">
        <v>0</v>
      </c>
      <c r="I285" s="88">
        <v>0</v>
      </c>
      <c r="J285" s="88">
        <v>0</v>
      </c>
      <c r="K285" s="88">
        <v>0</v>
      </c>
      <c r="L285" s="88">
        <v>0</v>
      </c>
      <c r="M285" s="88">
        <v>0</v>
      </c>
      <c r="N285" s="88">
        <v>0</v>
      </c>
      <c r="O285" s="88">
        <v>0</v>
      </c>
      <c r="P285" s="88">
        <v>0</v>
      </c>
      <c r="Q285" s="88">
        <v>0</v>
      </c>
      <c r="R285" s="88">
        <v>0</v>
      </c>
      <c r="S285" s="88">
        <v>0</v>
      </c>
      <c r="T285" s="88">
        <v>0</v>
      </c>
      <c r="U285" s="88">
        <v>0</v>
      </c>
      <c r="V285" s="88">
        <v>0</v>
      </c>
      <c r="W285" s="88">
        <v>0</v>
      </c>
      <c r="X285" s="88">
        <v>0</v>
      </c>
      <c r="Y285" s="88">
        <v>0</v>
      </c>
      <c r="Z285" s="88">
        <v>0</v>
      </c>
      <c r="AA285" s="88">
        <v>0</v>
      </c>
      <c r="AB285" s="88">
        <v>0</v>
      </c>
      <c r="AC285" s="88">
        <v>0</v>
      </c>
      <c r="AD285" s="88">
        <v>0</v>
      </c>
      <c r="AE285" s="88">
        <v>0</v>
      </c>
      <c r="AF285" s="88">
        <v>0</v>
      </c>
      <c r="AG285" s="88">
        <v>0</v>
      </c>
      <c r="AH285" s="88">
        <v>0</v>
      </c>
      <c r="AI285" s="88">
        <v>0</v>
      </c>
      <c r="AJ285" s="88">
        <v>0</v>
      </c>
      <c r="AK285" s="88">
        <v>0</v>
      </c>
      <c r="AL285" s="88">
        <v>0</v>
      </c>
      <c r="AM285" s="88">
        <v>0</v>
      </c>
      <c r="AN285" s="88">
        <v>0</v>
      </c>
      <c r="AO285" s="88">
        <v>0</v>
      </c>
      <c r="AP285" s="88">
        <v>0</v>
      </c>
      <c r="AQ285" s="88">
        <v>0</v>
      </c>
      <c r="AR285" s="88">
        <v>0</v>
      </c>
      <c r="AS285" s="88">
        <v>0</v>
      </c>
      <c r="AT285" s="88">
        <v>0</v>
      </c>
      <c r="AU285" s="88">
        <v>0</v>
      </c>
      <c r="AV285" s="88">
        <v>0</v>
      </c>
      <c r="AW285" s="88">
        <v>0</v>
      </c>
      <c r="AX285" s="88">
        <v>0</v>
      </c>
      <c r="AY285" s="88">
        <v>0</v>
      </c>
      <c r="AZ285" s="88">
        <v>0</v>
      </c>
      <c r="BA285" s="88">
        <v>0</v>
      </c>
    </row>
    <row r="286" spans="1:53" x14ac:dyDescent="0.2">
      <c r="A286" s="89" t="s">
        <v>653</v>
      </c>
      <c r="B286" s="88">
        <v>-221324616.43432301</v>
      </c>
      <c r="C286" s="88">
        <v>-220011838.685045</v>
      </c>
      <c r="D286" s="88">
        <v>-218707911.54502401</v>
      </c>
      <c r="E286" s="88">
        <v>-217478908.29337001</v>
      </c>
      <c r="F286" s="88">
        <v>-216314079.78046</v>
      </c>
      <c r="G286" s="88">
        <v>-214988235.19314799</v>
      </c>
      <c r="H286" s="88">
        <v>-213756088.58120599</v>
      </c>
      <c r="I286" s="88">
        <v>-212537361.41147801</v>
      </c>
      <c r="J286" s="88">
        <v>-211372849.49875799</v>
      </c>
      <c r="K286" s="88">
        <v>-210125308.95224699</v>
      </c>
      <c r="L286" s="88">
        <v>-208895316.33103499</v>
      </c>
      <c r="M286" s="88">
        <v>-207675211.80781999</v>
      </c>
      <c r="N286" s="88">
        <v>-207675211.80781999</v>
      </c>
      <c r="O286" s="88">
        <v>-211512983.71984199</v>
      </c>
      <c r="P286" s="88">
        <v>-210174274.562866</v>
      </c>
      <c r="Q286" s="88">
        <v>-208848551.177461</v>
      </c>
      <c r="R286" s="88">
        <v>-207599765.09261599</v>
      </c>
      <c r="S286" s="88">
        <v>-206413019.67264399</v>
      </c>
      <c r="T286" s="88">
        <v>-205062581.01077399</v>
      </c>
      <c r="U286" s="88">
        <v>-203806328.539116</v>
      </c>
      <c r="V286" s="88">
        <v>-202561782.87410399</v>
      </c>
      <c r="W286" s="88">
        <v>-201368367.77183101</v>
      </c>
      <c r="X286" s="88">
        <v>-200091809.59480301</v>
      </c>
      <c r="Y286" s="88">
        <v>-198831844.132734</v>
      </c>
      <c r="Z286" s="88">
        <v>-197580689.98274001</v>
      </c>
      <c r="AA286" s="88">
        <v>-197580689.98274001</v>
      </c>
      <c r="AB286" s="88">
        <v>-212606211.433402</v>
      </c>
      <c r="AC286" s="88">
        <v>-206200145.60578501</v>
      </c>
      <c r="AD286" s="88">
        <v>-204843591.764768</v>
      </c>
      <c r="AE286" s="88">
        <v>-203562318.38685301</v>
      </c>
      <c r="AF286" s="88">
        <v>-202342012.84203801</v>
      </c>
      <c r="AG286" s="88">
        <v>-200958778.31180599</v>
      </c>
      <c r="AH286" s="88">
        <v>-199668748.63429299</v>
      </c>
      <c r="AI286" s="88">
        <v>-198389724.42089599</v>
      </c>
      <c r="AJ286" s="88">
        <v>-197161240.78293699</v>
      </c>
      <c r="AK286" s="88">
        <v>-195850666.18942699</v>
      </c>
      <c r="AL286" s="88">
        <v>-194556342.790703</v>
      </c>
      <c r="AM286" s="88">
        <v>-193270871.543816</v>
      </c>
      <c r="AN286" s="88">
        <v>-193270871.543816</v>
      </c>
      <c r="AO286" s="88">
        <v>-221995235.94074401</v>
      </c>
      <c r="AP286" s="88">
        <v>-204337273.80283099</v>
      </c>
      <c r="AQ286" s="88">
        <v>-202946847.50594401</v>
      </c>
      <c r="AR286" s="88">
        <v>-201631524.62990499</v>
      </c>
      <c r="AS286" s="88">
        <v>-200377460.548334</v>
      </c>
      <c r="AT286" s="88">
        <v>-198961135.80763099</v>
      </c>
      <c r="AU286" s="88">
        <v>-197637721.66458499</v>
      </c>
      <c r="AV286" s="88">
        <v>-196325546.79049101</v>
      </c>
      <c r="AW286" s="88">
        <v>-195064027.60177201</v>
      </c>
      <c r="AX286" s="88">
        <v>-193720563.03492799</v>
      </c>
      <c r="AY286" s="88">
        <v>-192393307.52851501</v>
      </c>
      <c r="AZ286" s="88">
        <v>-191074958.80076501</v>
      </c>
      <c r="BA286" s="88">
        <v>-191074958.80076501</v>
      </c>
    </row>
    <row r="287" spans="1:53" x14ac:dyDescent="0.2">
      <c r="A287" s="89" t="s">
        <v>654</v>
      </c>
      <c r="B287" s="88">
        <v>0</v>
      </c>
      <c r="C287" s="88">
        <v>0</v>
      </c>
      <c r="D287" s="88">
        <v>0</v>
      </c>
      <c r="E287" s="88">
        <v>0</v>
      </c>
      <c r="F287" s="88">
        <v>0</v>
      </c>
      <c r="G287" s="88">
        <v>0</v>
      </c>
      <c r="H287" s="88">
        <v>0</v>
      </c>
      <c r="I287" s="88">
        <v>0</v>
      </c>
      <c r="J287" s="88">
        <v>0</v>
      </c>
      <c r="K287" s="88">
        <v>0</v>
      </c>
      <c r="L287" s="88">
        <v>0</v>
      </c>
      <c r="M287" s="88">
        <v>0</v>
      </c>
      <c r="N287" s="88">
        <v>0</v>
      </c>
      <c r="O287" s="88">
        <v>0</v>
      </c>
      <c r="P287" s="88">
        <v>0</v>
      </c>
      <c r="Q287" s="88">
        <v>0</v>
      </c>
      <c r="R287" s="88">
        <v>0</v>
      </c>
      <c r="S287" s="88">
        <v>0</v>
      </c>
      <c r="T287" s="88">
        <v>0</v>
      </c>
      <c r="U287" s="88">
        <v>0</v>
      </c>
      <c r="V287" s="88">
        <v>0</v>
      </c>
      <c r="W287" s="88">
        <v>0</v>
      </c>
      <c r="X287" s="88">
        <v>0</v>
      </c>
      <c r="Y287" s="88">
        <v>0</v>
      </c>
      <c r="Z287" s="88">
        <v>0</v>
      </c>
      <c r="AA287" s="88">
        <v>0</v>
      </c>
      <c r="AB287" s="88">
        <v>0</v>
      </c>
      <c r="AC287" s="88">
        <v>0</v>
      </c>
      <c r="AD287" s="88">
        <v>0</v>
      </c>
      <c r="AE287" s="88">
        <v>0</v>
      </c>
      <c r="AF287" s="88">
        <v>0</v>
      </c>
      <c r="AG287" s="88">
        <v>0</v>
      </c>
      <c r="AH287" s="88">
        <v>0</v>
      </c>
      <c r="AI287" s="88">
        <v>0</v>
      </c>
      <c r="AJ287" s="88">
        <v>0</v>
      </c>
      <c r="AK287" s="88">
        <v>0</v>
      </c>
      <c r="AL287" s="88">
        <v>0</v>
      </c>
      <c r="AM287" s="88">
        <v>0</v>
      </c>
      <c r="AN287" s="88">
        <v>0</v>
      </c>
      <c r="AO287" s="88">
        <v>0</v>
      </c>
      <c r="AP287" s="88">
        <v>0</v>
      </c>
      <c r="AQ287" s="88">
        <v>0</v>
      </c>
      <c r="AR287" s="88">
        <v>0</v>
      </c>
      <c r="AS287" s="88">
        <v>0</v>
      </c>
      <c r="AT287" s="88">
        <v>0</v>
      </c>
      <c r="AU287" s="88">
        <v>0</v>
      </c>
      <c r="AV287" s="88">
        <v>0</v>
      </c>
      <c r="AW287" s="88">
        <v>0</v>
      </c>
      <c r="AX287" s="88">
        <v>0</v>
      </c>
      <c r="AY287" s="88">
        <v>0</v>
      </c>
      <c r="AZ287" s="88">
        <v>0</v>
      </c>
      <c r="BA287" s="88">
        <v>0</v>
      </c>
    </row>
    <row r="288" spans="1:53" x14ac:dyDescent="0.2">
      <c r="A288" s="89" t="s">
        <v>655</v>
      </c>
      <c r="B288" s="88">
        <v>-208860060.67808601</v>
      </c>
      <c r="C288" s="88">
        <v>-216120770.96386299</v>
      </c>
      <c r="D288" s="88">
        <v>-214722963.14986101</v>
      </c>
      <c r="E288" s="88">
        <v>-213401480.860107</v>
      </c>
      <c r="F288" s="88">
        <v>-212145221.25998899</v>
      </c>
      <c r="G288" s="88">
        <v>-210728825.14920399</v>
      </c>
      <c r="H288" s="88">
        <v>-209407448.206415</v>
      </c>
      <c r="I288" s="88">
        <v>-208100708.020987</v>
      </c>
      <c r="J288" s="88">
        <v>-206849032.684643</v>
      </c>
      <c r="K288" s="88">
        <v>-205514590.793035</v>
      </c>
      <c r="L288" s="88">
        <v>-204197368.74922699</v>
      </c>
      <c r="M288" s="88">
        <v>-202888222.40672901</v>
      </c>
      <c r="N288" s="88">
        <v>-202888222.40672901</v>
      </c>
      <c r="O288" s="88">
        <v>-214895937.518323</v>
      </c>
      <c r="P288" s="88">
        <v>-228199549.376798</v>
      </c>
      <c r="Q288" s="88">
        <v>-226781332.64508301</v>
      </c>
      <c r="R288" s="88">
        <v>-225440254.16348901</v>
      </c>
      <c r="S288" s="88">
        <v>-224161765.15920499</v>
      </c>
      <c r="T288" s="88">
        <v>-222720526.13596299</v>
      </c>
      <c r="U288" s="88">
        <v>-221373061.82600799</v>
      </c>
      <c r="V288" s="88">
        <v>-220037583.65162599</v>
      </c>
      <c r="W288" s="88">
        <v>-218754798.87030599</v>
      </c>
      <c r="X288" s="88">
        <v>-217388703.20390099</v>
      </c>
      <c r="Y288" s="88">
        <v>-216040761.76954201</v>
      </c>
      <c r="Z288" s="88">
        <v>-214702204.483136</v>
      </c>
      <c r="AA288" s="88">
        <v>-214702204.483136</v>
      </c>
      <c r="AB288" s="88">
        <v>-240823789.20486599</v>
      </c>
      <c r="AC288" s="88">
        <v>-226074725.77283499</v>
      </c>
      <c r="AD288" s="88">
        <v>-224632185.26727599</v>
      </c>
      <c r="AE288" s="88">
        <v>-223264994.65921199</v>
      </c>
      <c r="AF288" s="88">
        <v>-221959428.780108</v>
      </c>
      <c r="AG288" s="88">
        <v>-220491691.07218999</v>
      </c>
      <c r="AH288" s="88">
        <v>-219116992.90777701</v>
      </c>
      <c r="AI288" s="88">
        <v>-217753228.28260499</v>
      </c>
      <c r="AJ288" s="88">
        <v>-216440867.11877599</v>
      </c>
      <c r="AK288" s="88">
        <v>-215046312.07750499</v>
      </c>
      <c r="AL288" s="88">
        <v>-213669570.950277</v>
      </c>
      <c r="AM288" s="88">
        <v>-212302012.35605699</v>
      </c>
      <c r="AN288" s="88">
        <v>-212302012.35605699</v>
      </c>
      <c r="AO288" s="88">
        <v>-232359390.83300501</v>
      </c>
      <c r="AP288" s="88">
        <v>-203430623.94738501</v>
      </c>
      <c r="AQ288" s="88">
        <v>-201957336.732483</v>
      </c>
      <c r="AR288" s="88">
        <v>-200559158.75928399</v>
      </c>
      <c r="AS288" s="88">
        <v>-199222229.182329</v>
      </c>
      <c r="AT288" s="88">
        <v>-197723022.493779</v>
      </c>
      <c r="AU288" s="88">
        <v>-196316756.05262199</v>
      </c>
      <c r="AV288" s="88">
        <v>-194921761.825546</v>
      </c>
      <c r="AW288" s="88">
        <v>-193577377.40722501</v>
      </c>
      <c r="AX288" s="88">
        <v>-192151072.85772201</v>
      </c>
      <c r="AY288" s="88">
        <v>-190740902.416513</v>
      </c>
      <c r="AZ288" s="88">
        <v>-189339743.762209</v>
      </c>
      <c r="BA288" s="88">
        <v>-189339743.762209</v>
      </c>
    </row>
    <row r="289" spans="1:53" x14ac:dyDescent="0.2">
      <c r="A289" s="89" t="s">
        <v>384</v>
      </c>
    </row>
    <row r="290" spans="1:53" x14ac:dyDescent="0.2">
      <c r="A290" s="89" t="s">
        <v>656</v>
      </c>
      <c r="B290" s="88">
        <v>-10947009.3974231</v>
      </c>
      <c r="C290" s="88">
        <v>-10847494.059054401</v>
      </c>
      <c r="D290" s="88">
        <v>-10749430.203411801</v>
      </c>
      <c r="E290" s="88">
        <v>-10651616.288020501</v>
      </c>
      <c r="F290" s="88">
        <v>-10555021.6639512</v>
      </c>
      <c r="G290" s="88">
        <v>-10460044.9058493</v>
      </c>
      <c r="H290" s="88">
        <v>-10365583.4503836</v>
      </c>
      <c r="I290" s="88">
        <v>-10271923.595275801</v>
      </c>
      <c r="J290" s="88">
        <v>-10179913.6949194</v>
      </c>
      <c r="K290" s="88">
        <v>-10087865.683373099</v>
      </c>
      <c r="L290" s="88">
        <v>-9996709.6050477494</v>
      </c>
      <c r="M290" s="88">
        <v>-9909450.4755044896</v>
      </c>
      <c r="N290" s="88">
        <v>-9909450.4755044896</v>
      </c>
      <c r="O290" s="88">
        <v>-9847851.9827986993</v>
      </c>
      <c r="P290" s="88">
        <v>-9756096.6819900908</v>
      </c>
      <c r="Q290" s="88">
        <v>-9665358.4589956999</v>
      </c>
      <c r="R290" s="88">
        <v>-9574745.5253041293</v>
      </c>
      <c r="S290" s="88">
        <v>-9484442.6357961502</v>
      </c>
      <c r="T290" s="88">
        <v>-9394656.0358622801</v>
      </c>
      <c r="U290" s="88">
        <v>-9304661.7140642293</v>
      </c>
      <c r="V290" s="88">
        <v>-9214863.9280167893</v>
      </c>
      <c r="W290" s="88">
        <v>-9125935.0928585101</v>
      </c>
      <c r="X290" s="88">
        <v>-9036960.3671003003</v>
      </c>
      <c r="Y290" s="88">
        <v>-8948840.8917129394</v>
      </c>
      <c r="Z290" s="88">
        <v>-8861161.6210326497</v>
      </c>
      <c r="AA290" s="88">
        <v>-8861161.6210326497</v>
      </c>
      <c r="AB290" s="88">
        <v>-8768542.2612941097</v>
      </c>
      <c r="AC290" s="88">
        <v>-8681326.6425567791</v>
      </c>
      <c r="AD290" s="88">
        <v>-8594985.8539889399</v>
      </c>
      <c r="AE290" s="88">
        <v>-8508920.6341505293</v>
      </c>
      <c r="AF290" s="88">
        <v>-8423385.9556430802</v>
      </c>
      <c r="AG290" s="88">
        <v>-8338422.9732773798</v>
      </c>
      <c r="AH290" s="88">
        <v>-8253637.7923846301</v>
      </c>
      <c r="AI290" s="88">
        <v>-8169074.3294532401</v>
      </c>
      <c r="AJ290" s="88">
        <v>-8085083.1499812203</v>
      </c>
      <c r="AK290" s="88">
        <v>-8001257.8675374398</v>
      </c>
      <c r="AL290" s="88">
        <v>-7918292.0530884201</v>
      </c>
      <c r="AM290" s="88">
        <v>-7835669.1073135799</v>
      </c>
      <c r="AN290" s="88">
        <v>-7835669.1073135799</v>
      </c>
      <c r="AO290" s="88">
        <v>-7747615.2446815399</v>
      </c>
      <c r="AP290" s="88">
        <v>-7664948.3279924402</v>
      </c>
      <c r="AQ290" s="88">
        <v>-7582520.4085699599</v>
      </c>
      <c r="AR290" s="88">
        <v>-7499984.8983435296</v>
      </c>
      <c r="AS290" s="88">
        <v>-7417470.3286800096</v>
      </c>
      <c r="AT290" s="88">
        <v>-7335006.2774591399</v>
      </c>
      <c r="AU290" s="88">
        <v>-7252327.0381823601</v>
      </c>
      <c r="AV290" s="88">
        <v>-7169459.1185615603</v>
      </c>
      <c r="AW290" s="88">
        <v>-7086815.3031682698</v>
      </c>
      <c r="AX290" s="88">
        <v>-7004035.4501009202</v>
      </c>
      <c r="AY290" s="88">
        <v>-6921563.5266414396</v>
      </c>
      <c r="AZ290" s="88">
        <v>-6838635.4610468196</v>
      </c>
      <c r="BA290" s="88">
        <v>-6838635.4610468196</v>
      </c>
    </row>
    <row r="291" spans="1:53" x14ac:dyDescent="0.2">
      <c r="A291" s="89" t="s">
        <v>657</v>
      </c>
      <c r="B291" s="88">
        <v>23411565.1536594</v>
      </c>
      <c r="C291" s="88">
        <v>14738561.7802353</v>
      </c>
      <c r="D291" s="88">
        <v>14734378.5985744</v>
      </c>
      <c r="E291" s="88">
        <v>14729043.721281501</v>
      </c>
      <c r="F291" s="88">
        <v>14723880.184422901</v>
      </c>
      <c r="G291" s="88">
        <v>14719454.949791901</v>
      </c>
      <c r="H291" s="88">
        <v>14714223.8251715</v>
      </c>
      <c r="I291" s="88">
        <v>14708576.985771</v>
      </c>
      <c r="J291" s="88">
        <v>14703730.509033401</v>
      </c>
      <c r="K291" s="88">
        <v>14698583.842587201</v>
      </c>
      <c r="L291" s="88">
        <v>14694657.1868538</v>
      </c>
      <c r="M291" s="88">
        <v>14696439.876592999</v>
      </c>
      <c r="N291" s="88">
        <v>14696439.876592999</v>
      </c>
      <c r="O291" s="88">
        <v>6464898.1843186896</v>
      </c>
      <c r="P291" s="88">
        <v>-8269178.1319456901</v>
      </c>
      <c r="Q291" s="88">
        <v>-8267423.00863133</v>
      </c>
      <c r="R291" s="88">
        <v>-8265743.5455700504</v>
      </c>
      <c r="S291" s="88">
        <v>-8264302.8507661</v>
      </c>
      <c r="T291" s="88">
        <v>-8263289.0893290304</v>
      </c>
      <c r="U291" s="88">
        <v>-8262071.5728291096</v>
      </c>
      <c r="V291" s="88">
        <v>-8260936.8495019004</v>
      </c>
      <c r="W291" s="88">
        <v>-8260496.0056195799</v>
      </c>
      <c r="X291" s="88">
        <v>-8259933.2419965202</v>
      </c>
      <c r="Y291" s="88">
        <v>-8260076.7450946504</v>
      </c>
      <c r="Z291" s="88">
        <v>-8260352.8793610903</v>
      </c>
      <c r="AA291" s="88">
        <v>-8260352.8793610903</v>
      </c>
      <c r="AB291" s="88">
        <v>-19449035.510170199</v>
      </c>
      <c r="AC291" s="88">
        <v>-11193253.5244972</v>
      </c>
      <c r="AD291" s="88">
        <v>-11193607.648521399</v>
      </c>
      <c r="AE291" s="88">
        <v>-11193755.6382099</v>
      </c>
      <c r="AF291" s="88">
        <v>-11194029.982427301</v>
      </c>
      <c r="AG291" s="88">
        <v>-11194489.787108401</v>
      </c>
      <c r="AH291" s="88">
        <v>-11194606.4810993</v>
      </c>
      <c r="AI291" s="88">
        <v>-11194429.532255501</v>
      </c>
      <c r="AJ291" s="88">
        <v>-11194543.1858573</v>
      </c>
      <c r="AK291" s="88">
        <v>-11194388.0205351</v>
      </c>
      <c r="AL291" s="88">
        <v>-11194936.1064866</v>
      </c>
      <c r="AM291" s="88">
        <v>-11195471.704927601</v>
      </c>
      <c r="AN291" s="88">
        <v>-11195471.704927601</v>
      </c>
      <c r="AO291" s="88">
        <v>-2616539.6475775898</v>
      </c>
      <c r="AP291" s="88">
        <v>8571598.1834370792</v>
      </c>
      <c r="AQ291" s="88">
        <v>8572031.18203157</v>
      </c>
      <c r="AR291" s="88">
        <v>8572350.7689606808</v>
      </c>
      <c r="AS291" s="88">
        <v>8572701.6946869697</v>
      </c>
      <c r="AT291" s="88">
        <v>8573119.5913091097</v>
      </c>
      <c r="AU291" s="88">
        <v>8573292.6501479298</v>
      </c>
      <c r="AV291" s="88">
        <v>8573244.0835078098</v>
      </c>
      <c r="AW291" s="88">
        <v>8573465.49771671</v>
      </c>
      <c r="AX291" s="88">
        <v>8573525.6273045391</v>
      </c>
      <c r="AY291" s="88">
        <v>8573968.6386385802</v>
      </c>
      <c r="AZ291" s="88">
        <v>8573850.4996013399</v>
      </c>
      <c r="BA291" s="88">
        <v>8573850.4996013399</v>
      </c>
    </row>
    <row r="292" spans="1:53" x14ac:dyDescent="0.2">
      <c r="A292" s="89" t="s">
        <v>658</v>
      </c>
    </row>
    <row r="293" spans="1:53" x14ac:dyDescent="0.2">
      <c r="A293" s="87" t="s">
        <v>659</v>
      </c>
    </row>
    <row r="294" spans="1:53" x14ac:dyDescent="0.2">
      <c r="A294" s="95" t="s">
        <v>660</v>
      </c>
    </row>
    <row r="295" spans="1:53" x14ac:dyDescent="0.2">
      <c r="A295" s="133" t="s">
        <v>661</v>
      </c>
      <c r="B295" s="88">
        <v>8858664548.1880894</v>
      </c>
      <c r="C295" s="88">
        <v>8927236391.6646004</v>
      </c>
      <c r="D295" s="88">
        <v>8995258846.9057598</v>
      </c>
      <c r="E295" s="88">
        <v>9061579725.4724007</v>
      </c>
      <c r="F295" s="88">
        <v>9130288120.8837795</v>
      </c>
      <c r="G295" s="88">
        <v>9201708165.3907509</v>
      </c>
      <c r="H295" s="88">
        <v>9272432747.70014</v>
      </c>
      <c r="I295" s="88">
        <v>9347091647.4814205</v>
      </c>
      <c r="J295" s="88">
        <v>9418893974.4864502</v>
      </c>
      <c r="K295" s="88">
        <v>9487857995.7472897</v>
      </c>
      <c r="L295" s="88">
        <v>9555970247.9155903</v>
      </c>
      <c r="M295" s="88">
        <v>9630439035.0667801</v>
      </c>
      <c r="N295" s="88">
        <v>9630439035.0667801</v>
      </c>
      <c r="O295" s="88">
        <v>9736472905.2804604</v>
      </c>
      <c r="P295" s="88">
        <v>9804758702.2737694</v>
      </c>
      <c r="Q295" s="88">
        <v>9872508340.1769199</v>
      </c>
      <c r="R295" s="88">
        <v>9940395116.1065102</v>
      </c>
      <c r="S295" s="88">
        <v>10010133601.802401</v>
      </c>
      <c r="T295" s="88">
        <v>10081077405.654499</v>
      </c>
      <c r="U295" s="88">
        <v>10151226639.3382</v>
      </c>
      <c r="V295" s="88">
        <v>10224456062.631599</v>
      </c>
      <c r="W295" s="88">
        <v>10293305381.197701</v>
      </c>
      <c r="X295" s="88">
        <v>10359633531.005199</v>
      </c>
      <c r="Y295" s="88">
        <v>10423889598.4475</v>
      </c>
      <c r="Z295" s="88">
        <v>10489465179.8859</v>
      </c>
      <c r="AA295" s="88">
        <v>10489465179.8859</v>
      </c>
      <c r="AB295" s="88">
        <v>10554339441.698601</v>
      </c>
      <c r="AC295" s="88">
        <v>10614707017.749201</v>
      </c>
      <c r="AD295" s="88">
        <v>10677365732.1187</v>
      </c>
      <c r="AE295" s="88">
        <v>10740690488.428699</v>
      </c>
      <c r="AF295" s="88">
        <v>10806099274.8386</v>
      </c>
      <c r="AG295" s="88">
        <v>10869399228.980301</v>
      </c>
      <c r="AH295" s="88">
        <v>10933138164.5186</v>
      </c>
      <c r="AI295" s="88">
        <v>11000095218.340401</v>
      </c>
      <c r="AJ295" s="88">
        <v>11062637734.287701</v>
      </c>
      <c r="AK295" s="88">
        <v>11123642983.3104</v>
      </c>
      <c r="AL295" s="88">
        <v>11182902891.6429</v>
      </c>
      <c r="AM295" s="88">
        <v>11244126527.7411</v>
      </c>
      <c r="AN295" s="88">
        <v>11244126527.7411</v>
      </c>
      <c r="AO295" s="88">
        <v>11304087165.684601</v>
      </c>
      <c r="AP295" s="88">
        <v>11361469189.6071</v>
      </c>
      <c r="AQ295" s="88">
        <v>11420708127.438</v>
      </c>
      <c r="AR295" s="88">
        <v>11480665348.1833</v>
      </c>
      <c r="AS295" s="88">
        <v>11542650224.362801</v>
      </c>
      <c r="AT295" s="88">
        <v>11597011978.307899</v>
      </c>
      <c r="AU295" s="88">
        <v>11655108327.8703</v>
      </c>
      <c r="AV295" s="88">
        <v>11716178159.2076</v>
      </c>
      <c r="AW295" s="88">
        <v>11772758891.000999</v>
      </c>
      <c r="AX295" s="88">
        <v>11827675726.2728</v>
      </c>
      <c r="AY295" s="88">
        <v>11880491290.395399</v>
      </c>
      <c r="AZ295" s="88">
        <v>11934447274.811899</v>
      </c>
      <c r="BA295" s="88">
        <v>11934447274.811899</v>
      </c>
    </row>
    <row r="296" spans="1:53" x14ac:dyDescent="0.2">
      <c r="A296" s="133" t="s">
        <v>662</v>
      </c>
      <c r="B296" s="88">
        <v>0</v>
      </c>
      <c r="C296" s="88">
        <v>0</v>
      </c>
      <c r="D296" s="88">
        <v>0</v>
      </c>
      <c r="E296" s="88">
        <v>0</v>
      </c>
      <c r="F296" s="88">
        <v>0</v>
      </c>
      <c r="G296" s="88">
        <v>0</v>
      </c>
      <c r="H296" s="88">
        <v>0</v>
      </c>
      <c r="I296" s="88">
        <v>0</v>
      </c>
      <c r="J296" s="88">
        <v>0</v>
      </c>
      <c r="K296" s="88">
        <v>0</v>
      </c>
      <c r="L296" s="88">
        <v>0</v>
      </c>
      <c r="M296" s="88">
        <v>0</v>
      </c>
      <c r="N296" s="88">
        <v>0</v>
      </c>
      <c r="O296" s="88">
        <v>0</v>
      </c>
      <c r="P296" s="88">
        <v>0</v>
      </c>
      <c r="Q296" s="88">
        <v>0</v>
      </c>
      <c r="R296" s="88">
        <v>0</v>
      </c>
      <c r="S296" s="88">
        <v>0</v>
      </c>
      <c r="T296" s="88">
        <v>0</v>
      </c>
      <c r="U296" s="88">
        <v>0</v>
      </c>
      <c r="V296" s="88">
        <v>0</v>
      </c>
      <c r="W296" s="88">
        <v>0</v>
      </c>
      <c r="X296" s="88">
        <v>0</v>
      </c>
      <c r="Y296" s="88">
        <v>0</v>
      </c>
      <c r="Z296" s="88">
        <v>0</v>
      </c>
      <c r="AA296" s="88">
        <v>0</v>
      </c>
      <c r="AB296" s="88">
        <v>0</v>
      </c>
      <c r="AC296" s="88">
        <v>0</v>
      </c>
      <c r="AD296" s="88">
        <v>0</v>
      </c>
      <c r="AE296" s="88">
        <v>0</v>
      </c>
      <c r="AF296" s="88">
        <v>0</v>
      </c>
      <c r="AG296" s="88">
        <v>0</v>
      </c>
      <c r="AH296" s="88">
        <v>0</v>
      </c>
      <c r="AI296" s="88">
        <v>0</v>
      </c>
      <c r="AJ296" s="88">
        <v>0</v>
      </c>
      <c r="AK296" s="88">
        <v>0</v>
      </c>
      <c r="AL296" s="88">
        <v>0</v>
      </c>
      <c r="AM296" s="88">
        <v>0</v>
      </c>
      <c r="AN296" s="88">
        <v>0</v>
      </c>
      <c r="AO296" s="88">
        <v>0</v>
      </c>
      <c r="AP296" s="88">
        <v>0</v>
      </c>
      <c r="AQ296" s="88">
        <v>0</v>
      </c>
      <c r="AR296" s="88">
        <v>0</v>
      </c>
      <c r="AS296" s="88">
        <v>0</v>
      </c>
      <c r="AT296" s="88">
        <v>0</v>
      </c>
      <c r="AU296" s="88">
        <v>0</v>
      </c>
      <c r="AV296" s="88">
        <v>0</v>
      </c>
      <c r="AW296" s="88">
        <v>0</v>
      </c>
      <c r="AX296" s="88">
        <v>0</v>
      </c>
      <c r="AY296" s="88">
        <v>0</v>
      </c>
      <c r="AZ296" s="88">
        <v>0</v>
      </c>
      <c r="BA296" s="88">
        <v>0</v>
      </c>
    </row>
    <row r="297" spans="1:53" x14ac:dyDescent="0.2">
      <c r="A297" s="133" t="s">
        <v>663</v>
      </c>
      <c r="B297" s="88">
        <v>8397889721.0978003</v>
      </c>
      <c r="C297" s="88">
        <v>8441878310.4695396</v>
      </c>
      <c r="D297" s="88">
        <v>8486077980.1215601</v>
      </c>
      <c r="E297" s="88">
        <v>8472876427.5871096</v>
      </c>
      <c r="F297" s="88">
        <v>8459805348.33533</v>
      </c>
      <c r="G297" s="88">
        <v>8447165803.5908203</v>
      </c>
      <c r="H297" s="88">
        <v>8388004396.5747499</v>
      </c>
      <c r="I297" s="88">
        <v>8399493016.7288704</v>
      </c>
      <c r="J297" s="88">
        <v>8411428954.1477699</v>
      </c>
      <c r="K297" s="88">
        <v>8423183925.5971804</v>
      </c>
      <c r="L297" s="88">
        <v>8435629717.4660597</v>
      </c>
      <c r="M297" s="88">
        <v>8451351631.53228</v>
      </c>
      <c r="N297" s="88">
        <v>8451351631.53228</v>
      </c>
      <c r="O297" s="88">
        <v>8491458501.4572802</v>
      </c>
      <c r="P297" s="88">
        <v>8503542299.5469198</v>
      </c>
      <c r="Q297" s="88">
        <v>8516417788.4781399</v>
      </c>
      <c r="R297" s="88">
        <v>8529412050.2364197</v>
      </c>
      <c r="S297" s="88">
        <v>8599395226.90979</v>
      </c>
      <c r="T297" s="88">
        <v>8719449129.7287903</v>
      </c>
      <c r="U297" s="88">
        <v>8839256785.4293709</v>
      </c>
      <c r="V297" s="88">
        <v>8959118729.2222595</v>
      </c>
      <c r="W297" s="88">
        <v>9008808756.2572899</v>
      </c>
      <c r="X297" s="88">
        <v>9058360263.0941906</v>
      </c>
      <c r="Y297" s="88">
        <v>9108681063.6567192</v>
      </c>
      <c r="Z297" s="88">
        <v>9159151477.6463699</v>
      </c>
      <c r="AA297" s="88">
        <v>9159151477.6463699</v>
      </c>
      <c r="AB297" s="88">
        <v>9206039019.3133507</v>
      </c>
      <c r="AC297" s="88">
        <v>9253733166.6901798</v>
      </c>
      <c r="AD297" s="88">
        <v>9304121439.5213604</v>
      </c>
      <c r="AE297" s="88">
        <v>9354364401.3530693</v>
      </c>
      <c r="AF297" s="88">
        <v>9404715335.5254192</v>
      </c>
      <c r="AG297" s="88">
        <v>9501287164.4974709</v>
      </c>
      <c r="AH297" s="88">
        <v>9547969133.4056091</v>
      </c>
      <c r="AI297" s="88">
        <v>9594401148.6812096</v>
      </c>
      <c r="AJ297" s="88">
        <v>9641082506.7089901</v>
      </c>
      <c r="AK297" s="88">
        <v>9687532846.7335491</v>
      </c>
      <c r="AL297" s="88">
        <v>9734591801.3826294</v>
      </c>
      <c r="AM297" s="88">
        <v>9781645716.5654793</v>
      </c>
      <c r="AN297" s="88">
        <v>9781645716.5654793</v>
      </c>
      <c r="AO297" s="88">
        <v>9777880553.3744698</v>
      </c>
      <c r="AP297" s="88">
        <v>9776545484.6949806</v>
      </c>
      <c r="AQ297" s="88">
        <v>9777508640.82897</v>
      </c>
      <c r="AR297" s="88">
        <v>9778385653.7924194</v>
      </c>
      <c r="AS297" s="88">
        <v>9779318156.1361198</v>
      </c>
      <c r="AT297" s="88">
        <v>9868868816.3390903</v>
      </c>
      <c r="AU297" s="88">
        <v>9912092317.1961193</v>
      </c>
      <c r="AV297" s="88">
        <v>9955053383.1326103</v>
      </c>
      <c r="AW297" s="88">
        <v>9998323024.4347591</v>
      </c>
      <c r="AX297" s="88">
        <v>10041399803.0812</v>
      </c>
      <c r="AY297" s="88">
        <v>10084918141.2644</v>
      </c>
      <c r="AZ297" s="88">
        <v>10127771148.4981</v>
      </c>
      <c r="BA297" s="88">
        <v>10127771148.4981</v>
      </c>
    </row>
    <row r="298" spans="1:53" x14ac:dyDescent="0.2">
      <c r="A298" s="133" t="s">
        <v>664</v>
      </c>
      <c r="B298" s="88">
        <v>309398998.37715</v>
      </c>
      <c r="C298" s="88">
        <v>254683952.74555999</v>
      </c>
      <c r="D298" s="88">
        <v>218078450.950849</v>
      </c>
      <c r="E298" s="88">
        <v>232967707.37329301</v>
      </c>
      <c r="F298" s="88">
        <v>246570826.25423801</v>
      </c>
      <c r="G298" s="88">
        <v>263579564.129383</v>
      </c>
      <c r="H298" s="88">
        <v>316217437.49313301</v>
      </c>
      <c r="I298" s="88">
        <v>295251153.713458</v>
      </c>
      <c r="J298" s="88">
        <v>280676542.277601</v>
      </c>
      <c r="K298" s="88">
        <v>259646783.282242</v>
      </c>
      <c r="L298" s="88">
        <v>262934631.100757</v>
      </c>
      <c r="M298" s="88">
        <v>267673101.470599</v>
      </c>
      <c r="N298" s="88">
        <v>267673101.470599</v>
      </c>
      <c r="O298" s="88">
        <v>251441629.33716899</v>
      </c>
      <c r="P298" s="88">
        <v>228280366.619697</v>
      </c>
      <c r="Q298" s="88">
        <v>238527665.53874901</v>
      </c>
      <c r="R298" s="88">
        <v>248822583.978241</v>
      </c>
      <c r="S298" s="88">
        <v>207387339.175769</v>
      </c>
      <c r="T298" s="88">
        <v>120060114.077298</v>
      </c>
      <c r="U298" s="88">
        <v>26616199.649702098</v>
      </c>
      <c r="V298" s="88">
        <v>-64939454.8001462</v>
      </c>
      <c r="W298" s="88">
        <v>-79434488.735278606</v>
      </c>
      <c r="X298" s="88">
        <v>-89721292.599227995</v>
      </c>
      <c r="Y298" s="88">
        <v>-66941267.207088001</v>
      </c>
      <c r="Z298" s="88">
        <v>-43908054.171324201</v>
      </c>
      <c r="AA298" s="88">
        <v>-43908054.171324201</v>
      </c>
      <c r="AB298" s="88">
        <v>-41577221.222733401</v>
      </c>
      <c r="AC298" s="88">
        <v>-24027318.217163</v>
      </c>
      <c r="AD298" s="88">
        <v>-6157581.0980850803</v>
      </c>
      <c r="AE298" s="88">
        <v>578847.61105026095</v>
      </c>
      <c r="AF298" s="88">
        <v>7078025.6869237004</v>
      </c>
      <c r="AG298" s="88">
        <v>-36016987.437444799</v>
      </c>
      <c r="AH298" s="88">
        <v>-37626829.556710802</v>
      </c>
      <c r="AI298" s="88">
        <v>-43906018.015479803</v>
      </c>
      <c r="AJ298" s="88">
        <v>-44580611.4844772</v>
      </c>
      <c r="AK298" s="88">
        <v>-44823397.568771802</v>
      </c>
      <c r="AL298" s="88">
        <v>-19413445.3876957</v>
      </c>
      <c r="AM298" s="88">
        <v>-1493801.2563714201</v>
      </c>
      <c r="AN298" s="88">
        <v>-1493801.2563714201</v>
      </c>
      <c r="AO298" s="88">
        <v>60714002.846294999</v>
      </c>
      <c r="AP298" s="88">
        <v>118742343.274453</v>
      </c>
      <c r="AQ298" s="88">
        <v>175765797.92319101</v>
      </c>
      <c r="AR298" s="88">
        <v>224952213.06714901</v>
      </c>
      <c r="AS298" s="88">
        <v>279132583.43116301</v>
      </c>
      <c r="AT298" s="88">
        <v>247056898.542339</v>
      </c>
      <c r="AU298" s="88">
        <v>254304394.47360399</v>
      </c>
      <c r="AV298" s="88">
        <v>257605524.371169</v>
      </c>
      <c r="AW298" s="88">
        <v>254874580.74463499</v>
      </c>
      <c r="AX298" s="88">
        <v>246638582.77911901</v>
      </c>
      <c r="AY298" s="88">
        <v>265711561.90833601</v>
      </c>
      <c r="AZ298" s="88">
        <v>280775591.88541299</v>
      </c>
      <c r="BA298" s="88">
        <v>280775591.88541299</v>
      </c>
    </row>
    <row r="299" spans="1:53" x14ac:dyDescent="0.2">
      <c r="A299" s="133" t="s">
        <v>665</v>
      </c>
      <c r="B299" s="88">
        <v>17565953267.662998</v>
      </c>
      <c r="C299" s="88">
        <v>17623798654.8797</v>
      </c>
      <c r="D299" s="88">
        <v>17699415277.9781</v>
      </c>
      <c r="E299" s="88">
        <v>17767423860.4328</v>
      </c>
      <c r="F299" s="88">
        <v>17836664295.473301</v>
      </c>
      <c r="G299" s="88">
        <v>17912453533.110901</v>
      </c>
      <c r="H299" s="88">
        <v>17976654581.768002</v>
      </c>
      <c r="I299" s="88">
        <v>18041835817.923698</v>
      </c>
      <c r="J299" s="88">
        <v>18110999470.9118</v>
      </c>
      <c r="K299" s="88">
        <v>18170688704.626701</v>
      </c>
      <c r="L299" s="88">
        <v>18254534596.482399</v>
      </c>
      <c r="M299" s="88">
        <v>18349463768.069599</v>
      </c>
      <c r="N299" s="88">
        <v>18349463768.069599</v>
      </c>
      <c r="O299" s="88">
        <v>18479373036.074902</v>
      </c>
      <c r="P299" s="88">
        <v>18536581368.440399</v>
      </c>
      <c r="Q299" s="88">
        <v>18627453794.193802</v>
      </c>
      <c r="R299" s="88">
        <v>18718629750.321098</v>
      </c>
      <c r="S299" s="88">
        <v>18816916167.887901</v>
      </c>
      <c r="T299" s="88">
        <v>18920586649.460602</v>
      </c>
      <c r="U299" s="88">
        <v>19017099624.417301</v>
      </c>
      <c r="V299" s="88">
        <v>19118635337.053799</v>
      </c>
      <c r="W299" s="88">
        <v>19222679648.7197</v>
      </c>
      <c r="X299" s="88">
        <v>19328272501.500198</v>
      </c>
      <c r="Y299" s="88">
        <v>19465629394.897099</v>
      </c>
      <c r="Z299" s="88">
        <v>19604708603.360901</v>
      </c>
      <c r="AA299" s="88">
        <v>19604708603.360901</v>
      </c>
      <c r="AB299" s="88">
        <v>19718801239.7892</v>
      </c>
      <c r="AC299" s="88">
        <v>19844412866.222198</v>
      </c>
      <c r="AD299" s="88">
        <v>19975329590.541901</v>
      </c>
      <c r="AE299" s="88">
        <v>20095633737.392799</v>
      </c>
      <c r="AF299" s="88">
        <v>20217892636.050999</v>
      </c>
      <c r="AG299" s="88">
        <v>20334669406.040298</v>
      </c>
      <c r="AH299" s="88">
        <v>20443480468.3675</v>
      </c>
      <c r="AI299" s="88">
        <v>20550590349.0061</v>
      </c>
      <c r="AJ299" s="88">
        <v>20659139629.512199</v>
      </c>
      <c r="AK299" s="88">
        <v>20766352432.475101</v>
      </c>
      <c r="AL299" s="88">
        <v>20898081247.637901</v>
      </c>
      <c r="AM299" s="88">
        <v>21024278443.050301</v>
      </c>
      <c r="AN299" s="88">
        <v>21024278443.050301</v>
      </c>
      <c r="AO299" s="88">
        <v>21142681721.905399</v>
      </c>
      <c r="AP299" s="88">
        <v>21256757017.5765</v>
      </c>
      <c r="AQ299" s="88">
        <v>21373982566.190102</v>
      </c>
      <c r="AR299" s="88">
        <v>21484003215.0429</v>
      </c>
      <c r="AS299" s="88">
        <v>21601100963.930099</v>
      </c>
      <c r="AT299" s="88">
        <v>21712937693.189301</v>
      </c>
      <c r="AU299" s="88">
        <v>21821505039.540001</v>
      </c>
      <c r="AV299" s="88">
        <v>21928837066.7113</v>
      </c>
      <c r="AW299" s="88">
        <v>22025956496.180401</v>
      </c>
      <c r="AX299" s="88">
        <v>22115714112.133202</v>
      </c>
      <c r="AY299" s="88">
        <v>22231120993.568199</v>
      </c>
      <c r="AZ299" s="88">
        <v>22342994015.195599</v>
      </c>
      <c r="BA299" s="88">
        <v>22342994015.195599</v>
      </c>
    </row>
    <row r="300" spans="1:53" x14ac:dyDescent="0.2">
      <c r="A300" s="95" t="s">
        <v>666</v>
      </c>
    </row>
    <row r="301" spans="1:53" s="92" customFormat="1" x14ac:dyDescent="0.2">
      <c r="A301" s="132" t="s">
        <v>667</v>
      </c>
      <c r="B301" s="92">
        <v>0</v>
      </c>
      <c r="C301" s="92">
        <v>0</v>
      </c>
      <c r="D301" s="92">
        <v>0</v>
      </c>
      <c r="E301" s="92">
        <v>0</v>
      </c>
      <c r="F301" s="92">
        <v>0</v>
      </c>
      <c r="G301" s="92">
        <v>0</v>
      </c>
      <c r="H301" s="92">
        <v>0</v>
      </c>
      <c r="I301" s="92">
        <v>0</v>
      </c>
      <c r="J301" s="92">
        <v>0</v>
      </c>
      <c r="K301" s="92">
        <v>0</v>
      </c>
      <c r="L301" s="92">
        <v>0</v>
      </c>
      <c r="M301" s="92">
        <v>0</v>
      </c>
      <c r="N301" s="92">
        <v>0</v>
      </c>
      <c r="O301" s="92">
        <v>0</v>
      </c>
      <c r="P301" s="92">
        <v>0</v>
      </c>
      <c r="Q301" s="92">
        <v>0</v>
      </c>
      <c r="R301" s="92">
        <v>0</v>
      </c>
      <c r="S301" s="92">
        <v>0</v>
      </c>
      <c r="T301" s="92">
        <v>0</v>
      </c>
      <c r="U301" s="92">
        <v>0</v>
      </c>
      <c r="V301" s="92">
        <v>0</v>
      </c>
      <c r="W301" s="92">
        <v>0</v>
      </c>
      <c r="X301" s="92">
        <v>0</v>
      </c>
      <c r="Y301" s="92">
        <v>0</v>
      </c>
      <c r="Z301" s="92">
        <v>0</v>
      </c>
      <c r="AA301" s="92">
        <v>0</v>
      </c>
      <c r="AB301" s="92">
        <v>0</v>
      </c>
      <c r="AC301" s="92">
        <v>0</v>
      </c>
      <c r="AD301" s="92">
        <v>0</v>
      </c>
      <c r="AE301" s="92">
        <v>0</v>
      </c>
      <c r="AF301" s="92">
        <v>0</v>
      </c>
      <c r="AG301" s="92">
        <v>0</v>
      </c>
      <c r="AH301" s="92">
        <v>0</v>
      </c>
      <c r="AI301" s="92">
        <v>0</v>
      </c>
      <c r="AJ301" s="92">
        <v>0</v>
      </c>
      <c r="AK301" s="92">
        <v>0</v>
      </c>
      <c r="AL301" s="92">
        <v>0</v>
      </c>
      <c r="AM301" s="92">
        <v>0</v>
      </c>
      <c r="AN301" s="92">
        <v>0</v>
      </c>
      <c r="AO301" s="92">
        <v>0</v>
      </c>
      <c r="AP301" s="92">
        <v>0</v>
      </c>
      <c r="AQ301" s="92">
        <v>0</v>
      </c>
      <c r="AR301" s="92">
        <v>0</v>
      </c>
      <c r="AS301" s="92">
        <v>0</v>
      </c>
      <c r="AT301" s="92">
        <v>0</v>
      </c>
      <c r="AU301" s="92">
        <v>0</v>
      </c>
      <c r="AV301" s="92">
        <v>0</v>
      </c>
      <c r="AW301" s="92">
        <v>0</v>
      </c>
      <c r="AX301" s="92">
        <v>0</v>
      </c>
      <c r="AY301" s="92">
        <v>0</v>
      </c>
      <c r="AZ301" s="92">
        <v>0</v>
      </c>
      <c r="BA301" s="92">
        <v>0</v>
      </c>
    </row>
    <row r="302" spans="1:53" s="92" customFormat="1" x14ac:dyDescent="0.2">
      <c r="A302" s="132" t="s">
        <v>668</v>
      </c>
      <c r="B302" s="92">
        <v>0.96446666599154496</v>
      </c>
      <c r="C302" s="92">
        <v>0.97071441047195905</v>
      </c>
      <c r="D302" s="92">
        <v>0.97494548119880398</v>
      </c>
      <c r="E302" s="92">
        <v>0.97324007830122305</v>
      </c>
      <c r="F302" s="92">
        <v>0.97167928179190299</v>
      </c>
      <c r="G302" s="92">
        <v>0.96974087141771503</v>
      </c>
      <c r="H302" s="92">
        <v>0.963670797513975</v>
      </c>
      <c r="I302" s="92">
        <v>0.96604257147471195</v>
      </c>
      <c r="J302" s="92">
        <v>0.96770902718644702</v>
      </c>
      <c r="K302" s="92">
        <v>0.97009652819595804</v>
      </c>
      <c r="L302" s="92">
        <v>0.96977264056866097</v>
      </c>
      <c r="M302" s="92">
        <v>0.96930010985547299</v>
      </c>
      <c r="N302" s="92">
        <v>0.96930010985547299</v>
      </c>
      <c r="O302" s="92">
        <v>0.97124047792201795</v>
      </c>
      <c r="P302" s="92">
        <v>0.97385650449542205</v>
      </c>
      <c r="Q302" s="92">
        <v>0.97275509404466798</v>
      </c>
      <c r="R302" s="92">
        <v>0.97165459863553705</v>
      </c>
      <c r="S302" s="92">
        <v>0.97645140689922205</v>
      </c>
      <c r="T302" s="92">
        <v>0.98641778510934497</v>
      </c>
      <c r="U302" s="92">
        <v>0.99699790424535695</v>
      </c>
      <c r="V302" s="92">
        <v>1.0073013431365001</v>
      </c>
      <c r="W302" s="92">
        <v>1.00889586284049</v>
      </c>
      <c r="X302" s="92">
        <v>1.01000389166008</v>
      </c>
      <c r="Y302" s="92">
        <v>1.0074035825752601</v>
      </c>
      <c r="Z302" s="92">
        <v>1.0048169919476</v>
      </c>
      <c r="AA302" s="92">
        <v>1.0048169919476</v>
      </c>
      <c r="AB302" s="92">
        <v>1.0045367880993701</v>
      </c>
      <c r="AC302" s="92">
        <v>1.00260325936835</v>
      </c>
      <c r="AD302" s="92">
        <v>1.0006622504875</v>
      </c>
      <c r="AE302" s="92">
        <v>0.99993812387786296</v>
      </c>
      <c r="AF302" s="92">
        <v>0.99924796206043998</v>
      </c>
      <c r="AG302" s="92">
        <v>1.0038051726748101</v>
      </c>
      <c r="AH302" s="92">
        <v>1.0039564116994399</v>
      </c>
      <c r="AI302" s="92">
        <v>1.0045972504477201</v>
      </c>
      <c r="AJ302" s="92">
        <v>1.0046455064534101</v>
      </c>
      <c r="AK302" s="92">
        <v>1.0046484235374999</v>
      </c>
      <c r="AL302" s="92">
        <v>1.0019982592883301</v>
      </c>
      <c r="AM302" s="92">
        <v>1.0001527380422399</v>
      </c>
      <c r="AN302" s="92">
        <v>1.0001527380422399</v>
      </c>
      <c r="AO302" s="92">
        <v>0.993828996357217</v>
      </c>
      <c r="AP302" s="92">
        <v>0.98800011224142203</v>
      </c>
      <c r="AQ302" s="92">
        <v>0.98234090710501598</v>
      </c>
      <c r="AR302" s="92">
        <v>0.97751228479321794</v>
      </c>
      <c r="AS302" s="92">
        <v>0.97224894860466604</v>
      </c>
      <c r="AT302" s="92">
        <v>0.97557743052829105</v>
      </c>
      <c r="AU302" s="92">
        <v>0.97498578880148401</v>
      </c>
      <c r="AV302" s="92">
        <v>0.97477586133990102</v>
      </c>
      <c r="AW302" s="92">
        <v>0.97514194200101101</v>
      </c>
      <c r="AX302" s="92">
        <v>0.97602666577157204</v>
      </c>
      <c r="AY302" s="92">
        <v>0.97432894717247098</v>
      </c>
      <c r="AZ302" s="92">
        <v>0.97302451544017698</v>
      </c>
      <c r="BA302" s="92">
        <v>0.97302451544017698</v>
      </c>
    </row>
    <row r="303" spans="1:53" s="92" customFormat="1" x14ac:dyDescent="0.2">
      <c r="A303" s="132" t="s">
        <v>669</v>
      </c>
      <c r="B303" s="92">
        <v>3.55333340084543E-2</v>
      </c>
      <c r="C303" s="92">
        <v>2.9285589528040001E-2</v>
      </c>
      <c r="D303" s="92">
        <v>2.5054518801195299E-2</v>
      </c>
      <c r="E303" s="92">
        <v>2.6759921698776501E-2</v>
      </c>
      <c r="F303" s="92">
        <v>2.8320718208096701E-2</v>
      </c>
      <c r="G303" s="92">
        <v>3.02591285822842E-2</v>
      </c>
      <c r="H303" s="92">
        <v>3.63292024860251E-2</v>
      </c>
      <c r="I303" s="92">
        <v>3.3957428525287797E-2</v>
      </c>
      <c r="J303" s="92">
        <v>3.22909728135524E-2</v>
      </c>
      <c r="K303" s="92">
        <v>2.9903471804041501E-2</v>
      </c>
      <c r="L303" s="92">
        <v>3.0227359431338599E-2</v>
      </c>
      <c r="M303" s="92">
        <v>3.06998901445267E-2</v>
      </c>
      <c r="N303" s="92">
        <v>3.06998901445267E-2</v>
      </c>
      <c r="O303" s="92">
        <v>2.8759522077981398E-2</v>
      </c>
      <c r="P303" s="92">
        <v>2.6143495504577698E-2</v>
      </c>
      <c r="Q303" s="92">
        <v>2.7244905955331699E-2</v>
      </c>
      <c r="R303" s="92">
        <v>2.8345401364462602E-2</v>
      </c>
      <c r="S303" s="92">
        <v>2.35485931007774E-2</v>
      </c>
      <c r="T303" s="92">
        <v>1.35822148906541E-2</v>
      </c>
      <c r="U303" s="92">
        <v>3.0020957546421098E-3</v>
      </c>
      <c r="V303" s="92">
        <v>-7.3013431365049203E-3</v>
      </c>
      <c r="W303" s="92">
        <v>-8.89586284049022E-3</v>
      </c>
      <c r="X303" s="92">
        <v>-1.0003891660082699E-2</v>
      </c>
      <c r="Y303" s="92">
        <v>-7.40358257526648E-3</v>
      </c>
      <c r="Z303" s="92">
        <v>-4.8169919476034103E-3</v>
      </c>
      <c r="AA303" s="92">
        <v>-4.8169919476034103E-3</v>
      </c>
      <c r="AB303" s="92">
        <v>-4.5367880993727201E-3</v>
      </c>
      <c r="AC303" s="92">
        <v>-2.60325936835117E-3</v>
      </c>
      <c r="AD303" s="92">
        <v>-6.6225048750934395E-4</v>
      </c>
      <c r="AE303" s="92">
        <v>6.1876122136214704E-5</v>
      </c>
      <c r="AF303" s="92">
        <v>7.5203793955926502E-4</v>
      </c>
      <c r="AG303" s="92">
        <v>-3.8051726748102102E-3</v>
      </c>
      <c r="AH303" s="92">
        <v>-3.9564116994488096E-3</v>
      </c>
      <c r="AI303" s="92">
        <v>-4.5972504477282796E-3</v>
      </c>
      <c r="AJ303" s="92">
        <v>-4.6455064534152504E-3</v>
      </c>
      <c r="AK303" s="92">
        <v>-4.6484235375000597E-3</v>
      </c>
      <c r="AL303" s="92">
        <v>-1.9982592883347602E-3</v>
      </c>
      <c r="AM303" s="92">
        <v>-1.5273804224177101E-4</v>
      </c>
      <c r="AN303" s="92">
        <v>-1.5273804224177101E-4</v>
      </c>
      <c r="AO303" s="92">
        <v>6.1710036427821396E-3</v>
      </c>
      <c r="AP303" s="92">
        <v>1.19998877585777E-2</v>
      </c>
      <c r="AQ303" s="92">
        <v>1.7659092894983699E-2</v>
      </c>
      <c r="AR303" s="92">
        <v>2.2487715206781299E-2</v>
      </c>
      <c r="AS303" s="92">
        <v>2.7751051395333601E-2</v>
      </c>
      <c r="AT303" s="92">
        <v>2.4422569471709E-2</v>
      </c>
      <c r="AU303" s="92">
        <v>2.50142111985159E-2</v>
      </c>
      <c r="AV303" s="92">
        <v>2.5224138660098899E-2</v>
      </c>
      <c r="AW303" s="92">
        <v>2.48580579989881E-2</v>
      </c>
      <c r="AX303" s="92">
        <v>2.3973334228427099E-2</v>
      </c>
      <c r="AY303" s="92">
        <v>2.5671052827528702E-2</v>
      </c>
      <c r="AZ303" s="92">
        <v>2.6975484559822901E-2</v>
      </c>
      <c r="BA303" s="92">
        <v>2.6975484559822901E-2</v>
      </c>
    </row>
    <row r="304" spans="1:53" x14ac:dyDescent="0.2">
      <c r="A304" s="95" t="s">
        <v>670</v>
      </c>
    </row>
    <row r="305" spans="1:53" x14ac:dyDescent="0.2">
      <c r="A305" s="133" t="s">
        <v>671</v>
      </c>
      <c r="B305" s="88">
        <v>451290683.673325</v>
      </c>
      <c r="C305" s="88">
        <v>413376895.421646</v>
      </c>
      <c r="D305" s="88">
        <v>385431250.42267102</v>
      </c>
      <c r="E305" s="88">
        <v>355154920.55698597</v>
      </c>
      <c r="F305" s="88">
        <v>323143955.717094</v>
      </c>
      <c r="G305" s="88">
        <v>291892207.15805799</v>
      </c>
      <c r="H305" s="88">
        <v>255194180.63691601</v>
      </c>
      <c r="I305" s="88">
        <v>215081336.01816499</v>
      </c>
      <c r="J305" s="88">
        <v>179935745.09681299</v>
      </c>
      <c r="K305" s="88">
        <v>142607017.70486999</v>
      </c>
      <c r="L305" s="88">
        <v>118933088.220085</v>
      </c>
      <c r="M305" s="88">
        <v>94776762.0101403</v>
      </c>
      <c r="N305" s="88">
        <v>94776762.0101403</v>
      </c>
      <c r="O305" s="88">
        <v>57594803.839247599</v>
      </c>
      <c r="P305" s="88">
        <v>19629422.999637201</v>
      </c>
      <c r="Q305" s="88">
        <v>42170.745799317898</v>
      </c>
      <c r="R305" s="88">
        <v>-19521348.436288498</v>
      </c>
      <c r="S305" s="88">
        <v>-37168032.821781904</v>
      </c>
      <c r="T305" s="88">
        <v>-53166481.440421097</v>
      </c>
      <c r="U305" s="88">
        <v>-72163838.397057697</v>
      </c>
      <c r="V305" s="88">
        <v>-91579333.993170395</v>
      </c>
      <c r="W305" s="88">
        <v>-105285167.37627</v>
      </c>
      <c r="X305" s="88">
        <v>-115649105.210151</v>
      </c>
      <c r="Y305" s="88">
        <v>-107106019.15201899</v>
      </c>
      <c r="Z305" s="88">
        <v>-98969620.104603395</v>
      </c>
      <c r="AA305" s="88">
        <v>-98969620.104603395</v>
      </c>
      <c r="AB305" s="88">
        <v>-103374784.610323</v>
      </c>
      <c r="AC305" s="88">
        <v>-97168198.651444107</v>
      </c>
      <c r="AD305" s="88">
        <v>-90441049.131456703</v>
      </c>
      <c r="AE305" s="88">
        <v>-90004607.610519901</v>
      </c>
      <c r="AF305" s="88">
        <v>-90616177.731644303</v>
      </c>
      <c r="AG305" s="88">
        <v>-92024443.778933898</v>
      </c>
      <c r="AH305" s="88">
        <v>-98093516.283836201</v>
      </c>
      <c r="AI305" s="88">
        <v>-108282333.36715899</v>
      </c>
      <c r="AJ305" s="88">
        <v>-113293730.64624301</v>
      </c>
      <c r="AK305" s="88">
        <v>-117476194.098552</v>
      </c>
      <c r="AL305" s="88">
        <v>-106919830.394875</v>
      </c>
      <c r="AM305" s="88">
        <v>-101258952.92453</v>
      </c>
      <c r="AN305" s="88">
        <v>-101258952.92453</v>
      </c>
      <c r="AO305" s="88">
        <v>-98465853.074770406</v>
      </c>
      <c r="AP305" s="88">
        <v>-95387970.291547403</v>
      </c>
      <c r="AQ305" s="88">
        <v>-92497367.357213005</v>
      </c>
      <c r="AR305" s="88">
        <v>-94143644.210601196</v>
      </c>
      <c r="AS305" s="88">
        <v>-94066713.479857802</v>
      </c>
      <c r="AT305" s="88">
        <v>-89155000.917555705</v>
      </c>
      <c r="AU305" s="88">
        <v>-89710656.914103702</v>
      </c>
      <c r="AV305" s="88">
        <v>-93894513.850569695</v>
      </c>
      <c r="AW305" s="88">
        <v>-99001948.025396094</v>
      </c>
      <c r="AX305" s="88">
        <v>-106347246.842218</v>
      </c>
      <c r="AY305" s="88">
        <v>-97997163.8043001</v>
      </c>
      <c r="AZ305" s="88">
        <v>-92660446.758318603</v>
      </c>
      <c r="BA305" s="88">
        <v>-92660446.758318603</v>
      </c>
    </row>
    <row r="306" spans="1:53" x14ac:dyDescent="0.2">
      <c r="A306" s="133" t="s">
        <v>672</v>
      </c>
      <c r="B306" s="88">
        <v>0</v>
      </c>
      <c r="C306" s="88">
        <v>0</v>
      </c>
      <c r="D306" s="88">
        <v>0</v>
      </c>
      <c r="E306" s="88">
        <v>0</v>
      </c>
      <c r="F306" s="88">
        <v>0</v>
      </c>
      <c r="G306" s="88">
        <v>0</v>
      </c>
      <c r="H306" s="88">
        <v>0</v>
      </c>
      <c r="I306" s="88">
        <v>0</v>
      </c>
      <c r="J306" s="88">
        <v>0</v>
      </c>
      <c r="K306" s="88">
        <v>0</v>
      </c>
      <c r="L306" s="88">
        <v>0</v>
      </c>
      <c r="M306" s="88">
        <v>0</v>
      </c>
      <c r="N306" s="88">
        <v>0</v>
      </c>
      <c r="O306" s="88">
        <v>0</v>
      </c>
      <c r="P306" s="88">
        <v>0</v>
      </c>
      <c r="Q306" s="88">
        <v>0</v>
      </c>
      <c r="R306" s="88">
        <v>0</v>
      </c>
      <c r="S306" s="88">
        <v>0</v>
      </c>
      <c r="T306" s="88">
        <v>0</v>
      </c>
      <c r="U306" s="88">
        <v>0</v>
      </c>
      <c r="V306" s="88">
        <v>0</v>
      </c>
      <c r="W306" s="88">
        <v>0</v>
      </c>
      <c r="X306" s="88">
        <v>0</v>
      </c>
      <c r="Y306" s="88">
        <v>0</v>
      </c>
      <c r="Z306" s="88">
        <v>0</v>
      </c>
      <c r="AA306" s="88">
        <v>0</v>
      </c>
      <c r="AB306" s="88">
        <v>0</v>
      </c>
      <c r="AC306" s="88">
        <v>0</v>
      </c>
      <c r="AD306" s="88">
        <v>0</v>
      </c>
      <c r="AE306" s="88">
        <v>0</v>
      </c>
      <c r="AF306" s="88">
        <v>0</v>
      </c>
      <c r="AG306" s="88">
        <v>0</v>
      </c>
      <c r="AH306" s="88">
        <v>0</v>
      </c>
      <c r="AI306" s="88">
        <v>0</v>
      </c>
      <c r="AJ306" s="88">
        <v>0</v>
      </c>
      <c r="AK306" s="88">
        <v>0</v>
      </c>
      <c r="AL306" s="88">
        <v>0</v>
      </c>
      <c r="AM306" s="88">
        <v>0</v>
      </c>
      <c r="AN306" s="88">
        <v>0</v>
      </c>
      <c r="AO306" s="88">
        <v>0</v>
      </c>
      <c r="AP306" s="88">
        <v>0</v>
      </c>
      <c r="AQ306" s="88">
        <v>0</v>
      </c>
      <c r="AR306" s="88">
        <v>0</v>
      </c>
      <c r="AS306" s="88">
        <v>0</v>
      </c>
      <c r="AT306" s="88">
        <v>0</v>
      </c>
      <c r="AU306" s="88">
        <v>0</v>
      </c>
      <c r="AV306" s="88">
        <v>0</v>
      </c>
      <c r="AW306" s="88">
        <v>0</v>
      </c>
      <c r="AX306" s="88">
        <v>0</v>
      </c>
      <c r="AY306" s="88">
        <v>0</v>
      </c>
      <c r="AZ306" s="88">
        <v>0</v>
      </c>
      <c r="BA306" s="88">
        <v>0</v>
      </c>
    </row>
    <row r="307" spans="1:53" x14ac:dyDescent="0.2">
      <c r="A307" s="133" t="s">
        <v>673</v>
      </c>
      <c r="B307" s="88">
        <v>-435254821.07545698</v>
      </c>
      <c r="C307" s="88">
        <v>-401270909.34195101</v>
      </c>
      <c r="D307" s="88">
        <v>-375774455.91238701</v>
      </c>
      <c r="E307" s="88">
        <v>-345651002.69194502</v>
      </c>
      <c r="F307" s="88">
        <v>-313992286.80658102</v>
      </c>
      <c r="G307" s="88">
        <v>-283059803.329494</v>
      </c>
      <c r="H307" s="88">
        <v>-245923179.57529801</v>
      </c>
      <c r="I307" s="88">
        <v>-207777726.92320901</v>
      </c>
      <c r="J307" s="88">
        <v>-174125444.843705</v>
      </c>
      <c r="K307" s="88">
        <v>-138342572.77187601</v>
      </c>
      <c r="L307" s="88">
        <v>-115338055.014176</v>
      </c>
      <c r="M307" s="88">
        <v>-91867125.828171998</v>
      </c>
      <c r="N307" s="88">
        <v>-91867125.828171998</v>
      </c>
      <c r="O307" s="88">
        <v>-55938404.806656703</v>
      </c>
      <c r="P307" s="88">
        <v>-19116241.267684799</v>
      </c>
      <c r="Q307" s="88">
        <v>-41021.807791665196</v>
      </c>
      <c r="R307" s="88">
        <v>18968007.9796873</v>
      </c>
      <c r="S307" s="88">
        <v>36292777.940506101</v>
      </c>
      <c r="T307" s="88">
        <v>52444362.864520401</v>
      </c>
      <c r="U307" s="88">
        <v>71947195.644168094</v>
      </c>
      <c r="V307" s="88">
        <v>92247986.1348643</v>
      </c>
      <c r="W307" s="88">
        <v>106221769.78439</v>
      </c>
      <c r="X307" s="88">
        <v>116806046.32925799</v>
      </c>
      <c r="Y307" s="88">
        <v>107898987.409118</v>
      </c>
      <c r="Z307" s="88">
        <v>99446355.967702299</v>
      </c>
      <c r="AA307" s="88">
        <v>99446355.967702299</v>
      </c>
      <c r="AB307" s="88">
        <v>103843774.102918</v>
      </c>
      <c r="AC307" s="88">
        <v>97421152.674892902</v>
      </c>
      <c r="AD307" s="88">
        <v>90500943.760337293</v>
      </c>
      <c r="AE307" s="88">
        <v>89999038.474427506</v>
      </c>
      <c r="AF307" s="88">
        <v>90548030.928052902</v>
      </c>
      <c r="AG307" s="88">
        <v>92374612.677818105</v>
      </c>
      <c r="AH307" s="88">
        <v>98481614.619301602</v>
      </c>
      <c r="AI307" s="88">
        <v>108780134.372713</v>
      </c>
      <c r="AJ307" s="88">
        <v>113820037.403091</v>
      </c>
      <c r="AK307" s="88">
        <v>118022273.204291</v>
      </c>
      <c r="AL307" s="88">
        <v>107133483.93907</v>
      </c>
      <c r="AM307" s="88">
        <v>101274419.01876</v>
      </c>
      <c r="AN307" s="88">
        <v>101274419.01876</v>
      </c>
      <c r="AO307" s="88">
        <v>97858219.936754495</v>
      </c>
      <c r="AP307" s="88">
        <v>94243325.354531407</v>
      </c>
      <c r="AQ307" s="88">
        <v>90863947.754509702</v>
      </c>
      <c r="AR307" s="88">
        <v>92026568.751068696</v>
      </c>
      <c r="AS307" s="88">
        <v>91456263.279486403</v>
      </c>
      <c r="AT307" s="88">
        <v>86977606.713898405</v>
      </c>
      <c r="AU307" s="88">
        <v>87466615.595294103</v>
      </c>
      <c r="AV307" s="88">
        <v>91526105.613779202</v>
      </c>
      <c r="AW307" s="88">
        <v>96540951.859366104</v>
      </c>
      <c r="AX307" s="88">
        <v>103797748.74939901</v>
      </c>
      <c r="AY307" s="88">
        <v>95481473.435336694</v>
      </c>
      <c r="AZ307" s="88">
        <v>90160886.307485402</v>
      </c>
      <c r="BA307" s="88">
        <v>90160886.307485402</v>
      </c>
    </row>
    <row r="308" spans="1:53" x14ac:dyDescent="0.2">
      <c r="A308" s="133" t="s">
        <v>674</v>
      </c>
      <c r="B308" s="88">
        <v>-16035862.597867901</v>
      </c>
      <c r="C308" s="88">
        <v>-12105986.0796938</v>
      </c>
      <c r="D308" s="88">
        <v>-9656794.5102830399</v>
      </c>
      <c r="E308" s="88">
        <v>-9503917.8650401309</v>
      </c>
      <c r="F308" s="88">
        <v>-9151668.9105135109</v>
      </c>
      <c r="G308" s="88">
        <v>-8832403.8285624105</v>
      </c>
      <c r="H308" s="88">
        <v>-9271001.0616136696</v>
      </c>
      <c r="I308" s="88">
        <v>-7303609.0949603803</v>
      </c>
      <c r="J308" s="88">
        <v>-5810300.2531075003</v>
      </c>
      <c r="K308" s="88">
        <v>-4264444.9329960896</v>
      </c>
      <c r="L308" s="88">
        <v>-3595033.20590758</v>
      </c>
      <c r="M308" s="88">
        <v>-2909636.1819651201</v>
      </c>
      <c r="N308" s="88">
        <v>-2909636.1819651201</v>
      </c>
      <c r="O308" s="88">
        <v>-1656399.03259184</v>
      </c>
      <c r="P308" s="88">
        <v>-513181.73194839602</v>
      </c>
      <c r="Q308" s="88">
        <v>-1148.93800325808</v>
      </c>
      <c r="R308" s="88">
        <v>553340.45660219202</v>
      </c>
      <c r="S308" s="88">
        <v>875254.88127648702</v>
      </c>
      <c r="T308" s="88">
        <v>722118.57590381894</v>
      </c>
      <c r="U308" s="88">
        <v>216642.75289048601</v>
      </c>
      <c r="V308" s="88">
        <v>-668652.14169671503</v>
      </c>
      <c r="W308" s="88">
        <v>-936602.40811739594</v>
      </c>
      <c r="X308" s="88">
        <v>-1156941.1191078599</v>
      </c>
      <c r="Y308" s="88">
        <v>-792968.25710002996</v>
      </c>
      <c r="Z308" s="88">
        <v>-476735.86310123903</v>
      </c>
      <c r="AA308" s="88">
        <v>-476735.86310123903</v>
      </c>
      <c r="AB308" s="88">
        <v>-468989.49259533401</v>
      </c>
      <c r="AC308" s="88">
        <v>-252954.02344518501</v>
      </c>
      <c r="AD308" s="88">
        <v>-59894.628878164403</v>
      </c>
      <c r="AE308" s="88">
        <v>5569.1360933305896</v>
      </c>
      <c r="AF308" s="88">
        <v>68146.803592042401</v>
      </c>
      <c r="AG308" s="88">
        <v>-350168.89888221299</v>
      </c>
      <c r="AH308" s="88">
        <v>-388098.33546544501</v>
      </c>
      <c r="AI308" s="88">
        <v>-497801.00555324298</v>
      </c>
      <c r="AJ308" s="88">
        <v>-526306.75684861396</v>
      </c>
      <c r="AK308" s="88">
        <v>-546079.10574362101</v>
      </c>
      <c r="AL308" s="88">
        <v>-213653.54419373701</v>
      </c>
      <c r="AM308" s="88">
        <v>-15466.094229144799</v>
      </c>
      <c r="AN308" s="88">
        <v>-15466.094229144799</v>
      </c>
      <c r="AO308" s="88">
        <v>607633.13801404706</v>
      </c>
      <c r="AP308" s="88">
        <v>1144644.93701713</v>
      </c>
      <c r="AQ308" s="88">
        <v>1633419.60270243</v>
      </c>
      <c r="AR308" s="88">
        <v>2117075.4595366302</v>
      </c>
      <c r="AS308" s="88">
        <v>2610450.2003695802</v>
      </c>
      <c r="AT308" s="88">
        <v>2177394.2036593198</v>
      </c>
      <c r="AU308" s="88">
        <v>2244041.31880693</v>
      </c>
      <c r="AV308" s="88">
        <v>2368408.2367893099</v>
      </c>
      <c r="AW308" s="88">
        <v>2460996.1660280498</v>
      </c>
      <c r="AX308" s="88">
        <v>2549498.0928215901</v>
      </c>
      <c r="AY308" s="88">
        <v>2515690.3689682898</v>
      </c>
      <c r="AZ308" s="88">
        <v>2499560.4508353798</v>
      </c>
      <c r="BA308" s="88">
        <v>2499560.4508353798</v>
      </c>
    </row>
    <row r="309" spans="1:53" x14ac:dyDescent="0.2">
      <c r="A309" s="133" t="s">
        <v>675</v>
      </c>
      <c r="B309" s="88">
        <v>8.1490725278854296E-7</v>
      </c>
      <c r="C309" s="88">
        <v>8.4401108324527698E-7</v>
      </c>
      <c r="D309" s="88">
        <v>4.6566128730773899E-7</v>
      </c>
      <c r="E309" s="88">
        <v>1.51339918375015E-6</v>
      </c>
      <c r="F309" s="88">
        <v>-8.1490725278854296E-7</v>
      </c>
      <c r="G309" s="88">
        <v>1.6880221664905499E-6</v>
      </c>
      <c r="H309" s="88">
        <v>3.7252902984619098E-6</v>
      </c>
      <c r="I309" s="88">
        <v>-4.4237822294235204E-6</v>
      </c>
      <c r="J309" s="88">
        <v>6.4028427004814095E-7</v>
      </c>
      <c r="K309" s="88">
        <v>-1.65891833603382E-6</v>
      </c>
      <c r="L309" s="88">
        <v>2.06637196242809E-6</v>
      </c>
      <c r="M309" s="88">
        <v>3.14321368932724E-6</v>
      </c>
      <c r="N309" s="88">
        <v>3.14321368932724E-6</v>
      </c>
      <c r="O309" s="88">
        <v>-9.3132257461547799E-7</v>
      </c>
      <c r="P309" s="88">
        <v>3.9581209421157803E-6</v>
      </c>
      <c r="Q309" s="88">
        <v>4.3946783989667799E-6</v>
      </c>
      <c r="R309" s="88">
        <v>9.6042640507221201E-7</v>
      </c>
      <c r="S309" s="88">
        <v>6.6938810050487497E-7</v>
      </c>
      <c r="T309" s="88">
        <v>3.0267983675003001E-6</v>
      </c>
      <c r="U309" s="88">
        <v>9.4223651103675302E-7</v>
      </c>
      <c r="V309" s="88">
        <v>-2.7357600629329601E-6</v>
      </c>
      <c r="W309" s="88">
        <v>3.0122464522719299E-6</v>
      </c>
      <c r="X309" s="88">
        <v>-1.3824319466948501E-6</v>
      </c>
      <c r="Y309" s="88">
        <v>-6.4028427004814095E-7</v>
      </c>
      <c r="Z309" s="88">
        <v>-2.36468622460961E-6</v>
      </c>
      <c r="AA309" s="88">
        <v>-2.36468622460961E-6</v>
      </c>
      <c r="AB309" s="88">
        <v>-1.3824319466948501E-7</v>
      </c>
      <c r="AC309" s="88">
        <v>3.5652192309498698E-6</v>
      </c>
      <c r="AD309" s="88">
        <v>2.3810571292415202E-6</v>
      </c>
      <c r="AE309" s="88">
        <v>8.9130480773746904E-7</v>
      </c>
      <c r="AF309" s="88">
        <v>6.4210325945168702E-7</v>
      </c>
      <c r="AG309" s="88">
        <v>1.9936123862862498E-6</v>
      </c>
      <c r="AH309" s="88">
        <v>-2.91038304567337E-8</v>
      </c>
      <c r="AI309" s="88">
        <v>2.1100277081131901E-7</v>
      </c>
      <c r="AJ309" s="88">
        <v>-1.4551915228366799E-7</v>
      </c>
      <c r="AK309" s="88">
        <v>-5.0713424570858402E-6</v>
      </c>
      <c r="AL309" s="88">
        <v>1.2587406672537299E-6</v>
      </c>
      <c r="AM309" s="88">
        <v>2.2555468603968599E-7</v>
      </c>
      <c r="AN309" s="88">
        <v>2.2555468603968599E-7</v>
      </c>
      <c r="AO309" s="88">
        <v>-1.8189894035458499E-6</v>
      </c>
      <c r="AP309" s="88">
        <v>1.06228981167078E-6</v>
      </c>
      <c r="AQ309" s="88">
        <v>-8.73114913702011E-7</v>
      </c>
      <c r="AR309" s="88">
        <v>4.1909515857696499E-6</v>
      </c>
      <c r="AS309" s="88">
        <v>-1.86264514923095E-6</v>
      </c>
      <c r="AT309" s="88">
        <v>2.0372681319713499E-6</v>
      </c>
      <c r="AU309" s="88">
        <v>-2.6775524020194999E-6</v>
      </c>
      <c r="AV309" s="88">
        <v>-1.13504938781261E-6</v>
      </c>
      <c r="AW309" s="88">
        <v>-1.8917489796876901E-6</v>
      </c>
      <c r="AX309" s="88">
        <v>2.5902409106492899E-6</v>
      </c>
      <c r="AY309" s="88">
        <v>4.8894435167312597E-6</v>
      </c>
      <c r="AZ309" s="88">
        <v>2.0954757928848199E-6</v>
      </c>
      <c r="BA309" s="88">
        <v>2.0954757928848199E-6</v>
      </c>
    </row>
    <row r="310" spans="1:53" x14ac:dyDescent="0.2">
      <c r="A310" s="89" t="s">
        <v>676</v>
      </c>
    </row>
    <row r="311" spans="1:53" x14ac:dyDescent="0.2">
      <c r="A311" s="87" t="s">
        <v>677</v>
      </c>
    </row>
    <row r="312" spans="1:53" x14ac:dyDescent="0.2">
      <c r="A312" s="89" t="s">
        <v>678</v>
      </c>
      <c r="B312" s="88">
        <v>8210510150.7078199</v>
      </c>
      <c r="C312" s="88">
        <v>8256599542.0499401</v>
      </c>
      <c r="D312" s="88">
        <v>8308764505.0427704</v>
      </c>
      <c r="E312" s="88">
        <v>8358293568.4038095</v>
      </c>
      <c r="F312" s="88">
        <v>8407942775.8550701</v>
      </c>
      <c r="G312" s="88">
        <v>8456926139.3911505</v>
      </c>
      <c r="H312" s="88">
        <v>8498895646.1050701</v>
      </c>
      <c r="I312" s="88">
        <v>8542986188.4216499</v>
      </c>
      <c r="J312" s="88">
        <v>8585241625.3413401</v>
      </c>
      <c r="K312" s="88">
        <v>8624280881.6790791</v>
      </c>
      <c r="L312" s="88">
        <v>8673736286.8474903</v>
      </c>
      <c r="M312" s="88">
        <v>8731408683.8751106</v>
      </c>
      <c r="N312" s="88">
        <v>8731408683.8751106</v>
      </c>
      <c r="O312" s="88">
        <v>8822579203.8589001</v>
      </c>
      <c r="P312" s="88">
        <v>8867926471.6767101</v>
      </c>
      <c r="Q312" s="88">
        <v>8918569029.8895302</v>
      </c>
      <c r="R312" s="88">
        <v>8968800691.0040894</v>
      </c>
      <c r="S312" s="88">
        <v>9021460330.4522705</v>
      </c>
      <c r="T312" s="88">
        <v>9074904951.8763599</v>
      </c>
      <c r="U312" s="88">
        <v>9122326012.0185699</v>
      </c>
      <c r="V312" s="88">
        <v>9171839629.7945709</v>
      </c>
      <c r="W312" s="88">
        <v>9217559020.4688702</v>
      </c>
      <c r="X312" s="88">
        <v>9260897567.6743507</v>
      </c>
      <c r="Y312" s="88">
        <v>9312179105.4719906</v>
      </c>
      <c r="Z312" s="88">
        <v>9366552287.8401604</v>
      </c>
      <c r="AA312" s="88">
        <v>9366552287.8401604</v>
      </c>
      <c r="AB312" s="88">
        <v>9415645292.26717</v>
      </c>
      <c r="AC312" s="88">
        <v>9449407355.3644695</v>
      </c>
      <c r="AD312" s="88">
        <v>9491196658.7605591</v>
      </c>
      <c r="AE312" s="88">
        <v>9527753895.3571091</v>
      </c>
      <c r="AF312" s="88">
        <v>9565281159.2909508</v>
      </c>
      <c r="AG312" s="88">
        <v>9600032401.8108101</v>
      </c>
      <c r="AH312" s="88">
        <v>9630478763.3787193</v>
      </c>
      <c r="AI312" s="88">
        <v>9659879744.4574795</v>
      </c>
      <c r="AJ312" s="88">
        <v>9689714964.84128</v>
      </c>
      <c r="AK312" s="88">
        <v>9718609471.0506706</v>
      </c>
      <c r="AL312" s="88">
        <v>9760273411.2180004</v>
      </c>
      <c r="AM312" s="88">
        <v>9798610732.0679493</v>
      </c>
      <c r="AN312" s="88">
        <v>9798610732.0679493</v>
      </c>
      <c r="AO312" s="88">
        <v>9838401948.6000404</v>
      </c>
      <c r="AP312" s="88">
        <v>9855930990.6164799</v>
      </c>
      <c r="AQ312" s="88">
        <v>9890626988.8836994</v>
      </c>
      <c r="AR312" s="88">
        <v>9922217807.0761204</v>
      </c>
      <c r="AS312" s="88">
        <v>9957521070.7320309</v>
      </c>
      <c r="AT312" s="88">
        <v>9990553592.9845695</v>
      </c>
      <c r="AU312" s="88">
        <v>10021825527.570101</v>
      </c>
      <c r="AV312" s="88">
        <v>10052652541.306101</v>
      </c>
      <c r="AW312" s="88">
        <v>10078851211.0424</v>
      </c>
      <c r="AX312" s="88">
        <v>10101840137.9074</v>
      </c>
      <c r="AY312" s="88">
        <v>10138589329.3934</v>
      </c>
      <c r="AZ312" s="88">
        <v>10173269741.202499</v>
      </c>
      <c r="BA312" s="88">
        <v>10173269741.202499</v>
      </c>
    </row>
    <row r="313" spans="1:53" x14ac:dyDescent="0.2">
      <c r="A313" s="89" t="s">
        <v>679</v>
      </c>
      <c r="B313" s="88">
        <v>0</v>
      </c>
      <c r="C313" s="88">
        <v>0</v>
      </c>
      <c r="D313" s="88">
        <v>0</v>
      </c>
      <c r="E313" s="88">
        <v>0</v>
      </c>
      <c r="F313" s="88">
        <v>0</v>
      </c>
      <c r="G313" s="88">
        <v>0</v>
      </c>
      <c r="H313" s="88">
        <v>0</v>
      </c>
      <c r="I313" s="88">
        <v>0</v>
      </c>
      <c r="J313" s="88">
        <v>0</v>
      </c>
      <c r="K313" s="88">
        <v>0</v>
      </c>
      <c r="L313" s="88">
        <v>0</v>
      </c>
      <c r="M313" s="88">
        <v>0</v>
      </c>
      <c r="N313" s="88">
        <v>0</v>
      </c>
      <c r="O313" s="88">
        <v>0</v>
      </c>
      <c r="P313" s="88">
        <v>0</v>
      </c>
      <c r="Q313" s="88">
        <v>0</v>
      </c>
      <c r="R313" s="88">
        <v>0</v>
      </c>
      <c r="S313" s="88">
        <v>0</v>
      </c>
      <c r="T313" s="88">
        <v>0</v>
      </c>
      <c r="U313" s="88">
        <v>0</v>
      </c>
      <c r="V313" s="88">
        <v>0</v>
      </c>
      <c r="W313" s="88">
        <v>0</v>
      </c>
      <c r="X313" s="88">
        <v>0</v>
      </c>
      <c r="Y313" s="88">
        <v>0</v>
      </c>
      <c r="Z313" s="88">
        <v>0</v>
      </c>
      <c r="AA313" s="88">
        <v>0</v>
      </c>
      <c r="AB313" s="88">
        <v>0</v>
      </c>
      <c r="AC313" s="88">
        <v>0</v>
      </c>
      <c r="AD313" s="88">
        <v>0</v>
      </c>
      <c r="AE313" s="88">
        <v>0</v>
      </c>
      <c r="AF313" s="88">
        <v>0</v>
      </c>
      <c r="AG313" s="88">
        <v>0</v>
      </c>
      <c r="AH313" s="88">
        <v>0</v>
      </c>
      <c r="AI313" s="88">
        <v>0</v>
      </c>
      <c r="AJ313" s="88">
        <v>0</v>
      </c>
      <c r="AK313" s="88">
        <v>0</v>
      </c>
      <c r="AL313" s="88">
        <v>0</v>
      </c>
      <c r="AM313" s="88">
        <v>0</v>
      </c>
      <c r="AN313" s="88">
        <v>0</v>
      </c>
      <c r="AO313" s="88">
        <v>0</v>
      </c>
      <c r="AP313" s="88">
        <v>0</v>
      </c>
      <c r="AQ313" s="88">
        <v>0</v>
      </c>
      <c r="AR313" s="88">
        <v>0</v>
      </c>
      <c r="AS313" s="88">
        <v>0</v>
      </c>
      <c r="AT313" s="88">
        <v>0</v>
      </c>
      <c r="AU313" s="88">
        <v>0</v>
      </c>
      <c r="AV313" s="88">
        <v>0</v>
      </c>
      <c r="AW313" s="88">
        <v>0</v>
      </c>
      <c r="AX313" s="88">
        <v>0</v>
      </c>
      <c r="AY313" s="88">
        <v>0</v>
      </c>
      <c r="AZ313" s="88">
        <v>0</v>
      </c>
      <c r="BA313" s="88">
        <v>0</v>
      </c>
    </row>
    <row r="314" spans="1:53" x14ac:dyDescent="0.2">
      <c r="A314" s="89" t="s">
        <v>680</v>
      </c>
      <c r="B314" s="88">
        <v>7030566390.4113197</v>
      </c>
      <c r="C314" s="88">
        <v>7115727967.7449198</v>
      </c>
      <c r="D314" s="88">
        <v>7191785352.8680601</v>
      </c>
      <c r="E314" s="88">
        <v>7221894149.0395298</v>
      </c>
      <c r="F314" s="88">
        <v>7253036302.9918699</v>
      </c>
      <c r="G314" s="88">
        <v>7280630577.3111897</v>
      </c>
      <c r="H314" s="88">
        <v>7270862498.9654999</v>
      </c>
      <c r="I314" s="88">
        <v>7326469374.1492004</v>
      </c>
      <c r="J314" s="88">
        <v>7375307514.6429005</v>
      </c>
      <c r="K314" s="88">
        <v>7427026798.3710804</v>
      </c>
      <c r="L314" s="88">
        <v>7467016340.5054398</v>
      </c>
      <c r="M314" s="88">
        <v>7512894910.5508604</v>
      </c>
      <c r="N314" s="88">
        <v>7512894910.5508604</v>
      </c>
      <c r="O314" s="88">
        <v>7606436206.9866199</v>
      </c>
      <c r="P314" s="88">
        <v>7666030292.3242998</v>
      </c>
      <c r="Q314" s="88">
        <v>7700981295.4299498</v>
      </c>
      <c r="R314" s="88">
        <v>7735486216.4679499</v>
      </c>
      <c r="S314" s="88">
        <v>7819206537.7555504</v>
      </c>
      <c r="T314" s="88">
        <v>7945697502.7442598</v>
      </c>
      <c r="U314" s="88">
        <v>8072776600.0931902</v>
      </c>
      <c r="V314" s="88">
        <v>8200361198.6590204</v>
      </c>
      <c r="W314" s="88">
        <v>8254170791.6882801</v>
      </c>
      <c r="X314" s="88">
        <v>8301974743.3939304</v>
      </c>
      <c r="Y314" s="88">
        <v>8326331024.2725201</v>
      </c>
      <c r="Z314" s="88">
        <v>8353322549.6746101</v>
      </c>
      <c r="AA314" s="88">
        <v>8353322549.6746101</v>
      </c>
      <c r="AB314" s="88">
        <v>8394647364.5444698</v>
      </c>
      <c r="AC314" s="88">
        <v>8408417991.2037001</v>
      </c>
      <c r="AD314" s="88">
        <v>8429138732.4299898</v>
      </c>
      <c r="AE314" s="88">
        <v>8455372513.50389</v>
      </c>
      <c r="AF314" s="88">
        <v>8482708253.4198303</v>
      </c>
      <c r="AG314" s="88">
        <v>8552247463.4714098</v>
      </c>
      <c r="AH314" s="88">
        <v>8580560849.58424</v>
      </c>
      <c r="AI314" s="88">
        <v>8612149199.6371193</v>
      </c>
      <c r="AJ314" s="88">
        <v>8639063004.4613705</v>
      </c>
      <c r="AK314" s="88">
        <v>8664750551.8940201</v>
      </c>
      <c r="AL314" s="88">
        <v>8678836962.5545502</v>
      </c>
      <c r="AM314" s="88">
        <v>8696776814.3576908</v>
      </c>
      <c r="AN314" s="88">
        <v>8696776814.3576908</v>
      </c>
      <c r="AO314" s="88">
        <v>8676780093.8915691</v>
      </c>
      <c r="AP314" s="88">
        <v>8641163285.5944691</v>
      </c>
      <c r="AQ314" s="88">
        <v>8621817640.7345695</v>
      </c>
      <c r="AR314" s="88">
        <v>8606748658.6772308</v>
      </c>
      <c r="AS314" s="88">
        <v>8590771597.7008991</v>
      </c>
      <c r="AT314" s="88">
        <v>8648687207.6650295</v>
      </c>
      <c r="AU314" s="88">
        <v>8670407924.0380592</v>
      </c>
      <c r="AV314" s="88">
        <v>8695116656.5920792</v>
      </c>
      <c r="AW314" s="88">
        <v>8720965871.0972195</v>
      </c>
      <c r="AX314" s="88">
        <v>8748704573.2923794</v>
      </c>
      <c r="AY314" s="88">
        <v>8765169621.24646</v>
      </c>
      <c r="AZ314" s="88">
        <v>8783289719.2075691</v>
      </c>
      <c r="BA314" s="88">
        <v>8783289719.2075691</v>
      </c>
    </row>
    <row r="315" spans="1:53" x14ac:dyDescent="0.2">
      <c r="A315" s="89" t="s">
        <v>681</v>
      </c>
      <c r="B315" s="88">
        <v>259023429.86863601</v>
      </c>
      <c r="C315" s="88">
        <v>214675177.58931199</v>
      </c>
      <c r="D315" s="88">
        <v>184817228.052623</v>
      </c>
      <c r="E315" s="88">
        <v>198571068.18132499</v>
      </c>
      <c r="F315" s="88">
        <v>211398144.572274</v>
      </c>
      <c r="G315" s="88">
        <v>227179799.56531399</v>
      </c>
      <c r="H315" s="88">
        <v>274102563.50445598</v>
      </c>
      <c r="I315" s="88">
        <v>257533226.23825401</v>
      </c>
      <c r="J315" s="88">
        <v>246102751.711788</v>
      </c>
      <c r="K315" s="88">
        <v>228939986.89590999</v>
      </c>
      <c r="L315" s="88">
        <v>232743405.37364</v>
      </c>
      <c r="M315" s="88">
        <v>237950090.045564</v>
      </c>
      <c r="N315" s="88">
        <v>237950090.045564</v>
      </c>
      <c r="O315" s="88">
        <v>225235124.56731901</v>
      </c>
      <c r="P315" s="88">
        <v>205797083.61569899</v>
      </c>
      <c r="Q315" s="88">
        <v>215688935.93285301</v>
      </c>
      <c r="R315" s="88">
        <v>225661939.81169799</v>
      </c>
      <c r="S315" s="88">
        <v>188571916.45948201</v>
      </c>
      <c r="T315" s="88">
        <v>109406148.76124001</v>
      </c>
      <c r="U315" s="88">
        <v>24308223.975313101</v>
      </c>
      <c r="V315" s="88">
        <v>-59439661.589507602</v>
      </c>
      <c r="W315" s="88">
        <v>-72780525.651187703</v>
      </c>
      <c r="X315" s="88">
        <v>-82229441.473882601</v>
      </c>
      <c r="Y315" s="88">
        <v>-61191641.913382903</v>
      </c>
      <c r="Z315" s="88">
        <v>-40044991.058048204</v>
      </c>
      <c r="AA315" s="88">
        <v>-40044991.058048204</v>
      </c>
      <c r="AB315" s="88">
        <v>-37912734.220469803</v>
      </c>
      <c r="AC315" s="88">
        <v>-21832457.359458402</v>
      </c>
      <c r="AD315" s="88">
        <v>-5578506.8659441099</v>
      </c>
      <c r="AE315" s="88">
        <v>523218.037055925</v>
      </c>
      <c r="AF315" s="88">
        <v>6384119.5368866399</v>
      </c>
      <c r="AG315" s="88">
        <v>-32419416.8769827</v>
      </c>
      <c r="AH315" s="88">
        <v>-33814447.4575959</v>
      </c>
      <c r="AI315" s="88">
        <v>-39411024.414300397</v>
      </c>
      <c r="AJ315" s="88">
        <v>-39947247.741506897</v>
      </c>
      <c r="AK315" s="88">
        <v>-40091070.137918197</v>
      </c>
      <c r="AL315" s="88">
        <v>-17307980.739093401</v>
      </c>
      <c r="AM315" s="88">
        <v>-1328125.8091026901</v>
      </c>
      <c r="AN315" s="88">
        <v>-1328125.8091026901</v>
      </c>
      <c r="AO315" s="88">
        <v>53876916.213238202</v>
      </c>
      <c r="AP315" s="88">
        <v>104952406.63023201</v>
      </c>
      <c r="AQ315" s="88">
        <v>154990469.74439499</v>
      </c>
      <c r="AR315" s="88">
        <v>197998649.94394699</v>
      </c>
      <c r="AS315" s="88">
        <v>245207716.06440601</v>
      </c>
      <c r="AT315" s="88">
        <v>216510917.08210099</v>
      </c>
      <c r="AU315" s="88">
        <v>222447770.50112799</v>
      </c>
      <c r="AV315" s="88">
        <v>225002317.87657601</v>
      </c>
      <c r="AW315" s="88">
        <v>222312533.277033</v>
      </c>
      <c r="AX315" s="88">
        <v>214887181.01313999</v>
      </c>
      <c r="AY315" s="88">
        <v>230939594.930702</v>
      </c>
      <c r="AZ315" s="88">
        <v>243502082.88200301</v>
      </c>
      <c r="BA315" s="88">
        <v>243502082.88200301</v>
      </c>
    </row>
    <row r="316" spans="1:53" x14ac:dyDescent="0.2">
      <c r="A316" s="89" t="s">
        <v>682</v>
      </c>
      <c r="B316" s="88">
        <v>153111918.96455899</v>
      </c>
      <c r="C316" s="88">
        <v>153463807.27893299</v>
      </c>
      <c r="D316" s="88">
        <v>153771233.47649899</v>
      </c>
      <c r="E316" s="88">
        <v>154093493.645805</v>
      </c>
      <c r="F316" s="88">
        <v>154404836.88755801</v>
      </c>
      <c r="G316" s="88">
        <v>154644988.07752001</v>
      </c>
      <c r="H316" s="88">
        <v>154855270.26031399</v>
      </c>
      <c r="I316" s="88">
        <v>155094136.03974</v>
      </c>
      <c r="J316" s="88">
        <v>155263922.519577</v>
      </c>
      <c r="K316" s="88">
        <v>155455568.53477699</v>
      </c>
      <c r="L316" s="88">
        <v>155626675.52105901</v>
      </c>
      <c r="M316" s="88">
        <v>155848743.72088999</v>
      </c>
      <c r="N316" s="88">
        <v>155848743.72088999</v>
      </c>
      <c r="O316" s="88">
        <v>156408209.21764401</v>
      </c>
      <c r="P316" s="88">
        <v>156724816.71804601</v>
      </c>
      <c r="Q316" s="88">
        <v>156848489.11879599</v>
      </c>
      <c r="R316" s="88">
        <v>156961220.24599499</v>
      </c>
      <c r="S316" s="88">
        <v>157055704.97661701</v>
      </c>
      <c r="T316" s="88">
        <v>157118034.81265399</v>
      </c>
      <c r="U316" s="88">
        <v>157135149.46974799</v>
      </c>
      <c r="V316" s="88">
        <v>157146612.33482501</v>
      </c>
      <c r="W316" s="88">
        <v>157072779.516002</v>
      </c>
      <c r="X316" s="88">
        <v>156946798.795214</v>
      </c>
      <c r="Y316" s="88">
        <v>156699678.399205</v>
      </c>
      <c r="Z316" s="88">
        <v>156493932.962277</v>
      </c>
      <c r="AA316" s="88">
        <v>156493932.962277</v>
      </c>
      <c r="AB316" s="88">
        <v>156436414.74455199</v>
      </c>
      <c r="AC316" s="88">
        <v>155962733.03747699</v>
      </c>
      <c r="AD316" s="88">
        <v>155623444.80715701</v>
      </c>
      <c r="AE316" s="88">
        <v>155285406.37186199</v>
      </c>
      <c r="AF316" s="88">
        <v>154952126.37549201</v>
      </c>
      <c r="AG316" s="88">
        <v>154619886.564621</v>
      </c>
      <c r="AH316" s="88">
        <v>154282663.67421499</v>
      </c>
      <c r="AI316" s="88">
        <v>153945118.584084</v>
      </c>
      <c r="AJ316" s="88">
        <v>153607261.95750901</v>
      </c>
      <c r="AK316" s="88">
        <v>153267983.58039299</v>
      </c>
      <c r="AL316" s="88">
        <v>152952748.48455799</v>
      </c>
      <c r="AM316" s="88">
        <v>152629858.020955</v>
      </c>
      <c r="AN316" s="88">
        <v>152629858.020955</v>
      </c>
      <c r="AO316" s="88">
        <v>152424700.507157</v>
      </c>
      <c r="AP316" s="88">
        <v>151843344.00957501</v>
      </c>
      <c r="AQ316" s="88">
        <v>151540310.28362</v>
      </c>
      <c r="AR316" s="88">
        <v>151244020.143929</v>
      </c>
      <c r="AS316" s="88">
        <v>150957538.702335</v>
      </c>
      <c r="AT316" s="88">
        <v>150676446.48377499</v>
      </c>
      <c r="AU316" s="88">
        <v>150394368.908007</v>
      </c>
      <c r="AV316" s="88">
        <v>150116906.17199099</v>
      </c>
      <c r="AW316" s="88">
        <v>149842878.967136</v>
      </c>
      <c r="AX316" s="88">
        <v>149573565.04088199</v>
      </c>
      <c r="AY316" s="88">
        <v>149336720.14897999</v>
      </c>
      <c r="AZ316" s="88">
        <v>149095598.56734699</v>
      </c>
      <c r="BA316" s="88">
        <v>149095598.56734699</v>
      </c>
    </row>
    <row r="317" spans="1:53" x14ac:dyDescent="0.2">
      <c r="A317" s="89" t="s">
        <v>683</v>
      </c>
      <c r="B317" s="88">
        <v>1471388.0651588701</v>
      </c>
      <c r="C317" s="88">
        <v>1474769.6716957099</v>
      </c>
      <c r="D317" s="88">
        <v>1477724.0023649</v>
      </c>
      <c r="E317" s="88">
        <v>1480820.8858093801</v>
      </c>
      <c r="F317" s="88">
        <v>1483812.8588261099</v>
      </c>
      <c r="G317" s="88">
        <v>1486120.6843509499</v>
      </c>
      <c r="H317" s="88">
        <v>1488141.47212614</v>
      </c>
      <c r="I317" s="88">
        <v>1490436.9450024399</v>
      </c>
      <c r="J317" s="88">
        <v>1492068.57369436</v>
      </c>
      <c r="K317" s="88">
        <v>1493910.2700260901</v>
      </c>
      <c r="L317" s="88">
        <v>1495554.58863422</v>
      </c>
      <c r="M317" s="88">
        <v>1497688.63868789</v>
      </c>
      <c r="N317" s="88">
        <v>1497688.63868789</v>
      </c>
      <c r="O317" s="88">
        <v>1503065.0382546801</v>
      </c>
      <c r="P317" s="88">
        <v>1506107.6001961799</v>
      </c>
      <c r="Q317" s="88">
        <v>1507296.0778514999</v>
      </c>
      <c r="R317" s="88">
        <v>1508379.4111168301</v>
      </c>
      <c r="S317" s="88">
        <v>1509287.39859369</v>
      </c>
      <c r="T317" s="88">
        <v>1509886.3812037101</v>
      </c>
      <c r="U317" s="88">
        <v>1510050.8511049401</v>
      </c>
      <c r="V317" s="88">
        <v>1510161.00792996</v>
      </c>
      <c r="W317" s="88">
        <v>1509451.4829683001</v>
      </c>
      <c r="X317" s="88">
        <v>1508240.8226208801</v>
      </c>
      <c r="Y317" s="88">
        <v>1505866.02382139</v>
      </c>
      <c r="Z317" s="88">
        <v>1503888.8336561599</v>
      </c>
      <c r="AA317" s="88">
        <v>1503888.8336561599</v>
      </c>
      <c r="AB317" s="88">
        <v>1503336.0901489099</v>
      </c>
      <c r="AC317" s="88">
        <v>1498784.0630096199</v>
      </c>
      <c r="AD317" s="88">
        <v>1495523.5418423801</v>
      </c>
      <c r="AE317" s="88">
        <v>1492275.0310626701</v>
      </c>
      <c r="AF317" s="88">
        <v>1489072.24833791</v>
      </c>
      <c r="AG317" s="88">
        <v>1485879.46167707</v>
      </c>
      <c r="AH317" s="88">
        <v>1482638.7881906501</v>
      </c>
      <c r="AI317" s="88">
        <v>1479395.01840166</v>
      </c>
      <c r="AJ317" s="88">
        <v>1476148.2547830101</v>
      </c>
      <c r="AK317" s="88">
        <v>1472887.8283039201</v>
      </c>
      <c r="AL317" s="88">
        <v>1469858.45501367</v>
      </c>
      <c r="AM317" s="88">
        <v>1466755.5145129401</v>
      </c>
      <c r="AN317" s="88">
        <v>1466755.5145129401</v>
      </c>
      <c r="AO317" s="88">
        <v>1464783.9742218801</v>
      </c>
      <c r="AP317" s="88">
        <v>1459197.20463576</v>
      </c>
      <c r="AQ317" s="88">
        <v>1456285.0851173899</v>
      </c>
      <c r="AR317" s="88">
        <v>1453437.7706933201</v>
      </c>
      <c r="AS317" s="88">
        <v>1450684.7167384</v>
      </c>
      <c r="AT317" s="88">
        <v>1447983.4526017101</v>
      </c>
      <c r="AU317" s="88">
        <v>1445272.7192947201</v>
      </c>
      <c r="AV317" s="88">
        <v>1442606.3340710099</v>
      </c>
      <c r="AW317" s="88">
        <v>1439972.96390964</v>
      </c>
      <c r="AX317" s="88">
        <v>1437384.8878176501</v>
      </c>
      <c r="AY317" s="88">
        <v>1435108.83543979</v>
      </c>
      <c r="AZ317" s="88">
        <v>1432791.6845617399</v>
      </c>
      <c r="BA317" s="88">
        <v>1432791.6845617399</v>
      </c>
    </row>
    <row r="318" spans="1:53" x14ac:dyDescent="0.2">
      <c r="A318" s="89" t="s">
        <v>684</v>
      </c>
      <c r="B318" s="88">
        <v>190465635.53629899</v>
      </c>
      <c r="C318" s="88">
        <v>190965987.70234901</v>
      </c>
      <c r="D318" s="88">
        <v>191417209.406203</v>
      </c>
      <c r="E318" s="88">
        <v>191871675.54039001</v>
      </c>
      <c r="F318" s="88">
        <v>192314486.14286599</v>
      </c>
      <c r="G318" s="88">
        <v>192677970.05892199</v>
      </c>
      <c r="H318" s="88">
        <v>192993351.59397301</v>
      </c>
      <c r="I318" s="88">
        <v>193338528.23815799</v>
      </c>
      <c r="J318" s="88">
        <v>193607729.61838299</v>
      </c>
      <c r="K318" s="88">
        <v>193899850.39869601</v>
      </c>
      <c r="L318" s="88">
        <v>194182081.093898</v>
      </c>
      <c r="M318" s="88">
        <v>195380047.53912699</v>
      </c>
      <c r="N318" s="88">
        <v>195380047.53912699</v>
      </c>
      <c r="O318" s="88">
        <v>197360864.77190199</v>
      </c>
      <c r="P318" s="88">
        <v>198440306.49840999</v>
      </c>
      <c r="Q318" s="88">
        <v>199294125.465258</v>
      </c>
      <c r="R318" s="88">
        <v>200133996.654304</v>
      </c>
      <c r="S318" s="88">
        <v>200954413.15452299</v>
      </c>
      <c r="T318" s="88">
        <v>201741936.886841</v>
      </c>
      <c r="U318" s="88">
        <v>202463972.42380601</v>
      </c>
      <c r="V318" s="88">
        <v>203178059.21919</v>
      </c>
      <c r="W318" s="88">
        <v>203795893.92842901</v>
      </c>
      <c r="X318" s="88">
        <v>204339456.987091</v>
      </c>
      <c r="Y318" s="88">
        <v>204738421.26331899</v>
      </c>
      <c r="Z318" s="88">
        <v>205256094.960935</v>
      </c>
      <c r="AA318" s="88">
        <v>205256094.960935</v>
      </c>
      <c r="AB318" s="88">
        <v>205055404.498054</v>
      </c>
      <c r="AC318" s="88">
        <v>204421829.98725101</v>
      </c>
      <c r="AD318" s="88">
        <v>203972403.71752501</v>
      </c>
      <c r="AE318" s="88">
        <v>203518527.468216</v>
      </c>
      <c r="AF318" s="88">
        <v>203070871.26063499</v>
      </c>
      <c r="AG318" s="88">
        <v>202625630.978356</v>
      </c>
      <c r="AH318" s="88">
        <v>202165360.175625</v>
      </c>
      <c r="AI318" s="88">
        <v>201697116.34080601</v>
      </c>
      <c r="AJ318" s="88">
        <v>201231468.00607201</v>
      </c>
      <c r="AK318" s="88">
        <v>200756907.419144</v>
      </c>
      <c r="AL318" s="88">
        <v>200324228.47047201</v>
      </c>
      <c r="AM318" s="88">
        <v>199879059.77586499</v>
      </c>
      <c r="AN318" s="88">
        <v>199879059.77586499</v>
      </c>
      <c r="AO318" s="88">
        <v>199373080.59744599</v>
      </c>
      <c r="AP318" s="88">
        <v>198507664.09670001</v>
      </c>
      <c r="AQ318" s="88">
        <v>198007677.61123401</v>
      </c>
      <c r="AR318" s="88">
        <v>197508941.588974</v>
      </c>
      <c r="AS318" s="88">
        <v>197018819.03671899</v>
      </c>
      <c r="AT318" s="88">
        <v>196532364.06034499</v>
      </c>
      <c r="AU318" s="88">
        <v>196034142.18299401</v>
      </c>
      <c r="AV318" s="88">
        <v>195532052.43286699</v>
      </c>
      <c r="AW318" s="88">
        <v>195035798.673895</v>
      </c>
      <c r="AX318" s="88">
        <v>194537229.05553901</v>
      </c>
      <c r="AY318" s="88">
        <v>194084774.802356</v>
      </c>
      <c r="AZ318" s="88">
        <v>196997174.22190601</v>
      </c>
      <c r="BA318" s="88">
        <v>196997174.22190601</v>
      </c>
    </row>
    <row r="319" spans="1:53" x14ac:dyDescent="0.2">
      <c r="A319" s="89" t="s">
        <v>685</v>
      </c>
      <c r="B319" s="88">
        <v>2512146401.6888499</v>
      </c>
      <c r="C319" s="88">
        <v>2506216554.55234</v>
      </c>
      <c r="D319" s="88">
        <v>2498378535.2823801</v>
      </c>
      <c r="E319" s="88">
        <v>2490660622.49891</v>
      </c>
      <c r="F319" s="88">
        <v>2483129684.88134</v>
      </c>
      <c r="G319" s="88">
        <v>2475159141.5668101</v>
      </c>
      <c r="H319" s="88">
        <v>2467455614.5435801</v>
      </c>
      <c r="I319" s="88">
        <v>2459560575.4010301</v>
      </c>
      <c r="J319" s="88">
        <v>2452810802.99823</v>
      </c>
      <c r="K319" s="88">
        <v>2448031742.5163298</v>
      </c>
      <c r="L319" s="88">
        <v>2444367088.3537698</v>
      </c>
      <c r="M319" s="88">
        <v>2441536298.5139298</v>
      </c>
      <c r="N319" s="88">
        <v>2441536298.5139298</v>
      </c>
      <c r="O319" s="88">
        <v>2443264973.8057399</v>
      </c>
      <c r="P319" s="88">
        <v>2445720443.55446</v>
      </c>
      <c r="Q319" s="88">
        <v>2446662243.0165</v>
      </c>
      <c r="R319" s="88">
        <v>2449034926.8172698</v>
      </c>
      <c r="S319" s="88">
        <v>2451907803.8476901</v>
      </c>
      <c r="T319" s="88">
        <v>2455846063.4709501</v>
      </c>
      <c r="U319" s="88">
        <v>2460279532.1615</v>
      </c>
      <c r="V319" s="88">
        <v>2465061984.26157</v>
      </c>
      <c r="W319" s="88">
        <v>2471326300.5082798</v>
      </c>
      <c r="X319" s="88">
        <v>2478009827.3803</v>
      </c>
      <c r="Y319" s="88">
        <v>2484377837.9868002</v>
      </c>
      <c r="Z319" s="88">
        <v>2491187115.3758898</v>
      </c>
      <c r="AA319" s="88">
        <v>2491187115.3758898</v>
      </c>
      <c r="AB319" s="88">
        <v>2480824026.2965598</v>
      </c>
      <c r="AC319" s="88">
        <v>2495222020.6044102</v>
      </c>
      <c r="AD319" s="88">
        <v>2501880776.3622699</v>
      </c>
      <c r="AE319" s="88">
        <v>2511721784.21068</v>
      </c>
      <c r="AF319" s="88">
        <v>2521009840.9224701</v>
      </c>
      <c r="AG319" s="88">
        <v>2534004485.8289599</v>
      </c>
      <c r="AH319" s="88">
        <v>2546334517.6718602</v>
      </c>
      <c r="AI319" s="88">
        <v>2557520986.6957302</v>
      </c>
      <c r="AJ319" s="88">
        <v>2563874601.4278798</v>
      </c>
      <c r="AK319" s="88">
        <v>2570085471.44175</v>
      </c>
      <c r="AL319" s="88">
        <v>2577102078.2550902</v>
      </c>
      <c r="AM319" s="88">
        <v>2580960247.9693699</v>
      </c>
      <c r="AN319" s="88">
        <v>2580960247.9693699</v>
      </c>
      <c r="AO319" s="88">
        <v>2553585520.3882999</v>
      </c>
      <c r="AP319" s="88">
        <v>2573021211.2744598</v>
      </c>
      <c r="AQ319" s="88">
        <v>2578034321.9389801</v>
      </c>
      <c r="AR319" s="88">
        <v>2586498674.3769598</v>
      </c>
      <c r="AS319" s="88">
        <v>2591181107.0273199</v>
      </c>
      <c r="AT319" s="88">
        <v>2599700087.7264299</v>
      </c>
      <c r="AU319" s="88">
        <v>2604317214.3584199</v>
      </c>
      <c r="AV319" s="88">
        <v>2608057099.0555801</v>
      </c>
      <c r="AW319" s="88">
        <v>2616397528.5295901</v>
      </c>
      <c r="AX319" s="88">
        <v>2630398130.9092598</v>
      </c>
      <c r="AY319" s="88">
        <v>2645294147.75771</v>
      </c>
      <c r="AZ319" s="88">
        <v>2650569739.96453</v>
      </c>
      <c r="BA319" s="88">
        <v>2650569739.96453</v>
      </c>
    </row>
    <row r="320" spans="1:53" x14ac:dyDescent="0.2">
      <c r="A320" s="89" t="s">
        <v>686</v>
      </c>
      <c r="B320" s="88">
        <v>0</v>
      </c>
      <c r="C320" s="88">
        <v>0</v>
      </c>
      <c r="D320" s="88">
        <v>0</v>
      </c>
      <c r="E320" s="88">
        <v>0</v>
      </c>
      <c r="F320" s="88">
        <v>0</v>
      </c>
      <c r="G320" s="88">
        <v>0</v>
      </c>
      <c r="H320" s="88">
        <v>0</v>
      </c>
      <c r="I320" s="88">
        <v>0</v>
      </c>
      <c r="J320" s="88">
        <v>0</v>
      </c>
      <c r="K320" s="88">
        <v>0</v>
      </c>
      <c r="L320" s="88">
        <v>0</v>
      </c>
      <c r="M320" s="88">
        <v>0</v>
      </c>
      <c r="N320" s="88">
        <v>0</v>
      </c>
      <c r="O320" s="88">
        <v>0</v>
      </c>
      <c r="P320" s="88">
        <v>0</v>
      </c>
      <c r="Q320" s="88">
        <v>0</v>
      </c>
      <c r="R320" s="88">
        <v>0</v>
      </c>
      <c r="S320" s="88">
        <v>0</v>
      </c>
      <c r="T320" s="88">
        <v>0</v>
      </c>
      <c r="U320" s="88">
        <v>0</v>
      </c>
      <c r="V320" s="88">
        <v>0</v>
      </c>
      <c r="W320" s="88">
        <v>0</v>
      </c>
      <c r="X320" s="88">
        <v>0</v>
      </c>
      <c r="Y320" s="88">
        <v>0</v>
      </c>
      <c r="Z320" s="88">
        <v>0</v>
      </c>
      <c r="AA320" s="88">
        <v>0</v>
      </c>
      <c r="AB320" s="88">
        <v>0</v>
      </c>
      <c r="AC320" s="88">
        <v>0</v>
      </c>
      <c r="AD320" s="88">
        <v>0</v>
      </c>
      <c r="AE320" s="88">
        <v>0</v>
      </c>
      <c r="AF320" s="88">
        <v>0</v>
      </c>
      <c r="AG320" s="88">
        <v>0</v>
      </c>
      <c r="AH320" s="88">
        <v>0</v>
      </c>
      <c r="AI320" s="88">
        <v>0</v>
      </c>
      <c r="AJ320" s="88">
        <v>0</v>
      </c>
      <c r="AK320" s="88">
        <v>0</v>
      </c>
      <c r="AL320" s="88">
        <v>0</v>
      </c>
      <c r="AM320" s="88">
        <v>0</v>
      </c>
      <c r="AN320" s="88">
        <v>0</v>
      </c>
      <c r="AO320" s="88">
        <v>0</v>
      </c>
      <c r="AP320" s="88">
        <v>0</v>
      </c>
      <c r="AQ320" s="88">
        <v>0</v>
      </c>
      <c r="AR320" s="88">
        <v>0</v>
      </c>
      <c r="AS320" s="88">
        <v>0</v>
      </c>
      <c r="AT320" s="88">
        <v>0</v>
      </c>
      <c r="AU320" s="88">
        <v>0</v>
      </c>
      <c r="AV320" s="88">
        <v>0</v>
      </c>
      <c r="AW320" s="88">
        <v>0</v>
      </c>
      <c r="AX320" s="88">
        <v>0</v>
      </c>
      <c r="AY320" s="88">
        <v>0</v>
      </c>
      <c r="AZ320" s="88">
        <v>0</v>
      </c>
      <c r="BA320" s="88">
        <v>0</v>
      </c>
    </row>
    <row r="321" spans="1:53" x14ac:dyDescent="0.2">
      <c r="A321" s="89" t="s">
        <v>687</v>
      </c>
      <c r="B321" s="88">
        <v>18357295315.242599</v>
      </c>
      <c r="C321" s="88">
        <v>18439123806.589401</v>
      </c>
      <c r="D321" s="88">
        <v>18530411788.130901</v>
      </c>
      <c r="E321" s="88">
        <v>18616865398.195499</v>
      </c>
      <c r="F321" s="88">
        <v>18703710044.1898</v>
      </c>
      <c r="G321" s="88">
        <v>18788704736.655201</v>
      </c>
      <c r="H321" s="88">
        <v>18860653086.445</v>
      </c>
      <c r="I321" s="88">
        <v>18936472465.432999</v>
      </c>
      <c r="J321" s="88">
        <v>19009826415.405899</v>
      </c>
      <c r="K321" s="88">
        <v>19079128738.665901</v>
      </c>
      <c r="L321" s="88">
        <v>19169167432.283901</v>
      </c>
      <c r="M321" s="88">
        <v>19276516462.884102</v>
      </c>
      <c r="N321" s="88">
        <v>19276516462.884102</v>
      </c>
      <c r="O321" s="88">
        <v>19452787648.246399</v>
      </c>
      <c r="P321" s="88">
        <v>19542145521.987801</v>
      </c>
      <c r="Q321" s="88">
        <v>19639551414.930698</v>
      </c>
      <c r="R321" s="88">
        <v>19737587370.412399</v>
      </c>
      <c r="S321" s="88">
        <v>19840665994.044701</v>
      </c>
      <c r="T321" s="88">
        <v>19946224524.933498</v>
      </c>
      <c r="U321" s="88">
        <v>20040799540.993198</v>
      </c>
      <c r="V321" s="88">
        <v>20139657983.687599</v>
      </c>
      <c r="W321" s="88">
        <v>20232653711.941601</v>
      </c>
      <c r="X321" s="88">
        <v>20321447193.579601</v>
      </c>
      <c r="Y321" s="88">
        <v>20424640291.5042</v>
      </c>
      <c r="Z321" s="88">
        <v>20534270878.5895</v>
      </c>
      <c r="AA321" s="88">
        <v>20534270878.5895</v>
      </c>
      <c r="AB321" s="88">
        <v>20616199104.220501</v>
      </c>
      <c r="AC321" s="88">
        <v>20693098256.900799</v>
      </c>
      <c r="AD321" s="88">
        <v>20777729032.753399</v>
      </c>
      <c r="AE321" s="88">
        <v>20855667619.9799</v>
      </c>
      <c r="AF321" s="88">
        <v>20934895443.0546</v>
      </c>
      <c r="AG321" s="88">
        <v>21012596331.2388</v>
      </c>
      <c r="AH321" s="88">
        <v>21081490345.815201</v>
      </c>
      <c r="AI321" s="88">
        <v>21147260536.319302</v>
      </c>
      <c r="AJ321" s="88">
        <v>21209020201.207298</v>
      </c>
      <c r="AK321" s="88">
        <v>21268852203.076302</v>
      </c>
      <c r="AL321" s="88">
        <v>21353651306.698601</v>
      </c>
      <c r="AM321" s="88">
        <v>21428995341.897202</v>
      </c>
      <c r="AN321" s="88">
        <v>21428995341.897202</v>
      </c>
      <c r="AO321" s="88">
        <v>21475907044.171902</v>
      </c>
      <c r="AP321" s="88">
        <v>21526878099.426498</v>
      </c>
      <c r="AQ321" s="88">
        <v>21596473694.281601</v>
      </c>
      <c r="AR321" s="88">
        <v>21663670189.577801</v>
      </c>
      <c r="AS321" s="88">
        <v>21734108533.9804</v>
      </c>
      <c r="AT321" s="88">
        <v>21804108599.4548</v>
      </c>
      <c r="AU321" s="88">
        <v>21866872220.278</v>
      </c>
      <c r="AV321" s="88">
        <v>21927920179.769299</v>
      </c>
      <c r="AW321" s="88">
        <v>21984845794.551201</v>
      </c>
      <c r="AX321" s="88">
        <v>22041378202.1064</v>
      </c>
      <c r="AY321" s="88">
        <v>22124849297.115101</v>
      </c>
      <c r="AZ321" s="88">
        <v>22198156847.7304</v>
      </c>
      <c r="BA321" s="88">
        <v>22198156847.7304</v>
      </c>
    </row>
    <row r="322" spans="1:53" x14ac:dyDescent="0.2">
      <c r="A322" s="89" t="s">
        <v>688</v>
      </c>
    </row>
    <row r="323" spans="1:53" x14ac:dyDescent="0.2">
      <c r="A323" s="87" t="s">
        <v>689</v>
      </c>
    </row>
    <row r="324" spans="1:53" s="92" customFormat="1" x14ac:dyDescent="0.2">
      <c r="A324" s="91" t="s">
        <v>690</v>
      </c>
      <c r="B324" s="92">
        <v>0.44726142984093997</v>
      </c>
      <c r="C324" s="92">
        <v>0.44777613235067698</v>
      </c>
      <c r="D324" s="92">
        <v>0.44838531383121699</v>
      </c>
      <c r="E324" s="92">
        <v>0.44896352794245997</v>
      </c>
      <c r="F324" s="92">
        <v>0.44953342176446598</v>
      </c>
      <c r="G324" s="92">
        <v>0.45010692636477201</v>
      </c>
      <c r="H324" s="92">
        <v>0.45061513019467703</v>
      </c>
      <c r="I324" s="92">
        <v>0.45113926070529498</v>
      </c>
      <c r="J324" s="92">
        <v>0.45162125301595002</v>
      </c>
      <c r="K324" s="92">
        <v>0.45202697669317798</v>
      </c>
      <c r="L324" s="92">
        <v>0.45248372510114998</v>
      </c>
      <c r="M324" s="92">
        <v>0.45295573506172299</v>
      </c>
      <c r="N324" s="92">
        <v>0.45295573506172299</v>
      </c>
      <c r="O324" s="92">
        <v>0.45353804109686102</v>
      </c>
      <c r="P324" s="92">
        <v>0.45378469123049803</v>
      </c>
      <c r="Q324" s="92">
        <v>0.45411266487020102</v>
      </c>
      <c r="R324" s="92">
        <v>0.45440207674260802</v>
      </c>
      <c r="S324" s="92">
        <v>0.454695438810375</v>
      </c>
      <c r="T324" s="92">
        <v>0.45496855510336698</v>
      </c>
      <c r="U324" s="92">
        <v>0.45518772808235197</v>
      </c>
      <c r="V324" s="92">
        <v>0.45541188620101802</v>
      </c>
      <c r="W324" s="92">
        <v>0.45557835129795698</v>
      </c>
      <c r="X324" s="92">
        <v>0.45572037657830999</v>
      </c>
      <c r="Y324" s="92">
        <v>0.45592867108388802</v>
      </c>
      <c r="Z324" s="92">
        <v>0.45614243345773697</v>
      </c>
      <c r="AA324" s="92">
        <v>0.45614243345773697</v>
      </c>
      <c r="AB324" s="92">
        <v>0.45671101858633201</v>
      </c>
      <c r="AC324" s="92">
        <v>0.45664536252869797</v>
      </c>
      <c r="AD324" s="92">
        <v>0.45679663276958199</v>
      </c>
      <c r="AE324" s="92">
        <v>0.45684243098645499</v>
      </c>
      <c r="AF324" s="92">
        <v>0.45690608703108299</v>
      </c>
      <c r="AG324" s="92">
        <v>0.456870357688197</v>
      </c>
      <c r="AH324" s="92">
        <v>0.45682153421806798</v>
      </c>
      <c r="AI324" s="92">
        <v>0.45679106888890503</v>
      </c>
      <c r="AJ324" s="92">
        <v>0.45686763805758701</v>
      </c>
      <c r="AK324" s="92">
        <v>0.45694094717743799</v>
      </c>
      <c r="AL324" s="92">
        <v>0.45707749326019098</v>
      </c>
      <c r="AM324" s="92">
        <v>0.457259455038941</v>
      </c>
      <c r="AN324" s="92">
        <v>0.457259455038941</v>
      </c>
      <c r="AO324" s="92">
        <v>0.45811345375840301</v>
      </c>
      <c r="AP324" s="92">
        <v>0.45784302512861902</v>
      </c>
      <c r="AQ324" s="92">
        <v>0.45797416415729703</v>
      </c>
      <c r="AR324" s="92">
        <v>0.45801185672820899</v>
      </c>
      <c r="AS324" s="92">
        <v>0.458151805728025</v>
      </c>
      <c r="AT324" s="92">
        <v>0.45819591970085599</v>
      </c>
      <c r="AU324" s="92">
        <v>0.45831088354174698</v>
      </c>
      <c r="AV324" s="92">
        <v>0.45844076678921603</v>
      </c>
      <c r="AW324" s="92">
        <v>0.45844539030337</v>
      </c>
      <c r="AX324" s="92">
        <v>0.45831254494521501</v>
      </c>
      <c r="AY324" s="92">
        <v>0.45824444692219601</v>
      </c>
      <c r="AZ324" s="92">
        <v>0.45829344350464202</v>
      </c>
      <c r="BA324" s="92">
        <v>0.45829344350464202</v>
      </c>
    </row>
    <row r="325" spans="1:53" s="92" customFormat="1" x14ac:dyDescent="0.2">
      <c r="A325" s="91" t="s">
        <v>691</v>
      </c>
      <c r="B325" s="92">
        <v>0</v>
      </c>
      <c r="C325" s="92">
        <v>0</v>
      </c>
      <c r="D325" s="92">
        <v>0</v>
      </c>
      <c r="E325" s="92">
        <v>0</v>
      </c>
      <c r="F325" s="92">
        <v>0</v>
      </c>
      <c r="G325" s="92">
        <v>0</v>
      </c>
      <c r="H325" s="92">
        <v>0</v>
      </c>
      <c r="I325" s="92">
        <v>0</v>
      </c>
      <c r="J325" s="92">
        <v>0</v>
      </c>
      <c r="K325" s="92">
        <v>0</v>
      </c>
      <c r="L325" s="92">
        <v>0</v>
      </c>
      <c r="M325" s="92">
        <v>0</v>
      </c>
      <c r="N325" s="92">
        <v>0</v>
      </c>
      <c r="O325" s="92">
        <v>0</v>
      </c>
      <c r="P325" s="92">
        <v>0</v>
      </c>
      <c r="Q325" s="92">
        <v>0</v>
      </c>
      <c r="R325" s="92">
        <v>0</v>
      </c>
      <c r="S325" s="92">
        <v>0</v>
      </c>
      <c r="T325" s="92">
        <v>0</v>
      </c>
      <c r="U325" s="92">
        <v>0</v>
      </c>
      <c r="V325" s="92">
        <v>0</v>
      </c>
      <c r="W325" s="92">
        <v>0</v>
      </c>
      <c r="X325" s="92">
        <v>0</v>
      </c>
      <c r="Y325" s="92">
        <v>0</v>
      </c>
      <c r="Z325" s="92">
        <v>0</v>
      </c>
      <c r="AA325" s="92">
        <v>0</v>
      </c>
      <c r="AB325" s="92">
        <v>0</v>
      </c>
      <c r="AC325" s="92">
        <v>0</v>
      </c>
      <c r="AD325" s="92">
        <v>0</v>
      </c>
      <c r="AE325" s="92">
        <v>0</v>
      </c>
      <c r="AF325" s="92">
        <v>0</v>
      </c>
      <c r="AG325" s="92">
        <v>0</v>
      </c>
      <c r="AH325" s="92">
        <v>0</v>
      </c>
      <c r="AI325" s="92">
        <v>0</v>
      </c>
      <c r="AJ325" s="92">
        <v>0</v>
      </c>
      <c r="AK325" s="92">
        <v>0</v>
      </c>
      <c r="AL325" s="92">
        <v>0</v>
      </c>
      <c r="AM325" s="92">
        <v>0</v>
      </c>
      <c r="AN325" s="92">
        <v>0</v>
      </c>
      <c r="AO325" s="92">
        <v>0</v>
      </c>
      <c r="AP325" s="92">
        <v>0</v>
      </c>
      <c r="AQ325" s="92">
        <v>0</v>
      </c>
      <c r="AR325" s="92">
        <v>0</v>
      </c>
      <c r="AS325" s="92">
        <v>0</v>
      </c>
      <c r="AT325" s="92">
        <v>0</v>
      </c>
      <c r="AU325" s="92">
        <v>0</v>
      </c>
      <c r="AV325" s="92">
        <v>0</v>
      </c>
      <c r="AW325" s="92">
        <v>0</v>
      </c>
      <c r="AX325" s="92">
        <v>0</v>
      </c>
      <c r="AY325" s="92">
        <v>0</v>
      </c>
      <c r="AZ325" s="92">
        <v>0</v>
      </c>
      <c r="BA325" s="92">
        <v>0</v>
      </c>
    </row>
    <row r="326" spans="1:53" s="92" customFormat="1" x14ac:dyDescent="0.2">
      <c r="A326" s="91" t="s">
        <v>692</v>
      </c>
      <c r="B326" s="92">
        <v>0.38298487166426998</v>
      </c>
      <c r="C326" s="92">
        <v>0.38590380119916601</v>
      </c>
      <c r="D326" s="92">
        <v>0.38810715245273297</v>
      </c>
      <c r="E326" s="92">
        <v>0.38792213375187701</v>
      </c>
      <c r="F326" s="92">
        <v>0.38778596790987901</v>
      </c>
      <c r="G326" s="92">
        <v>0.38750039874261499</v>
      </c>
      <c r="H326" s="92">
        <v>0.38550428055913899</v>
      </c>
      <c r="I326" s="92">
        <v>0.38689726333788199</v>
      </c>
      <c r="J326" s="92">
        <v>0.38797342771451099</v>
      </c>
      <c r="K326" s="92">
        <v>0.38927494541820501</v>
      </c>
      <c r="L326" s="92">
        <v>0.38953263707894697</v>
      </c>
      <c r="M326" s="92">
        <v>0.38974339191505403</v>
      </c>
      <c r="N326" s="92">
        <v>0.38974339191505403</v>
      </c>
      <c r="O326" s="92">
        <v>0.391020369138318</v>
      </c>
      <c r="P326" s="92">
        <v>0.39228191621533398</v>
      </c>
      <c r="Q326" s="92">
        <v>0.39211594667968602</v>
      </c>
      <c r="R326" s="92">
        <v>0.39191650282768598</v>
      </c>
      <c r="S326" s="92">
        <v>0.39410000350303298</v>
      </c>
      <c r="T326" s="92">
        <v>0.398355964198229</v>
      </c>
      <c r="U326" s="92">
        <v>0.40281709238099001</v>
      </c>
      <c r="V326" s="92">
        <v>0.40717479935860901</v>
      </c>
      <c r="W326" s="92">
        <v>0.40796283617588502</v>
      </c>
      <c r="X326" s="92">
        <v>0.408532653423269</v>
      </c>
      <c r="Y326" s="92">
        <v>0.407661085112764</v>
      </c>
      <c r="Z326" s="92">
        <v>0.406799082327504</v>
      </c>
      <c r="AA326" s="92">
        <v>0.406799082327504</v>
      </c>
      <c r="AB326" s="92">
        <v>0.407186956339878</v>
      </c>
      <c r="AC326" s="92">
        <v>0.40633924832399598</v>
      </c>
      <c r="AD326" s="92">
        <v>0.405681425488923</v>
      </c>
      <c r="AE326" s="92">
        <v>0.405423248374153</v>
      </c>
      <c r="AF326" s="92">
        <v>0.405194679691322</v>
      </c>
      <c r="AG326" s="92">
        <v>0.40700574686989099</v>
      </c>
      <c r="AH326" s="92">
        <v>0.40701870260740403</v>
      </c>
      <c r="AI326" s="92">
        <v>0.40724656438814799</v>
      </c>
      <c r="AJ326" s="92">
        <v>0.40732966080015098</v>
      </c>
      <c r="AK326" s="92">
        <v>0.40739154464765698</v>
      </c>
      <c r="AL326" s="92">
        <v>0.406433393423073</v>
      </c>
      <c r="AM326" s="92">
        <v>0.40584155605998201</v>
      </c>
      <c r="AN326" s="92">
        <v>0.40584155605998201</v>
      </c>
      <c r="AO326" s="92">
        <v>0.40402391740870502</v>
      </c>
      <c r="AP326" s="92">
        <v>0.40141274762106099</v>
      </c>
      <c r="AQ326" s="92">
        <v>0.39922339928196099</v>
      </c>
      <c r="AR326" s="92">
        <v>0.397289498194901</v>
      </c>
      <c r="AS326" s="92">
        <v>0.39526680306530798</v>
      </c>
      <c r="AT326" s="92">
        <v>0.39665401445859899</v>
      </c>
      <c r="AU326" s="92">
        <v>0.39650883019280803</v>
      </c>
      <c r="AV326" s="92">
        <v>0.396531754279832</v>
      </c>
      <c r="AW326" s="92">
        <v>0.39668078423632303</v>
      </c>
      <c r="AX326" s="92">
        <v>0.39692184821983101</v>
      </c>
      <c r="AY326" s="92">
        <v>0.39616855706173498</v>
      </c>
      <c r="AZ326" s="92">
        <v>0.39567653204079201</v>
      </c>
      <c r="BA326" s="92">
        <v>0.39567653204079201</v>
      </c>
    </row>
    <row r="327" spans="1:53" s="92" customFormat="1" x14ac:dyDescent="0.2">
      <c r="A327" s="91" t="s">
        <v>693</v>
      </c>
      <c r="B327" s="92">
        <v>1.41101085655881E-2</v>
      </c>
      <c r="C327" s="92">
        <v>1.16423741085026E-2</v>
      </c>
      <c r="D327" s="92">
        <v>9.9737248241295092E-3</v>
      </c>
      <c r="E327" s="92">
        <v>1.0666192397812101E-2</v>
      </c>
      <c r="F327" s="92">
        <v>1.13024712248436E-2</v>
      </c>
      <c r="G327" s="92">
        <v>1.20912964863461E-2</v>
      </c>
      <c r="H327" s="92">
        <v>1.4533036700698901E-2</v>
      </c>
      <c r="I327" s="92">
        <v>1.3599852174598999E-2</v>
      </c>
      <c r="J327" s="92">
        <v>1.29460809548656E-2</v>
      </c>
      <c r="K327" s="92">
        <v>1.1999499035400801E-2</v>
      </c>
      <c r="L327" s="92">
        <v>1.21415500279716E-2</v>
      </c>
      <c r="M327" s="92">
        <v>1.2344039987916E-2</v>
      </c>
      <c r="N327" s="92">
        <v>1.2344039987916E-2</v>
      </c>
      <c r="O327" s="92">
        <v>1.15785525776622E-2</v>
      </c>
      <c r="P327" s="92">
        <v>1.05309359908382E-2</v>
      </c>
      <c r="Q327" s="92">
        <v>1.09823758891396E-2</v>
      </c>
      <c r="R327" s="92">
        <v>1.1433106568535099E-2</v>
      </c>
      <c r="S327" s="92">
        <v>9.5043138428963503E-3</v>
      </c>
      <c r="T327" s="92">
        <v>5.4850555113564901E-3</v>
      </c>
      <c r="U327" s="92">
        <v>1.21293683545863E-3</v>
      </c>
      <c r="V327" s="92">
        <v>-2.9513739328469002E-3</v>
      </c>
      <c r="W327" s="92">
        <v>-3.5971814022710902E-3</v>
      </c>
      <c r="X327" s="92">
        <v>-4.0464362941563603E-3</v>
      </c>
      <c r="Y327" s="92">
        <v>-2.99597158334464E-3</v>
      </c>
      <c r="Z327" s="92">
        <v>-1.9501540276164299E-3</v>
      </c>
      <c r="AA327" s="92">
        <v>-1.9501540276164299E-3</v>
      </c>
      <c r="AB327" s="92">
        <v>-1.83897788475997E-3</v>
      </c>
      <c r="AC327" s="92">
        <v>-1.0550598604622901E-3</v>
      </c>
      <c r="AD327" s="92">
        <v>-2.6848491753599801E-4</v>
      </c>
      <c r="AE327" s="92">
        <v>2.5087570754852101E-5</v>
      </c>
      <c r="AF327" s="92">
        <v>3.0495110683749E-4</v>
      </c>
      <c r="AG327" s="92">
        <v>-1.5428563118012001E-3</v>
      </c>
      <c r="AH327" s="92">
        <v>-1.60398752189302E-3</v>
      </c>
      <c r="AI327" s="92">
        <v>-1.86364679938633E-3</v>
      </c>
      <c r="AJ327" s="92">
        <v>-1.8835027437633699E-3</v>
      </c>
      <c r="AK327" s="92">
        <v>-1.8849663232940799E-3</v>
      </c>
      <c r="AL327" s="92">
        <v>-8.1053963514258597E-4</v>
      </c>
      <c r="AM327" s="92">
        <v>-6.1977978337882407E-5</v>
      </c>
      <c r="AN327" s="92">
        <v>-6.1977978337882407E-5</v>
      </c>
      <c r="AO327" s="92">
        <v>2.5087143515020501E-3</v>
      </c>
      <c r="AP327" s="92">
        <v>4.87541231689456E-3</v>
      </c>
      <c r="AQ327" s="92">
        <v>7.1766563346604903E-3</v>
      </c>
      <c r="AR327" s="92">
        <v>9.1396632339428106E-3</v>
      </c>
      <c r="AS327" s="92">
        <v>1.1282161202104599E-2</v>
      </c>
      <c r="AT327" s="92">
        <v>9.9298219917834402E-3</v>
      </c>
      <c r="AU327" s="92">
        <v>1.01728207061476E-2</v>
      </c>
      <c r="AV327" s="92">
        <v>1.02609967581039E-2</v>
      </c>
      <c r="AW327" s="92">
        <v>1.0112080628381301E-2</v>
      </c>
      <c r="AX327" s="92">
        <v>9.7492624573087602E-3</v>
      </c>
      <c r="AY327" s="92">
        <v>1.04380188913112E-2</v>
      </c>
      <c r="AZ327" s="92">
        <v>1.0969473031131299E-2</v>
      </c>
      <c r="BA327" s="92">
        <v>1.0969473031131299E-2</v>
      </c>
    </row>
    <row r="328" spans="1:53" s="92" customFormat="1" x14ac:dyDescent="0.2">
      <c r="A328" s="91" t="s">
        <v>694</v>
      </c>
      <c r="B328" s="92">
        <v>8.3406578330428704E-3</v>
      </c>
      <c r="C328" s="92">
        <v>8.3227277439338401E-3</v>
      </c>
      <c r="D328" s="92">
        <v>8.2983171250944794E-3</v>
      </c>
      <c r="E328" s="92">
        <v>8.2770912476351193E-3</v>
      </c>
      <c r="F328" s="92">
        <v>8.2553053123021001E-3</v>
      </c>
      <c r="G328" s="92">
        <v>8.2307423659609604E-3</v>
      </c>
      <c r="H328" s="92">
        <v>8.2104935364940897E-3</v>
      </c>
      <c r="I328" s="92">
        <v>8.1902337577841704E-3</v>
      </c>
      <c r="J328" s="92">
        <v>8.1675612983897802E-3</v>
      </c>
      <c r="K328" s="92">
        <v>8.1479385491922303E-3</v>
      </c>
      <c r="L328" s="92">
        <v>8.1185933646214896E-3</v>
      </c>
      <c r="M328" s="92">
        <v>8.0849018556318798E-3</v>
      </c>
      <c r="N328" s="92">
        <v>8.0849018556318798E-3</v>
      </c>
      <c r="O328" s="92">
        <v>8.0404007922095493E-3</v>
      </c>
      <c r="P328" s="92">
        <v>8.0198367442155891E-3</v>
      </c>
      <c r="Q328" s="92">
        <v>7.9863580285012992E-3</v>
      </c>
      <c r="R328" s="92">
        <v>7.9524015423124792E-3</v>
      </c>
      <c r="S328" s="92">
        <v>7.9158484409625404E-3</v>
      </c>
      <c r="T328" s="92">
        <v>7.8770814304356604E-3</v>
      </c>
      <c r="U328" s="92">
        <v>7.8407624979397895E-3</v>
      </c>
      <c r="V328" s="92">
        <v>7.8028441427410999E-3</v>
      </c>
      <c r="W328" s="92">
        <v>7.7633305918390601E-3</v>
      </c>
      <c r="X328" s="92">
        <v>7.7232097350232202E-3</v>
      </c>
      <c r="Y328" s="92">
        <v>7.6720899933980903E-3</v>
      </c>
      <c r="Z328" s="92">
        <v>7.6211097967666102E-3</v>
      </c>
      <c r="AA328" s="92">
        <v>7.6211097967666102E-3</v>
      </c>
      <c r="AB328" s="92">
        <v>7.5880337570336902E-3</v>
      </c>
      <c r="AC328" s="92">
        <v>7.5369444972052798E-3</v>
      </c>
      <c r="AD328" s="92">
        <v>7.4899159846505301E-3</v>
      </c>
      <c r="AE328" s="92">
        <v>7.4457173561347798E-3</v>
      </c>
      <c r="AF328" s="92">
        <v>7.4016193105420798E-3</v>
      </c>
      <c r="AG328" s="92">
        <v>7.3584379639346298E-3</v>
      </c>
      <c r="AH328" s="92">
        <v>7.3183945320469696E-3</v>
      </c>
      <c r="AI328" s="92">
        <v>7.2796719139905401E-3</v>
      </c>
      <c r="AJ328" s="92">
        <v>7.2425439978017099E-3</v>
      </c>
      <c r="AK328" s="92">
        <v>7.2062179057421696E-3</v>
      </c>
      <c r="AL328" s="92">
        <v>7.1628381623229497E-3</v>
      </c>
      <c r="AM328" s="92">
        <v>7.1225858042228496E-3</v>
      </c>
      <c r="AN328" s="92">
        <v>7.1225858042228496E-3</v>
      </c>
      <c r="AO328" s="92">
        <v>7.0974744020658896E-3</v>
      </c>
      <c r="AP328" s="92">
        <v>7.0536630210964197E-3</v>
      </c>
      <c r="AQ328" s="92">
        <v>7.0169006490974298E-3</v>
      </c>
      <c r="AR328" s="92">
        <v>6.9814587657769699E-3</v>
      </c>
      <c r="AS328" s="92">
        <v>6.9456512774066399E-3</v>
      </c>
      <c r="AT328" s="92">
        <v>6.9104612003052703E-3</v>
      </c>
      <c r="AU328" s="92">
        <v>6.8777266082224696E-3</v>
      </c>
      <c r="AV328" s="92">
        <v>6.8459254202543297E-3</v>
      </c>
      <c r="AW328" s="92">
        <v>6.8157348187665801E-3</v>
      </c>
      <c r="AX328" s="92">
        <v>6.7860350505027801E-3</v>
      </c>
      <c r="AY328" s="92">
        <v>6.7497282419208497E-3</v>
      </c>
      <c r="AZ328" s="92">
        <v>6.7165755963468996E-3</v>
      </c>
      <c r="BA328" s="92">
        <v>6.7165755963468996E-3</v>
      </c>
    </row>
    <row r="329" spans="1:53" s="92" customFormat="1" x14ac:dyDescent="0.2">
      <c r="A329" s="91" t="s">
        <v>695</v>
      </c>
      <c r="B329" s="92">
        <v>8.0152769778516104E-5</v>
      </c>
      <c r="C329" s="92">
        <v>7.9980463668706501E-5</v>
      </c>
      <c r="D329" s="92">
        <v>7.9745880407871704E-5</v>
      </c>
      <c r="E329" s="92">
        <v>7.9541902148194503E-5</v>
      </c>
      <c r="F329" s="92">
        <v>7.9332541796276102E-5</v>
      </c>
      <c r="G329" s="92">
        <v>7.9096494685535702E-5</v>
      </c>
      <c r="H329" s="92">
        <v>7.8901905745546797E-5</v>
      </c>
      <c r="I329" s="92">
        <v>7.8707211584581904E-5</v>
      </c>
      <c r="J329" s="92">
        <v>7.8489331837620899E-5</v>
      </c>
      <c r="K329" s="92">
        <v>7.8300759457559699E-5</v>
      </c>
      <c r="L329" s="92">
        <v>7.8018755583274398E-5</v>
      </c>
      <c r="M329" s="92">
        <v>7.7694984027410207E-5</v>
      </c>
      <c r="N329" s="92">
        <v>7.7694984027410207E-5</v>
      </c>
      <c r="O329" s="92">
        <v>7.7267333887242701E-5</v>
      </c>
      <c r="P329" s="92">
        <v>7.7069715733187294E-5</v>
      </c>
      <c r="Q329" s="92">
        <v>7.6747989096410897E-5</v>
      </c>
      <c r="R329" s="92">
        <v>7.6421671139906595E-5</v>
      </c>
      <c r="S329" s="92">
        <v>7.6070400008079904E-5</v>
      </c>
      <c r="T329" s="92">
        <v>7.5697853461756796E-5</v>
      </c>
      <c r="U329" s="92">
        <v>7.5348832665889795E-5</v>
      </c>
      <c r="V329" s="92">
        <v>7.4984441600405697E-5</v>
      </c>
      <c r="W329" s="92">
        <v>7.4604720886287004E-5</v>
      </c>
      <c r="X329" s="92">
        <v>7.4219164031654201E-5</v>
      </c>
      <c r="Y329" s="92">
        <v>7.3727909149409301E-5</v>
      </c>
      <c r="Z329" s="92">
        <v>7.3237995278625903E-5</v>
      </c>
      <c r="AA329" s="92">
        <v>7.3237995278625903E-5</v>
      </c>
      <c r="AB329" s="92">
        <v>7.2920138312069195E-5</v>
      </c>
      <c r="AC329" s="92">
        <v>7.2429176356411605E-5</v>
      </c>
      <c r="AD329" s="92">
        <v>7.1977237718563007E-5</v>
      </c>
      <c r="AE329" s="92">
        <v>7.1552493943328102E-5</v>
      </c>
      <c r="AF329" s="92">
        <v>7.1128716758503299E-5</v>
      </c>
      <c r="AG329" s="92">
        <v>7.0713748946295307E-5</v>
      </c>
      <c r="AH329" s="92">
        <v>7.0328936136384998E-5</v>
      </c>
      <c r="AI329" s="92">
        <v>6.9956816196636094E-5</v>
      </c>
      <c r="AJ329" s="92">
        <v>6.9600021159816599E-5</v>
      </c>
      <c r="AK329" s="92">
        <v>6.9250931561359901E-5</v>
      </c>
      <c r="AL329" s="92">
        <v>6.8834057178435704E-5</v>
      </c>
      <c r="AM329" s="92">
        <v>6.8447236611470506E-5</v>
      </c>
      <c r="AN329" s="92">
        <v>6.8447236611470506E-5</v>
      </c>
      <c r="AO329" s="92">
        <v>6.8205918902940598E-5</v>
      </c>
      <c r="AP329" s="92">
        <v>6.7784896532425298E-5</v>
      </c>
      <c r="AQ329" s="92">
        <v>6.7431614333547194E-5</v>
      </c>
      <c r="AR329" s="92">
        <v>6.7091021880149993E-5</v>
      </c>
      <c r="AS329" s="92">
        <v>6.6746916003953597E-5</v>
      </c>
      <c r="AT329" s="92">
        <v>6.6408743379581001E-5</v>
      </c>
      <c r="AU329" s="92">
        <v>6.6094167685969501E-5</v>
      </c>
      <c r="AV329" s="92">
        <v>6.5788561899361595E-5</v>
      </c>
      <c r="AW329" s="92">
        <v>6.5498433664999095E-5</v>
      </c>
      <c r="AX329" s="92">
        <v>6.5213022281895296E-5</v>
      </c>
      <c r="AY329" s="92">
        <v>6.4864117995457502E-5</v>
      </c>
      <c r="AZ329" s="92">
        <v>6.4545524855512296E-5</v>
      </c>
      <c r="BA329" s="92">
        <v>6.4545524855512296E-5</v>
      </c>
    </row>
    <row r="330" spans="1:53" s="92" customFormat="1" x14ac:dyDescent="0.2">
      <c r="A330" s="91" t="s">
        <v>696</v>
      </c>
      <c r="B330" s="92">
        <v>1.0375473743027301E-2</v>
      </c>
      <c r="C330" s="92">
        <v>1.03565651874469E-2</v>
      </c>
      <c r="D330" s="92">
        <v>1.03298950716686E-2</v>
      </c>
      <c r="E330" s="92">
        <v>1.0306336294346701E-2</v>
      </c>
      <c r="F330" s="92">
        <v>1.0282157159649001E-2</v>
      </c>
      <c r="G330" s="92">
        <v>1.02549895141532E-2</v>
      </c>
      <c r="H330" s="92">
        <v>1.02325911361296E-2</v>
      </c>
      <c r="I330" s="92">
        <v>1.02098491992677E-2</v>
      </c>
      <c r="J330" s="92">
        <v>1.01846132304227E-2</v>
      </c>
      <c r="K330" s="92">
        <v>1.01629300296998E-2</v>
      </c>
      <c r="L330" s="92">
        <v>1.0129917315389699E-2</v>
      </c>
      <c r="M330" s="92">
        <v>1.01356512166148E-2</v>
      </c>
      <c r="N330" s="92">
        <v>1.01356512166148E-2</v>
      </c>
      <c r="O330" s="92">
        <v>1.0145634052078601E-2</v>
      </c>
      <c r="P330" s="92">
        <v>1.01544790092334E-2</v>
      </c>
      <c r="Q330" s="92">
        <v>1.0147590505236601E-2</v>
      </c>
      <c r="R330" s="92">
        <v>1.0139739619560301E-2</v>
      </c>
      <c r="S330" s="92">
        <v>1.0128410670026899E-2</v>
      </c>
      <c r="T330" s="92">
        <v>1.0114291886901E-2</v>
      </c>
      <c r="U330" s="92">
        <v>1.01025895703246E-2</v>
      </c>
      <c r="V330" s="92">
        <v>1.0088456287775899E-2</v>
      </c>
      <c r="W330" s="92">
        <v>1.0072623039465401E-2</v>
      </c>
      <c r="X330" s="92">
        <v>1.00553594948518E-2</v>
      </c>
      <c r="Y330" s="92">
        <v>1.00240894498632E-2</v>
      </c>
      <c r="Z330" s="92">
        <v>9.9957819868320696E-3</v>
      </c>
      <c r="AA330" s="92">
        <v>9.9957819868320696E-3</v>
      </c>
      <c r="AB330" s="92">
        <v>9.94632441515742E-3</v>
      </c>
      <c r="AC330" s="92">
        <v>9.8787444707115896E-3</v>
      </c>
      <c r="AD330" s="92">
        <v>9.8168766854158807E-3</v>
      </c>
      <c r="AE330" s="92">
        <v>9.7584278372965603E-3</v>
      </c>
      <c r="AF330" s="92">
        <v>9.7001139467360904E-3</v>
      </c>
      <c r="AG330" s="92">
        <v>9.6430554218146693E-3</v>
      </c>
      <c r="AH330" s="92">
        <v>9.5897091173042098E-3</v>
      </c>
      <c r="AI330" s="92">
        <v>9.5377420632995098E-3</v>
      </c>
      <c r="AJ330" s="92">
        <v>9.4880134064192698E-3</v>
      </c>
      <c r="AK330" s="92">
        <v>9.4390099429110703E-3</v>
      </c>
      <c r="AL330" s="92">
        <v>9.3812634473257901E-3</v>
      </c>
      <c r="AM330" s="92">
        <v>9.3275049337039496E-3</v>
      </c>
      <c r="AN330" s="92">
        <v>9.3275049337039496E-3</v>
      </c>
      <c r="AO330" s="92">
        <v>9.2835697317637401E-3</v>
      </c>
      <c r="AP330" s="92">
        <v>9.2213865466162399E-3</v>
      </c>
      <c r="AQ330" s="92">
        <v>9.1685189172185794E-3</v>
      </c>
      <c r="AR330" s="92">
        <v>9.1170581836125496E-3</v>
      </c>
      <c r="AS330" s="92">
        <v>9.0649597488062297E-3</v>
      </c>
      <c r="AT330" s="92">
        <v>9.0135472938003402E-3</v>
      </c>
      <c r="AU330" s="92">
        <v>8.9648917416366696E-3</v>
      </c>
      <c r="AV330" s="92">
        <v>8.9170359445792293E-3</v>
      </c>
      <c r="AW330" s="92">
        <v>8.87137442293243E-3</v>
      </c>
      <c r="AX330" s="92">
        <v>8.8260011362151503E-3</v>
      </c>
      <c r="AY330" s="92">
        <v>8.7722529629914205E-3</v>
      </c>
      <c r="AZ330" s="92">
        <v>8.8744833894642498E-3</v>
      </c>
      <c r="BA330" s="92">
        <v>8.8744833894642498E-3</v>
      </c>
    </row>
    <row r="331" spans="1:53" s="92" customFormat="1" x14ac:dyDescent="0.2">
      <c r="A331" s="91" t="s">
        <v>697</v>
      </c>
      <c r="B331" s="92">
        <v>0.13684730558335201</v>
      </c>
      <c r="C331" s="92">
        <v>0.135918418946604</v>
      </c>
      <c r="D331" s="92">
        <v>0.13482585081474699</v>
      </c>
      <c r="E331" s="92">
        <v>0.13378517646371901</v>
      </c>
      <c r="F331" s="92">
        <v>0.132761344087063</v>
      </c>
      <c r="G331" s="92">
        <v>0.13173655003146501</v>
      </c>
      <c r="H331" s="92">
        <v>0.130825565967115</v>
      </c>
      <c r="I331" s="92">
        <v>0.12988483361358599</v>
      </c>
      <c r="J331" s="92">
        <v>0.12902857445402099</v>
      </c>
      <c r="K331" s="92">
        <v>0.128309409514865</v>
      </c>
      <c r="L331" s="92">
        <v>0.12751555835633499</v>
      </c>
      <c r="M331" s="92">
        <v>0.12665858497903201</v>
      </c>
      <c r="N331" s="92">
        <v>0.12665858497903201</v>
      </c>
      <c r="O331" s="92">
        <v>0.125599735008982</v>
      </c>
      <c r="P331" s="92">
        <v>0.125151071094146</v>
      </c>
      <c r="Q331" s="92">
        <v>0.124578316038137</v>
      </c>
      <c r="R331" s="92">
        <v>0.12407975102815701</v>
      </c>
      <c r="S331" s="92">
        <v>0.12357991433269599</v>
      </c>
      <c r="T331" s="92">
        <v>0.12312335401624699</v>
      </c>
      <c r="U331" s="92">
        <v>0.122763541800267</v>
      </c>
      <c r="V331" s="92">
        <v>0.122398403501101</v>
      </c>
      <c r="W331" s="92">
        <v>0.122145435576237</v>
      </c>
      <c r="X331" s="92">
        <v>0.12194061789867</v>
      </c>
      <c r="Y331" s="92">
        <v>0.12163630803428099</v>
      </c>
      <c r="Z331" s="92">
        <v>0.121318508463496</v>
      </c>
      <c r="AA331" s="92">
        <v>0.121318508463496</v>
      </c>
      <c r="AB331" s="92">
        <v>0.120333724648045</v>
      </c>
      <c r="AC331" s="92">
        <v>0.120582330863493</v>
      </c>
      <c r="AD331" s="92">
        <v>0.120411656751244</v>
      </c>
      <c r="AE331" s="92">
        <v>0.120433535381261</v>
      </c>
      <c r="AF331" s="92">
        <v>0.120421420196719</v>
      </c>
      <c r="AG331" s="92">
        <v>0.120594544619016</v>
      </c>
      <c r="AH331" s="92">
        <v>0.120785318110933</v>
      </c>
      <c r="AI331" s="92">
        <v>0.120938642728845</v>
      </c>
      <c r="AJ331" s="92">
        <v>0.12088604646064301</v>
      </c>
      <c r="AK331" s="92">
        <v>0.120837995717982</v>
      </c>
      <c r="AL331" s="92">
        <v>0.120686717285051</v>
      </c>
      <c r="AM331" s="92">
        <v>0.120442428904875</v>
      </c>
      <c r="AN331" s="92">
        <v>0.120442428904875</v>
      </c>
      <c r="AO331" s="92">
        <v>0.11890466442865701</v>
      </c>
      <c r="AP331" s="92">
        <v>0.11952598046917901</v>
      </c>
      <c r="AQ331" s="92">
        <v>0.11937292904543</v>
      </c>
      <c r="AR331" s="92">
        <v>0.11939337387167601</v>
      </c>
      <c r="AS331" s="92">
        <v>0.119221872062344</v>
      </c>
      <c r="AT331" s="92">
        <v>0.119229826611275</v>
      </c>
      <c r="AU331" s="92">
        <v>0.11909875304175099</v>
      </c>
      <c r="AV331" s="92">
        <v>0.11893773224611399</v>
      </c>
      <c r="AW331" s="92">
        <v>0.119009137156561</v>
      </c>
      <c r="AX331" s="92">
        <v>0.11933909516864399</v>
      </c>
      <c r="AY331" s="92">
        <v>0.11956213180184801</v>
      </c>
      <c r="AZ331" s="92">
        <v>0.119404946912766</v>
      </c>
      <c r="BA331" s="92">
        <v>0.119404946912766</v>
      </c>
    </row>
    <row r="332" spans="1:53" s="92" customFormat="1" x14ac:dyDescent="0.2">
      <c r="A332" s="91" t="s">
        <v>698</v>
      </c>
      <c r="B332" s="92">
        <v>0</v>
      </c>
      <c r="C332" s="92">
        <v>0</v>
      </c>
      <c r="D332" s="92">
        <v>0</v>
      </c>
      <c r="E332" s="92">
        <v>0</v>
      </c>
      <c r="F332" s="92">
        <v>0</v>
      </c>
      <c r="G332" s="92">
        <v>0</v>
      </c>
      <c r="H332" s="92">
        <v>0</v>
      </c>
      <c r="I332" s="92">
        <v>0</v>
      </c>
      <c r="J332" s="92">
        <v>0</v>
      </c>
      <c r="K332" s="92">
        <v>0</v>
      </c>
      <c r="L332" s="92">
        <v>0</v>
      </c>
      <c r="M332" s="92">
        <v>0</v>
      </c>
      <c r="N332" s="92">
        <v>0</v>
      </c>
      <c r="O332" s="92">
        <v>0</v>
      </c>
      <c r="P332" s="92">
        <v>0</v>
      </c>
      <c r="Q332" s="92">
        <v>0</v>
      </c>
      <c r="R332" s="92">
        <v>0</v>
      </c>
      <c r="S332" s="92">
        <v>0</v>
      </c>
      <c r="T332" s="92">
        <v>0</v>
      </c>
      <c r="U332" s="92">
        <v>0</v>
      </c>
      <c r="V332" s="92">
        <v>0</v>
      </c>
      <c r="W332" s="92">
        <v>0</v>
      </c>
      <c r="X332" s="92">
        <v>0</v>
      </c>
      <c r="Y332" s="92">
        <v>0</v>
      </c>
      <c r="Z332" s="92">
        <v>0</v>
      </c>
      <c r="AA332" s="92">
        <v>0</v>
      </c>
      <c r="AB332" s="92">
        <v>0</v>
      </c>
      <c r="AC332" s="92">
        <v>0</v>
      </c>
      <c r="AD332" s="92">
        <v>0</v>
      </c>
      <c r="AE332" s="92">
        <v>0</v>
      </c>
      <c r="AF332" s="92">
        <v>0</v>
      </c>
      <c r="AG332" s="92">
        <v>0</v>
      </c>
      <c r="AH332" s="92">
        <v>0</v>
      </c>
      <c r="AI332" s="92">
        <v>0</v>
      </c>
      <c r="AJ332" s="92">
        <v>0</v>
      </c>
      <c r="AK332" s="92">
        <v>0</v>
      </c>
      <c r="AL332" s="92">
        <v>0</v>
      </c>
      <c r="AM332" s="92">
        <v>0</v>
      </c>
      <c r="AN332" s="92">
        <v>0</v>
      </c>
      <c r="AO332" s="92">
        <v>0</v>
      </c>
      <c r="AP332" s="92">
        <v>0</v>
      </c>
      <c r="AQ332" s="92">
        <v>0</v>
      </c>
      <c r="AR332" s="92">
        <v>0</v>
      </c>
      <c r="AS332" s="92">
        <v>0</v>
      </c>
      <c r="AT332" s="92">
        <v>0</v>
      </c>
      <c r="AU332" s="92">
        <v>0</v>
      </c>
      <c r="AV332" s="92">
        <v>0</v>
      </c>
      <c r="AW332" s="92">
        <v>0</v>
      </c>
      <c r="AX332" s="92">
        <v>0</v>
      </c>
      <c r="AY332" s="92">
        <v>0</v>
      </c>
      <c r="AZ332" s="92">
        <v>0</v>
      </c>
      <c r="BA332" s="92">
        <v>0</v>
      </c>
    </row>
    <row r="333" spans="1:53" s="92" customFormat="1" x14ac:dyDescent="0.2">
      <c r="A333" s="91" t="s">
        <v>699</v>
      </c>
      <c r="B333" s="92">
        <v>1</v>
      </c>
      <c r="C333" s="92">
        <v>1</v>
      </c>
      <c r="D333" s="92">
        <v>0.999999999999999</v>
      </c>
      <c r="E333" s="92">
        <v>0.999999999999999</v>
      </c>
      <c r="F333" s="92">
        <v>1</v>
      </c>
      <c r="G333" s="92">
        <v>1</v>
      </c>
      <c r="H333" s="92">
        <v>1</v>
      </c>
      <c r="I333" s="92">
        <v>0.999999999999999</v>
      </c>
      <c r="J333" s="92">
        <v>1</v>
      </c>
      <c r="K333" s="92">
        <v>1</v>
      </c>
      <c r="L333" s="92">
        <v>1</v>
      </c>
      <c r="M333" s="92">
        <v>1</v>
      </c>
      <c r="N333" s="92">
        <v>1</v>
      </c>
      <c r="O333" s="92">
        <v>1</v>
      </c>
      <c r="P333" s="92">
        <v>0.999999999999999</v>
      </c>
      <c r="Q333" s="92">
        <v>1</v>
      </c>
      <c r="R333" s="92">
        <v>1</v>
      </c>
      <c r="S333" s="92">
        <v>0.999999999999999</v>
      </c>
      <c r="T333" s="92">
        <v>1</v>
      </c>
      <c r="U333" s="92">
        <v>1</v>
      </c>
      <c r="V333" s="92">
        <v>1</v>
      </c>
      <c r="W333" s="92">
        <v>1</v>
      </c>
      <c r="X333" s="92">
        <v>1</v>
      </c>
      <c r="Y333" s="92">
        <v>1</v>
      </c>
      <c r="Z333" s="92">
        <v>0.999999999999999</v>
      </c>
      <c r="AA333" s="92">
        <v>0.999999999999999</v>
      </c>
      <c r="AB333" s="92">
        <v>1</v>
      </c>
      <c r="AC333" s="92">
        <v>1</v>
      </c>
      <c r="AD333" s="92">
        <v>1</v>
      </c>
      <c r="AE333" s="92">
        <v>0.999999999999999</v>
      </c>
      <c r="AF333" s="92">
        <v>1</v>
      </c>
      <c r="AG333" s="92">
        <v>0.999999999999999</v>
      </c>
      <c r="AH333" s="92">
        <v>1</v>
      </c>
      <c r="AI333" s="92">
        <v>0.999999999999999</v>
      </c>
      <c r="AJ333" s="92">
        <v>1</v>
      </c>
      <c r="AK333" s="92">
        <v>0.999999999999999</v>
      </c>
      <c r="AL333" s="92">
        <v>1</v>
      </c>
      <c r="AM333" s="92">
        <v>1</v>
      </c>
      <c r="AN333" s="92">
        <v>1</v>
      </c>
      <c r="AO333" s="92">
        <v>0.999999999999999</v>
      </c>
      <c r="AP333" s="92">
        <v>1</v>
      </c>
      <c r="AQ333" s="92">
        <v>1</v>
      </c>
      <c r="AR333" s="92">
        <v>0.999999999999999</v>
      </c>
      <c r="AS333" s="92">
        <v>1</v>
      </c>
      <c r="AT333" s="92">
        <v>1</v>
      </c>
      <c r="AU333" s="92">
        <v>1</v>
      </c>
      <c r="AV333" s="92">
        <v>0.999999999999999</v>
      </c>
      <c r="AW333" s="92">
        <v>0.999999999999999</v>
      </c>
      <c r="AX333" s="92">
        <v>1</v>
      </c>
      <c r="AY333" s="92">
        <v>1</v>
      </c>
      <c r="AZ333" s="92">
        <v>1</v>
      </c>
      <c r="BA333" s="92">
        <v>1</v>
      </c>
    </row>
    <row r="334" spans="1:53" x14ac:dyDescent="0.2">
      <c r="A334" s="89" t="s">
        <v>700</v>
      </c>
    </row>
    <row r="335" spans="1:53" x14ac:dyDescent="0.2">
      <c r="A335" s="87" t="s">
        <v>701</v>
      </c>
    </row>
    <row r="336" spans="1:53" x14ac:dyDescent="0.2">
      <c r="A336" s="89" t="s">
        <v>702</v>
      </c>
    </row>
    <row r="337" spans="1:53" x14ac:dyDescent="0.2">
      <c r="A337" s="89" t="s">
        <v>703</v>
      </c>
      <c r="B337" s="88">
        <v>1062707552.08582</v>
      </c>
      <c r="C337" s="88">
        <v>1070448481.3461699</v>
      </c>
      <c r="D337" s="88">
        <v>1078332530.8406</v>
      </c>
      <c r="E337" s="88">
        <v>1084850986.2734399</v>
      </c>
      <c r="F337" s="88">
        <v>1090351019.32233</v>
      </c>
      <c r="G337" s="88">
        <v>1094126334.2878499</v>
      </c>
      <c r="H337" s="88">
        <v>1096969955.91048</v>
      </c>
      <c r="I337" s="88">
        <v>1102647137.2916801</v>
      </c>
      <c r="J337" s="88">
        <v>1108712218.49787</v>
      </c>
      <c r="K337" s="88">
        <v>1114613041.65503</v>
      </c>
      <c r="L337" s="88">
        <v>1120941295.22738</v>
      </c>
      <c r="M337" s="88">
        <v>1128279230.0028701</v>
      </c>
      <c r="N337" s="88">
        <v>1128279230.0028701</v>
      </c>
      <c r="O337" s="88">
        <v>1233680590.0381801</v>
      </c>
      <c r="P337" s="88">
        <v>1241246948.36251</v>
      </c>
      <c r="Q337" s="88">
        <v>1248258692.90751</v>
      </c>
      <c r="R337" s="88">
        <v>1256517319.78686</v>
      </c>
      <c r="S337" s="88">
        <v>1266071831.8197</v>
      </c>
      <c r="T337" s="88">
        <v>1277423390.2702</v>
      </c>
      <c r="U337" s="88">
        <v>1288816766.39363</v>
      </c>
      <c r="V337" s="88">
        <v>1297836498.9783299</v>
      </c>
      <c r="W337" s="88">
        <v>1305167636.0350299</v>
      </c>
      <c r="X337" s="88">
        <v>1311988510.9275401</v>
      </c>
      <c r="Y337" s="88">
        <v>1318564225.8459301</v>
      </c>
      <c r="Z337" s="88">
        <v>1325570536.49208</v>
      </c>
      <c r="AA337" s="88">
        <v>1325570536.49208</v>
      </c>
      <c r="AB337" s="88">
        <v>1332795042.0552499</v>
      </c>
      <c r="AC337" s="88">
        <v>1337223973.3462701</v>
      </c>
      <c r="AD337" s="88">
        <v>1342779452.91289</v>
      </c>
      <c r="AE337" s="88">
        <v>1348049135.5769999</v>
      </c>
      <c r="AF337" s="88">
        <v>1353465255.2363601</v>
      </c>
      <c r="AG337" s="88">
        <v>1358505200.29687</v>
      </c>
      <c r="AH337" s="88">
        <v>1363218234.23318</v>
      </c>
      <c r="AI337" s="88">
        <v>1367971387.51862</v>
      </c>
      <c r="AJ337" s="88">
        <v>1372557253.9890101</v>
      </c>
      <c r="AK337" s="88">
        <v>1376991157.6219101</v>
      </c>
      <c r="AL337" s="88">
        <v>1382196508.3643601</v>
      </c>
      <c r="AM337" s="88">
        <v>1387236023.8882501</v>
      </c>
      <c r="AN337" s="88">
        <v>1387236023.8882501</v>
      </c>
      <c r="AO337" s="88">
        <v>1391843982.4033501</v>
      </c>
      <c r="AP337" s="88">
        <v>1392748251.33163</v>
      </c>
      <c r="AQ337" s="88">
        <v>1396130972.41875</v>
      </c>
      <c r="AR337" s="88">
        <v>1399388350.4689901</v>
      </c>
      <c r="AS337" s="88">
        <v>1402977603.29176</v>
      </c>
      <c r="AT337" s="88">
        <v>1407722613.7769899</v>
      </c>
      <c r="AU337" s="88">
        <v>1412984531.6445701</v>
      </c>
      <c r="AV337" s="88">
        <v>1418334313.9704399</v>
      </c>
      <c r="AW337" s="88">
        <v>1423263718.3006301</v>
      </c>
      <c r="AX337" s="88">
        <v>1427951667.2418799</v>
      </c>
      <c r="AY337" s="88">
        <v>1433513968.9290099</v>
      </c>
      <c r="AZ337" s="88">
        <v>1438938030.2655499</v>
      </c>
      <c r="BA337" s="88">
        <v>1438938030.2655499</v>
      </c>
    </row>
    <row r="338" spans="1:53" x14ac:dyDescent="0.2">
      <c r="A338" s="89" t="s">
        <v>704</v>
      </c>
      <c r="B338" s="88">
        <v>1144812653.59289</v>
      </c>
      <c r="C338" s="88">
        <v>1153014476.76667</v>
      </c>
      <c r="D338" s="88">
        <v>1161420175.8910301</v>
      </c>
      <c r="E338" s="88">
        <v>1168433921.95748</v>
      </c>
      <c r="F338" s="88">
        <v>1174430447.0808799</v>
      </c>
      <c r="G338" s="88">
        <v>1178695595.6817601</v>
      </c>
      <c r="H338" s="88">
        <v>1181958912.3715301</v>
      </c>
      <c r="I338" s="88">
        <v>1188076999.1759</v>
      </c>
      <c r="J338" s="88">
        <v>1194564634.7512801</v>
      </c>
      <c r="K338" s="88">
        <v>1200855850.4718201</v>
      </c>
      <c r="L338" s="88">
        <v>1207678658.09586</v>
      </c>
      <c r="M338" s="88">
        <v>1215593316.84162</v>
      </c>
      <c r="N338" s="88">
        <v>1215593316.84162</v>
      </c>
      <c r="O338" s="88">
        <v>1321906382.0767701</v>
      </c>
      <c r="P338" s="88">
        <v>1329926213.0792799</v>
      </c>
      <c r="Q338" s="88">
        <v>1337444383.2063999</v>
      </c>
      <c r="R338" s="88">
        <v>1346205326.6968999</v>
      </c>
      <c r="S338" s="88">
        <v>1356286435.1242199</v>
      </c>
      <c r="T338" s="88">
        <v>1368172439.78897</v>
      </c>
      <c r="U338" s="88">
        <v>1380040026.5138099</v>
      </c>
      <c r="V338" s="88">
        <v>1389554895.2762799</v>
      </c>
      <c r="W338" s="88">
        <v>1397343226.2397101</v>
      </c>
      <c r="X338" s="88">
        <v>1404597486.60428</v>
      </c>
      <c r="Y338" s="88">
        <v>1411686016.90065</v>
      </c>
      <c r="Z338" s="88">
        <v>1419236059.3704801</v>
      </c>
      <c r="AA338" s="88">
        <v>1419236059.3704801</v>
      </c>
      <c r="AB338" s="88">
        <v>1426951494.9779201</v>
      </c>
      <c r="AC338" s="88">
        <v>1431718046.89992</v>
      </c>
      <c r="AD338" s="88">
        <v>1437691419.5005</v>
      </c>
      <c r="AE338" s="88">
        <v>1443326674.53057</v>
      </c>
      <c r="AF338" s="88">
        <v>1449118066.8292699</v>
      </c>
      <c r="AG338" s="88">
        <v>1454505524.31498</v>
      </c>
      <c r="AH338" s="88">
        <v>1459523021.8669701</v>
      </c>
      <c r="AI338" s="88">
        <v>1464570184.9632001</v>
      </c>
      <c r="AJ338" s="88">
        <v>1469454403.63743</v>
      </c>
      <c r="AK338" s="88">
        <v>1474177252.3324101</v>
      </c>
      <c r="AL338" s="88">
        <v>1479799242.4765401</v>
      </c>
      <c r="AM338" s="88">
        <v>1485222131.20893</v>
      </c>
      <c r="AN338" s="88">
        <v>1485222131.20893</v>
      </c>
      <c r="AO338" s="88">
        <v>1490228001.8893499</v>
      </c>
      <c r="AP338" s="88">
        <v>1491307561.2377999</v>
      </c>
      <c r="AQ338" s="88">
        <v>1495037242.30759</v>
      </c>
      <c r="AR338" s="88">
        <v>1498610528.5397501</v>
      </c>
      <c r="AS338" s="88">
        <v>1502552813.9990799</v>
      </c>
      <c r="AT338" s="88">
        <v>1507628149.70684</v>
      </c>
      <c r="AU338" s="88">
        <v>1513202786.92027</v>
      </c>
      <c r="AV338" s="88">
        <v>1518860839.3835001</v>
      </c>
      <c r="AW338" s="88">
        <v>1524052230.4110501</v>
      </c>
      <c r="AX338" s="88">
        <v>1528970068.62095</v>
      </c>
      <c r="AY338" s="88">
        <v>1534899862.22294</v>
      </c>
      <c r="AZ338" s="88">
        <v>1540670727.6775701</v>
      </c>
      <c r="BA338" s="88">
        <v>1540670727.6775701</v>
      </c>
    </row>
    <row r="339" spans="1:53" x14ac:dyDescent="0.2">
      <c r="A339" s="89" t="s">
        <v>705</v>
      </c>
      <c r="B339" s="88">
        <v>1226917755.0999701</v>
      </c>
      <c r="C339" s="88">
        <v>1235580472.18717</v>
      </c>
      <c r="D339" s="88">
        <v>1244507820.9414599</v>
      </c>
      <c r="E339" s="88">
        <v>1252016857.64152</v>
      </c>
      <c r="F339" s="88">
        <v>1258509874.8394301</v>
      </c>
      <c r="G339" s="88">
        <v>1263264857.07567</v>
      </c>
      <c r="H339" s="88">
        <v>1266947868.8325801</v>
      </c>
      <c r="I339" s="88">
        <v>1273506861.0601201</v>
      </c>
      <c r="J339" s="88">
        <v>1280417051.0046899</v>
      </c>
      <c r="K339" s="88">
        <v>1287098659.28862</v>
      </c>
      <c r="L339" s="88">
        <v>1294416020.96433</v>
      </c>
      <c r="M339" s="88">
        <v>1302907403.6803701</v>
      </c>
      <c r="N339" s="88">
        <v>1302907403.6803701</v>
      </c>
      <c r="O339" s="88">
        <v>1410132174.11536</v>
      </c>
      <c r="P339" s="88">
        <v>1418605477.7960501</v>
      </c>
      <c r="Q339" s="88">
        <v>1426630073.5053</v>
      </c>
      <c r="R339" s="88">
        <v>1435893333.60694</v>
      </c>
      <c r="S339" s="88">
        <v>1446501038.42874</v>
      </c>
      <c r="T339" s="88">
        <v>1458921489.30773</v>
      </c>
      <c r="U339" s="88">
        <v>1471263286.6340001</v>
      </c>
      <c r="V339" s="88">
        <v>1481273291.5742199</v>
      </c>
      <c r="W339" s="88">
        <v>1489518816.4444001</v>
      </c>
      <c r="X339" s="88">
        <v>1497206462.2810199</v>
      </c>
      <c r="Y339" s="88">
        <v>1504807807.9553699</v>
      </c>
      <c r="Z339" s="88">
        <v>1512901582.2488799</v>
      </c>
      <c r="AA339" s="88">
        <v>1512901582.2488799</v>
      </c>
      <c r="AB339" s="88">
        <v>1521107947.9006</v>
      </c>
      <c r="AC339" s="88">
        <v>1526212120.4535601</v>
      </c>
      <c r="AD339" s="88">
        <v>1532603386.08811</v>
      </c>
      <c r="AE339" s="88">
        <v>1538604213.4841399</v>
      </c>
      <c r="AF339" s="88">
        <v>1544770878.4221699</v>
      </c>
      <c r="AG339" s="88">
        <v>1550505848.3330801</v>
      </c>
      <c r="AH339" s="88">
        <v>1555827809.5007501</v>
      </c>
      <c r="AI339" s="88">
        <v>1561168982.4077699</v>
      </c>
      <c r="AJ339" s="88">
        <v>1566351553.28584</v>
      </c>
      <c r="AK339" s="88">
        <v>1571363347.0429201</v>
      </c>
      <c r="AL339" s="88">
        <v>1577401976.5887201</v>
      </c>
      <c r="AM339" s="88">
        <v>1583208238.5296099</v>
      </c>
      <c r="AN339" s="88">
        <v>1583208238.5296099</v>
      </c>
      <c r="AO339" s="88">
        <v>1588612021.37535</v>
      </c>
      <c r="AP339" s="88">
        <v>1589866871.14396</v>
      </c>
      <c r="AQ339" s="88">
        <v>1593943512.19642</v>
      </c>
      <c r="AR339" s="88">
        <v>1597832706.6105199</v>
      </c>
      <c r="AS339" s="88">
        <v>1602128024.7063999</v>
      </c>
      <c r="AT339" s="88">
        <v>1607533685.6366799</v>
      </c>
      <c r="AU339" s="88">
        <v>1613421042.1959701</v>
      </c>
      <c r="AV339" s="88">
        <v>1619387364.79656</v>
      </c>
      <c r="AW339" s="88">
        <v>1624840742.5214801</v>
      </c>
      <c r="AX339" s="88">
        <v>1629988470.00003</v>
      </c>
      <c r="AY339" s="88">
        <v>1636285755.51688</v>
      </c>
      <c r="AZ339" s="88">
        <v>1642403425.0896001</v>
      </c>
      <c r="BA339" s="88">
        <v>1642403425.0896001</v>
      </c>
    </row>
    <row r="340" spans="1:53" x14ac:dyDescent="0.2">
      <c r="A340" s="89" t="s">
        <v>706</v>
      </c>
      <c r="B340" s="88">
        <v>15241076541.119101</v>
      </c>
      <c r="C340" s="88">
        <v>15372327509.7948</v>
      </c>
      <c r="D340" s="88">
        <v>15500549857.910801</v>
      </c>
      <c r="E340" s="88">
        <v>15580187717.4433</v>
      </c>
      <c r="F340" s="88">
        <v>15660979078.846901</v>
      </c>
      <c r="G340" s="88">
        <v>15737556716.702299</v>
      </c>
      <c r="H340" s="88">
        <v>15769758145.070499</v>
      </c>
      <c r="I340" s="88">
        <v>15869455562.570801</v>
      </c>
      <c r="J340" s="88">
        <v>15960549139.9842</v>
      </c>
      <c r="K340" s="88">
        <v>16051307680.0501</v>
      </c>
      <c r="L340" s="88">
        <v>16140752627.3529</v>
      </c>
      <c r="M340" s="88">
        <v>16244303594.4259</v>
      </c>
      <c r="N340" s="88">
        <v>16244303594.4259</v>
      </c>
      <c r="O340" s="88">
        <v>16429015410.845501</v>
      </c>
      <c r="P340" s="88">
        <v>16533956764.000999</v>
      </c>
      <c r="Q340" s="88">
        <v>16619550325.319401</v>
      </c>
      <c r="R340" s="88">
        <v>16704286907.472</v>
      </c>
      <c r="S340" s="88">
        <v>16840666868.2078</v>
      </c>
      <c r="T340" s="88">
        <v>17020602454.6206</v>
      </c>
      <c r="U340" s="88">
        <v>17195102612.111698</v>
      </c>
      <c r="V340" s="88">
        <v>17372200828.453602</v>
      </c>
      <c r="W340" s="88">
        <v>17471729812.157101</v>
      </c>
      <c r="X340" s="88">
        <v>17562872311.068199</v>
      </c>
      <c r="Y340" s="88">
        <v>17638510129.744499</v>
      </c>
      <c r="Z340" s="88">
        <v>17719874837.514702</v>
      </c>
      <c r="AA340" s="88">
        <v>17719874837.514702</v>
      </c>
      <c r="AB340" s="88">
        <v>17810292656.8116</v>
      </c>
      <c r="AC340" s="88">
        <v>17857825346.5681</v>
      </c>
      <c r="AD340" s="88">
        <v>17920335391.190498</v>
      </c>
      <c r="AE340" s="88">
        <v>17983126408.861</v>
      </c>
      <c r="AF340" s="88">
        <v>18047989412.710701</v>
      </c>
      <c r="AG340" s="88">
        <v>18152279865.2822</v>
      </c>
      <c r="AH340" s="88">
        <v>18211039612.962898</v>
      </c>
      <c r="AI340" s="88">
        <v>18272028944.094501</v>
      </c>
      <c r="AJ340" s="88">
        <v>18328777969.302601</v>
      </c>
      <c r="AK340" s="88">
        <v>18383360022.944698</v>
      </c>
      <c r="AL340" s="88">
        <v>18439110373.772499</v>
      </c>
      <c r="AM340" s="88">
        <v>18495387546.425598</v>
      </c>
      <c r="AN340" s="88">
        <v>18495387546.425598</v>
      </c>
      <c r="AO340" s="88">
        <v>18515182042.4916</v>
      </c>
      <c r="AP340" s="88">
        <v>18497094276.210899</v>
      </c>
      <c r="AQ340" s="88">
        <v>18512444629.618198</v>
      </c>
      <c r="AR340" s="88">
        <v>18528966465.7533</v>
      </c>
      <c r="AS340" s="88">
        <v>18548292668.432899</v>
      </c>
      <c r="AT340" s="88">
        <v>18639240800.649601</v>
      </c>
      <c r="AU340" s="88">
        <v>18692233451.608101</v>
      </c>
      <c r="AV340" s="88">
        <v>18747769197.898201</v>
      </c>
      <c r="AW340" s="88">
        <v>18799817082.139599</v>
      </c>
      <c r="AX340" s="88">
        <v>18850544711.199799</v>
      </c>
      <c r="AY340" s="88">
        <v>18903758950.6399</v>
      </c>
      <c r="AZ340" s="88">
        <v>18956559460.410099</v>
      </c>
      <c r="BA340" s="88">
        <v>18956559460.410099</v>
      </c>
    </row>
    <row r="341" spans="1:53" s="92" customFormat="1" x14ac:dyDescent="0.2">
      <c r="A341" s="91" t="s">
        <v>707</v>
      </c>
      <c r="B341" s="92">
        <v>6.9726541246527093E-2</v>
      </c>
      <c r="C341" s="92">
        <v>6.9634769403925101E-2</v>
      </c>
      <c r="D341" s="92">
        <v>6.9567372817440506E-2</v>
      </c>
      <c r="E341" s="92">
        <v>6.9630161455555895E-2</v>
      </c>
      <c r="F341" s="92">
        <v>6.9622149026113897E-2</v>
      </c>
      <c r="G341" s="92">
        <v>6.95232655223188E-2</v>
      </c>
      <c r="H341" s="92">
        <v>6.9561622050201402E-2</v>
      </c>
      <c r="I341" s="92">
        <v>6.9482354510784397E-2</v>
      </c>
      <c r="J341" s="92">
        <v>6.9465793988274002E-2</v>
      </c>
      <c r="K341" s="92">
        <v>6.9440637727003901E-2</v>
      </c>
      <c r="L341" s="92">
        <v>6.9447895095535006E-2</v>
      </c>
      <c r="M341" s="92">
        <v>6.9456915985615403E-2</v>
      </c>
      <c r="N341" s="92">
        <v>6.9456915985615403E-2</v>
      </c>
      <c r="O341" s="92">
        <v>7.5091571782431699E-2</v>
      </c>
      <c r="P341" s="92">
        <v>7.5072589464190098E-2</v>
      </c>
      <c r="Q341" s="92">
        <v>7.51078500003588E-2</v>
      </c>
      <c r="R341" s="92">
        <v>7.5221248697830104E-2</v>
      </c>
      <c r="S341" s="92">
        <v>7.5179435691458199E-2</v>
      </c>
      <c r="T341" s="92">
        <v>7.5051596656229E-2</v>
      </c>
      <c r="U341" s="92">
        <v>7.4952548726625504E-2</v>
      </c>
      <c r="V341" s="92">
        <v>7.4707661498630396E-2</v>
      </c>
      <c r="W341" s="92">
        <v>7.4701683809628897E-2</v>
      </c>
      <c r="X341" s="92">
        <v>7.4702388521080104E-2</v>
      </c>
      <c r="Y341" s="92">
        <v>7.4754852657446594E-2</v>
      </c>
      <c r="Z341" s="92">
        <v>7.4806992072298101E-2</v>
      </c>
      <c r="AA341" s="92">
        <v>7.4806992072298101E-2</v>
      </c>
      <c r="AB341" s="92">
        <v>7.4832854672128093E-2</v>
      </c>
      <c r="AC341" s="92">
        <v>7.4881680573903597E-2</v>
      </c>
      <c r="AD341" s="92">
        <v>7.4930486712486102E-2</v>
      </c>
      <c r="AE341" s="92">
        <v>7.4961889547346297E-2</v>
      </c>
      <c r="AF341" s="92">
        <v>7.4992578080921607E-2</v>
      </c>
      <c r="AG341" s="92">
        <v>7.4839370612345399E-2</v>
      </c>
      <c r="AH341" s="92">
        <v>7.4856694796425594E-2</v>
      </c>
      <c r="AI341" s="92">
        <v>7.4866966974718202E-2</v>
      </c>
      <c r="AJ341" s="92">
        <v>7.4885366405103501E-2</v>
      </c>
      <c r="AK341" s="92">
        <v>7.4904215328604598E-2</v>
      </c>
      <c r="AL341" s="92">
        <v>7.4960043101123697E-2</v>
      </c>
      <c r="AM341" s="92">
        <v>7.5004431261909102E-2</v>
      </c>
      <c r="AN341" s="92">
        <v>7.5004431261909102E-2</v>
      </c>
      <c r="AO341" s="92">
        <v>7.5173118968483693E-2</v>
      </c>
      <c r="AP341" s="92">
        <v>7.5295515637980301E-2</v>
      </c>
      <c r="AQ341" s="92">
        <v>7.5415808141571297E-2</v>
      </c>
      <c r="AR341" s="92">
        <v>7.5524360900293699E-2</v>
      </c>
      <c r="AS341" s="92">
        <v>7.56391775982415E-2</v>
      </c>
      <c r="AT341" s="92">
        <v>7.5524675539785702E-2</v>
      </c>
      <c r="AU341" s="92">
        <v>7.5592065298275599E-2</v>
      </c>
      <c r="AV341" s="92">
        <v>7.5653497704113296E-2</v>
      </c>
      <c r="AW341" s="92">
        <v>7.57062535280075E-2</v>
      </c>
      <c r="AX341" s="92">
        <v>7.5751215103799299E-2</v>
      </c>
      <c r="AY341" s="92">
        <v>7.5832217955809397E-2</v>
      </c>
      <c r="AZ341" s="92">
        <v>7.5907130366705197E-2</v>
      </c>
      <c r="BA341" s="92">
        <v>7.5907130366705197E-2</v>
      </c>
    </row>
    <row r="342" spans="1:53" s="92" customFormat="1" x14ac:dyDescent="0.2">
      <c r="A342" s="91" t="s">
        <v>708</v>
      </c>
      <c r="B342" s="92">
        <v>7.5113634558837794E-2</v>
      </c>
      <c r="C342" s="92">
        <v>7.5005849051290804E-2</v>
      </c>
      <c r="D342" s="92">
        <v>7.4927675891335893E-2</v>
      </c>
      <c r="E342" s="92">
        <v>7.4994855206354502E-2</v>
      </c>
      <c r="F342" s="92">
        <v>7.4990870057873402E-2</v>
      </c>
      <c r="G342" s="92">
        <v>7.4896987944183605E-2</v>
      </c>
      <c r="H342" s="92">
        <v>7.4950985392315594E-2</v>
      </c>
      <c r="I342" s="92">
        <v>7.4865643278781493E-2</v>
      </c>
      <c r="J342" s="92">
        <v>7.4844832986270496E-2</v>
      </c>
      <c r="K342" s="92">
        <v>7.4813583691025198E-2</v>
      </c>
      <c r="L342" s="92">
        <v>7.4821706643918795E-2</v>
      </c>
      <c r="M342" s="92">
        <v>7.4831974776606705E-2</v>
      </c>
      <c r="N342" s="92">
        <v>7.4831974776606705E-2</v>
      </c>
      <c r="O342" s="92">
        <v>8.0461692257231807E-2</v>
      </c>
      <c r="P342" s="92">
        <v>8.0436052426053298E-2</v>
      </c>
      <c r="Q342" s="92">
        <v>8.0474161877222505E-2</v>
      </c>
      <c r="R342" s="92">
        <v>8.0590409764497495E-2</v>
      </c>
      <c r="S342" s="92">
        <v>8.0536385271336802E-2</v>
      </c>
      <c r="T342" s="92">
        <v>8.0383314482358401E-2</v>
      </c>
      <c r="U342" s="92">
        <v>8.0257737196738496E-2</v>
      </c>
      <c r="V342" s="92">
        <v>7.9987268682754201E-2</v>
      </c>
      <c r="W342" s="92">
        <v>7.9977382964531704E-2</v>
      </c>
      <c r="X342" s="92">
        <v>7.99753856730539E-2</v>
      </c>
      <c r="Y342" s="92">
        <v>8.0034311657653498E-2</v>
      </c>
      <c r="Z342" s="92">
        <v>8.00928941307089E-2</v>
      </c>
      <c r="AA342" s="92">
        <v>8.00928941307089E-2</v>
      </c>
      <c r="AB342" s="92">
        <v>8.0119486101323703E-2</v>
      </c>
      <c r="AC342" s="92">
        <v>8.0173146456215205E-2</v>
      </c>
      <c r="AD342" s="92">
        <v>8.0226814293177698E-2</v>
      </c>
      <c r="AE342" s="92">
        <v>8.0260052769210902E-2</v>
      </c>
      <c r="AF342" s="92">
        <v>8.0292493179804802E-2</v>
      </c>
      <c r="AG342" s="92">
        <v>8.0127980347903499E-2</v>
      </c>
      <c r="AH342" s="92">
        <v>8.0144958930738697E-2</v>
      </c>
      <c r="AI342" s="92">
        <v>8.0153670369296298E-2</v>
      </c>
      <c r="AJ342" s="92">
        <v>8.0171979064752596E-2</v>
      </c>
      <c r="AK342" s="92">
        <v>8.0190849251304597E-2</v>
      </c>
      <c r="AL342" s="92">
        <v>8.0253288389736305E-2</v>
      </c>
      <c r="AM342" s="92">
        <v>8.0302298477436404E-2</v>
      </c>
      <c r="AN342" s="92">
        <v>8.0302298477436404E-2</v>
      </c>
      <c r="AO342" s="92">
        <v>8.0486813387486006E-2</v>
      </c>
      <c r="AP342" s="92">
        <v>8.0623882809299802E-2</v>
      </c>
      <c r="AQ342" s="92">
        <v>8.0758499064767605E-2</v>
      </c>
      <c r="AR342" s="92">
        <v>8.0879337296529893E-2</v>
      </c>
      <c r="AS342" s="92">
        <v>8.1007607592706005E-2</v>
      </c>
      <c r="AT342" s="92">
        <v>8.08846329006222E-2</v>
      </c>
      <c r="AU342" s="92">
        <v>8.0953557039492793E-2</v>
      </c>
      <c r="AV342" s="92">
        <v>8.1015550348986498E-2</v>
      </c>
      <c r="AW342" s="92">
        <v>8.1067396759883698E-2</v>
      </c>
      <c r="AX342" s="92">
        <v>8.1110126632708904E-2</v>
      </c>
      <c r="AY342" s="92">
        <v>8.1195484254256503E-2</v>
      </c>
      <c r="AZ342" s="92">
        <v>8.1273752808108099E-2</v>
      </c>
      <c r="BA342" s="92">
        <v>8.1273752808108099E-2</v>
      </c>
    </row>
    <row r="343" spans="1:53" s="92" customFormat="1" x14ac:dyDescent="0.2">
      <c r="A343" s="91" t="s">
        <v>709</v>
      </c>
      <c r="B343" s="92">
        <v>8.0500727871148495E-2</v>
      </c>
      <c r="C343" s="92">
        <v>8.0376928698656494E-2</v>
      </c>
      <c r="D343" s="92">
        <v>8.0287978965231294E-2</v>
      </c>
      <c r="E343" s="92">
        <v>8.0359548957153096E-2</v>
      </c>
      <c r="F343" s="92">
        <v>8.0359591089632906E-2</v>
      </c>
      <c r="G343" s="92">
        <v>8.0270710366048298E-2</v>
      </c>
      <c r="H343" s="92">
        <v>8.0340348734429898E-2</v>
      </c>
      <c r="I343" s="92">
        <v>8.0248932046778507E-2</v>
      </c>
      <c r="J343" s="92">
        <v>8.0223871984266906E-2</v>
      </c>
      <c r="K343" s="92">
        <v>8.0186529655046607E-2</v>
      </c>
      <c r="L343" s="92">
        <v>8.0195518192302598E-2</v>
      </c>
      <c r="M343" s="92">
        <v>8.0207033567598104E-2</v>
      </c>
      <c r="N343" s="92">
        <v>8.0207033567598104E-2</v>
      </c>
      <c r="O343" s="92">
        <v>8.5831812732031998E-2</v>
      </c>
      <c r="P343" s="92">
        <v>8.5799515387916497E-2</v>
      </c>
      <c r="Q343" s="92">
        <v>8.5840473754086197E-2</v>
      </c>
      <c r="R343" s="92">
        <v>8.59595708311649E-2</v>
      </c>
      <c r="S343" s="92">
        <v>8.5893334851215503E-2</v>
      </c>
      <c r="T343" s="92">
        <v>8.5715032308487898E-2</v>
      </c>
      <c r="U343" s="92">
        <v>8.5562925666851503E-2</v>
      </c>
      <c r="V343" s="92">
        <v>8.5266875866878006E-2</v>
      </c>
      <c r="W343" s="92">
        <v>8.5253082119434595E-2</v>
      </c>
      <c r="X343" s="92">
        <v>8.5248382825027794E-2</v>
      </c>
      <c r="Y343" s="92">
        <v>8.5313770657860305E-2</v>
      </c>
      <c r="Z343" s="92">
        <v>8.5378796189119699E-2</v>
      </c>
      <c r="AA343" s="92">
        <v>8.5378796189119699E-2</v>
      </c>
      <c r="AB343" s="92">
        <v>8.5406117530519299E-2</v>
      </c>
      <c r="AC343" s="92">
        <v>8.5464612338526799E-2</v>
      </c>
      <c r="AD343" s="92">
        <v>8.5523141873869196E-2</v>
      </c>
      <c r="AE343" s="92">
        <v>8.5558215991075603E-2</v>
      </c>
      <c r="AF343" s="92">
        <v>8.5592408278687901E-2</v>
      </c>
      <c r="AG343" s="92">
        <v>8.5416590083461696E-2</v>
      </c>
      <c r="AH343" s="92">
        <v>8.54332230650518E-2</v>
      </c>
      <c r="AI343" s="92">
        <v>8.5440373763874505E-2</v>
      </c>
      <c r="AJ343" s="92">
        <v>8.5458591724401706E-2</v>
      </c>
      <c r="AK343" s="92">
        <v>8.5477483174004595E-2</v>
      </c>
      <c r="AL343" s="92">
        <v>8.5546533678348996E-2</v>
      </c>
      <c r="AM343" s="92">
        <v>8.5600165692963595E-2</v>
      </c>
      <c r="AN343" s="92">
        <v>8.5600165692963595E-2</v>
      </c>
      <c r="AO343" s="92">
        <v>8.5800507806488402E-2</v>
      </c>
      <c r="AP343" s="92">
        <v>8.5952249980619302E-2</v>
      </c>
      <c r="AQ343" s="92">
        <v>8.6101189987963997E-2</v>
      </c>
      <c r="AR343" s="92">
        <v>8.6234313692766101E-2</v>
      </c>
      <c r="AS343" s="92">
        <v>8.6376037587170398E-2</v>
      </c>
      <c r="AT343" s="92">
        <v>8.6244590261458698E-2</v>
      </c>
      <c r="AU343" s="92">
        <v>8.6315048780710002E-2</v>
      </c>
      <c r="AV343" s="92">
        <v>8.6377602993859603E-2</v>
      </c>
      <c r="AW343" s="92">
        <v>8.6428539991759895E-2</v>
      </c>
      <c r="AX343" s="92">
        <v>8.6469038161618494E-2</v>
      </c>
      <c r="AY343" s="92">
        <v>8.6558750552703595E-2</v>
      </c>
      <c r="AZ343" s="92">
        <v>8.6640375249511001E-2</v>
      </c>
      <c r="BA343" s="92">
        <v>8.6640375249511001E-2</v>
      </c>
    </row>
    <row r="344" spans="1:53" x14ac:dyDescent="0.2">
      <c r="A344" s="89" t="s">
        <v>710</v>
      </c>
    </row>
    <row r="345" spans="1:53" s="92" customFormat="1" x14ac:dyDescent="0.2">
      <c r="A345" s="91" t="s">
        <v>711</v>
      </c>
      <c r="B345" s="92">
        <v>0.10099999999999899</v>
      </c>
      <c r="C345" s="92">
        <v>0.10099999999999899</v>
      </c>
      <c r="D345" s="92">
        <v>0.10099999999999899</v>
      </c>
      <c r="E345" s="92">
        <v>0.10099999999999899</v>
      </c>
      <c r="F345" s="92">
        <v>0.10099999999999899</v>
      </c>
      <c r="G345" s="92">
        <v>0.10099999999999899</v>
      </c>
      <c r="H345" s="92">
        <v>0.10099999999999899</v>
      </c>
      <c r="I345" s="92">
        <v>0.10099999999999899</v>
      </c>
      <c r="J345" s="92">
        <v>0.10099999999999899</v>
      </c>
      <c r="K345" s="92">
        <v>0.10099999999999899</v>
      </c>
      <c r="L345" s="92">
        <v>0.10099999999999899</v>
      </c>
      <c r="M345" s="92">
        <v>0.10099999999999899</v>
      </c>
      <c r="N345" s="92">
        <v>0.10099999999999899</v>
      </c>
      <c r="O345" s="92">
        <v>0.1115</v>
      </c>
      <c r="P345" s="92">
        <v>0.1115</v>
      </c>
      <c r="Q345" s="92">
        <v>0.1115</v>
      </c>
      <c r="R345" s="92">
        <v>0.1115</v>
      </c>
      <c r="S345" s="92">
        <v>0.1115</v>
      </c>
      <c r="T345" s="92">
        <v>0.1115</v>
      </c>
      <c r="U345" s="92">
        <v>0.1115</v>
      </c>
      <c r="V345" s="92">
        <v>0.1115</v>
      </c>
      <c r="W345" s="92">
        <v>0.1115</v>
      </c>
      <c r="X345" s="92">
        <v>0.1115</v>
      </c>
      <c r="Y345" s="92">
        <v>0.1115</v>
      </c>
      <c r="Z345" s="92">
        <v>0.1115</v>
      </c>
      <c r="AA345" s="92">
        <v>0.1115</v>
      </c>
      <c r="AB345" s="92">
        <v>0.1115</v>
      </c>
      <c r="AC345" s="92">
        <v>0.1115</v>
      </c>
      <c r="AD345" s="92">
        <v>0.1115</v>
      </c>
      <c r="AE345" s="92">
        <v>0.1115</v>
      </c>
      <c r="AF345" s="92">
        <v>0.1115</v>
      </c>
      <c r="AG345" s="92">
        <v>0.1115</v>
      </c>
      <c r="AH345" s="92">
        <v>0.1115</v>
      </c>
      <c r="AI345" s="92">
        <v>0.1115</v>
      </c>
      <c r="AJ345" s="92">
        <v>0.1115</v>
      </c>
      <c r="AK345" s="92">
        <v>0.1115</v>
      </c>
      <c r="AL345" s="92">
        <v>0.1115</v>
      </c>
      <c r="AM345" s="92">
        <v>0.1115</v>
      </c>
      <c r="AN345" s="92">
        <v>0.1115</v>
      </c>
      <c r="AO345" s="92">
        <v>0.1115</v>
      </c>
      <c r="AP345" s="92">
        <v>0.1115</v>
      </c>
      <c r="AQ345" s="92">
        <v>0.1115</v>
      </c>
      <c r="AR345" s="92">
        <v>0.1115</v>
      </c>
      <c r="AS345" s="92">
        <v>0.1115</v>
      </c>
      <c r="AT345" s="92">
        <v>0.1115</v>
      </c>
      <c r="AU345" s="92">
        <v>0.1115</v>
      </c>
      <c r="AV345" s="92">
        <v>0.1115</v>
      </c>
      <c r="AW345" s="92">
        <v>0.1115</v>
      </c>
      <c r="AX345" s="92">
        <v>0.1115</v>
      </c>
      <c r="AY345" s="92">
        <v>0.1115</v>
      </c>
      <c r="AZ345" s="92">
        <v>0.1115</v>
      </c>
      <c r="BA345" s="92">
        <v>0.1115</v>
      </c>
    </row>
    <row r="346" spans="1:53" s="92" customFormat="1" x14ac:dyDescent="0.2">
      <c r="A346" s="91" t="s">
        <v>712</v>
      </c>
      <c r="B346" s="92">
        <v>0</v>
      </c>
      <c r="C346" s="92">
        <v>0</v>
      </c>
      <c r="D346" s="92">
        <v>0</v>
      </c>
      <c r="E346" s="92">
        <v>0</v>
      </c>
      <c r="F346" s="92">
        <v>0</v>
      </c>
      <c r="G346" s="92">
        <v>0</v>
      </c>
      <c r="H346" s="92">
        <v>0</v>
      </c>
      <c r="I346" s="92">
        <v>0</v>
      </c>
      <c r="J346" s="92">
        <v>0</v>
      </c>
      <c r="K346" s="92">
        <v>0</v>
      </c>
      <c r="L346" s="92">
        <v>0</v>
      </c>
      <c r="M346" s="92">
        <v>0</v>
      </c>
      <c r="N346" s="92">
        <v>0</v>
      </c>
      <c r="O346" s="92">
        <v>0</v>
      </c>
      <c r="P346" s="92">
        <v>0</v>
      </c>
      <c r="Q346" s="92">
        <v>0</v>
      </c>
      <c r="R346" s="92">
        <v>0</v>
      </c>
      <c r="S346" s="92">
        <v>0</v>
      </c>
      <c r="T346" s="92">
        <v>0</v>
      </c>
      <c r="U346" s="92">
        <v>0</v>
      </c>
      <c r="V346" s="92">
        <v>0</v>
      </c>
      <c r="W346" s="92">
        <v>0</v>
      </c>
      <c r="X346" s="92">
        <v>0</v>
      </c>
      <c r="Y346" s="92">
        <v>0</v>
      </c>
      <c r="Z346" s="92">
        <v>0</v>
      </c>
      <c r="AA346" s="92">
        <v>0</v>
      </c>
      <c r="AB346" s="92">
        <v>0</v>
      </c>
      <c r="AC346" s="92">
        <v>0</v>
      </c>
      <c r="AD346" s="92">
        <v>0</v>
      </c>
      <c r="AE346" s="92">
        <v>0</v>
      </c>
      <c r="AF346" s="92">
        <v>0</v>
      </c>
      <c r="AG346" s="92">
        <v>0</v>
      </c>
      <c r="AH346" s="92">
        <v>0</v>
      </c>
      <c r="AI346" s="92">
        <v>0</v>
      </c>
      <c r="AJ346" s="92">
        <v>0</v>
      </c>
      <c r="AK346" s="92">
        <v>0</v>
      </c>
      <c r="AL346" s="92">
        <v>0</v>
      </c>
      <c r="AM346" s="92">
        <v>0</v>
      </c>
      <c r="AN346" s="92">
        <v>0</v>
      </c>
      <c r="AO346" s="92">
        <v>0</v>
      </c>
      <c r="AP346" s="92">
        <v>0</v>
      </c>
      <c r="AQ346" s="92">
        <v>0</v>
      </c>
      <c r="AR346" s="92">
        <v>0</v>
      </c>
      <c r="AS346" s="92">
        <v>0</v>
      </c>
      <c r="AT346" s="92">
        <v>0</v>
      </c>
      <c r="AU346" s="92">
        <v>0</v>
      </c>
      <c r="AV346" s="92">
        <v>0</v>
      </c>
      <c r="AW346" s="92">
        <v>0</v>
      </c>
      <c r="AX346" s="92">
        <v>0</v>
      </c>
      <c r="AY346" s="92">
        <v>0</v>
      </c>
      <c r="AZ346" s="92">
        <v>0</v>
      </c>
      <c r="BA346" s="92">
        <v>0</v>
      </c>
    </row>
    <row r="347" spans="1:53" s="92" customFormat="1" x14ac:dyDescent="0.2">
      <c r="A347" s="91" t="s">
        <v>713</v>
      </c>
      <c r="B347" s="92">
        <v>4.4882746403159701E-2</v>
      </c>
      <c r="C347" s="92">
        <v>4.4844030641149099E-2</v>
      </c>
      <c r="D347" s="92">
        <v>4.4805975855940899E-2</v>
      </c>
      <c r="E347" s="92">
        <v>4.48976770992724E-2</v>
      </c>
      <c r="F347" s="92">
        <v>4.4840286623874598E-2</v>
      </c>
      <c r="G347" s="92">
        <v>4.4576641014398601E-2</v>
      </c>
      <c r="H347" s="92">
        <v>4.45023478522611E-2</v>
      </c>
      <c r="I347" s="92">
        <v>4.4391831527049203E-2</v>
      </c>
      <c r="J347" s="92">
        <v>4.4398857938015499E-2</v>
      </c>
      <c r="K347" s="92">
        <v>4.4405855852650999E-2</v>
      </c>
      <c r="L347" s="92">
        <v>4.4412825418006001E-2</v>
      </c>
      <c r="M347" s="92">
        <v>4.4419766780122799E-2</v>
      </c>
      <c r="N347" s="92">
        <v>4.4419766780122799E-2</v>
      </c>
      <c r="O347" s="92">
        <v>4.4460873876241001E-2</v>
      </c>
      <c r="P347" s="92">
        <v>4.4501834519087902E-2</v>
      </c>
      <c r="Q347" s="92">
        <v>4.4542886576972501E-2</v>
      </c>
      <c r="R347" s="92">
        <v>4.4752720121582198E-2</v>
      </c>
      <c r="S347" s="92">
        <v>4.4811913662453698E-2</v>
      </c>
      <c r="T347" s="92">
        <v>4.4844462997954901E-2</v>
      </c>
      <c r="U347" s="92">
        <v>4.4953637905644203E-2</v>
      </c>
      <c r="V347" s="92">
        <v>4.4741294641287899E-2</v>
      </c>
      <c r="W347" s="92">
        <v>4.4775593428427997E-2</v>
      </c>
      <c r="X347" s="92">
        <v>4.4809508497313903E-2</v>
      </c>
      <c r="Y347" s="92">
        <v>4.4843046181093402E-2</v>
      </c>
      <c r="Z347" s="92">
        <v>4.4876212674309801E-2</v>
      </c>
      <c r="AA347" s="92">
        <v>4.4876212674309801E-2</v>
      </c>
      <c r="AB347" s="92">
        <v>4.49223211546542E-2</v>
      </c>
      <c r="AC347" s="92">
        <v>4.4967927043153201E-2</v>
      </c>
      <c r="AD347" s="92">
        <v>4.5013257474209298E-2</v>
      </c>
      <c r="AE347" s="92">
        <v>4.5057992961256198E-2</v>
      </c>
      <c r="AF347" s="92">
        <v>4.5102248732188301E-2</v>
      </c>
      <c r="AG347" s="92">
        <v>4.4912394449957198E-2</v>
      </c>
      <c r="AH347" s="92">
        <v>4.4953313252120902E-2</v>
      </c>
      <c r="AI347" s="92">
        <v>4.4993831908128001E-2</v>
      </c>
      <c r="AJ347" s="92">
        <v>4.50339562122321E-2</v>
      </c>
      <c r="AK347" s="92">
        <v>4.5073691847354699E-2</v>
      </c>
      <c r="AL347" s="92">
        <v>4.5113044387746701E-2</v>
      </c>
      <c r="AM347" s="92">
        <v>4.5152019301573497E-2</v>
      </c>
      <c r="AN347" s="92">
        <v>4.5152019301573497E-2</v>
      </c>
      <c r="AO347" s="92">
        <v>4.5321672367528897E-2</v>
      </c>
      <c r="AP347" s="92">
        <v>4.5407226181940097E-2</v>
      </c>
      <c r="AQ347" s="92">
        <v>4.5492998041842099E-2</v>
      </c>
      <c r="AR347" s="92">
        <v>4.5578563823317299E-2</v>
      </c>
      <c r="AS347" s="92">
        <v>4.5664025652532199E-2</v>
      </c>
      <c r="AT347" s="92">
        <v>4.5519211718069399E-2</v>
      </c>
      <c r="AU347" s="92">
        <v>4.5645976990190899E-2</v>
      </c>
      <c r="AV347" s="92">
        <v>4.5771678143746899E-2</v>
      </c>
      <c r="AW347" s="92">
        <v>4.5896329179128503E-2</v>
      </c>
      <c r="AX347" s="92">
        <v>4.6019943852414799E-2</v>
      </c>
      <c r="AY347" s="92">
        <v>4.6142535680679601E-2</v>
      </c>
      <c r="AZ347" s="92">
        <v>4.6264117947159303E-2</v>
      </c>
      <c r="BA347" s="92">
        <v>4.6264117947159303E-2</v>
      </c>
    </row>
    <row r="348" spans="1:53" s="92" customFormat="1" x14ac:dyDescent="0.2">
      <c r="A348" s="91" t="s">
        <v>714</v>
      </c>
      <c r="B348" s="92">
        <v>4.0648354372016401E-2</v>
      </c>
      <c r="C348" s="92">
        <v>4.1370572403104898E-2</v>
      </c>
      <c r="D348" s="92">
        <v>3.8383073514038302E-2</v>
      </c>
      <c r="E348" s="92">
        <v>3.1517396817584399E-2</v>
      </c>
      <c r="F348" s="92">
        <v>3.0387512523542201E-2</v>
      </c>
      <c r="G348" s="92">
        <v>3.3340330710401697E-2</v>
      </c>
      <c r="H348" s="92">
        <v>3.5795034722472897E-2</v>
      </c>
      <c r="I348" s="92">
        <v>4.2203903717787102E-2</v>
      </c>
      <c r="J348" s="92">
        <v>4.3110382274041598E-2</v>
      </c>
      <c r="K348" s="92">
        <v>4.5048559583768903E-2</v>
      </c>
      <c r="L348" s="92">
        <v>4.2986148735827498E-2</v>
      </c>
      <c r="M348" s="92">
        <v>4.04999999991233E-2</v>
      </c>
      <c r="N348" s="92">
        <v>4.04999999991233E-2</v>
      </c>
      <c r="O348" s="92">
        <v>4.1564247755422397E-2</v>
      </c>
      <c r="P348" s="92">
        <v>4.48319081270383E-2</v>
      </c>
      <c r="Q348" s="92">
        <v>4.29210887520158E-2</v>
      </c>
      <c r="R348" s="92">
        <v>3.66689209901781E-2</v>
      </c>
      <c r="S348" s="92">
        <v>3.3209171292184703E-2</v>
      </c>
      <c r="T348" s="92">
        <v>3.1776167343455203E-2</v>
      </c>
      <c r="U348" s="92">
        <v>-1.0772678742641899E-3</v>
      </c>
      <c r="V348" s="92">
        <v>3.1122311984647998E-2</v>
      </c>
      <c r="W348" s="92">
        <v>2.7850585998810799E-2</v>
      </c>
      <c r="X348" s="92">
        <v>2.37946821703637E-2</v>
      </c>
      <c r="Y348" s="92">
        <v>2.67809409748344E-2</v>
      </c>
      <c r="Z348" s="92">
        <v>3.25000000220338E-2</v>
      </c>
      <c r="AA348" s="92">
        <v>3.25000000220338E-2</v>
      </c>
      <c r="AB348" s="92">
        <v>2.58982387457353E-2</v>
      </c>
      <c r="AC348" s="92">
        <v>2.9521273830496401E-2</v>
      </c>
      <c r="AD348" s="92">
        <v>6.9697489188047093E-2</v>
      </c>
      <c r="AE348" s="92">
        <v>-0.54054330341242296</v>
      </c>
      <c r="AF348" s="92">
        <v>-4.5592168925235099E-2</v>
      </c>
      <c r="AG348" s="92">
        <v>9.3996670474645102E-3</v>
      </c>
      <c r="AH348" s="92">
        <v>9.6968402102790407E-3</v>
      </c>
      <c r="AI348" s="92">
        <v>9.8833837734492204E-3</v>
      </c>
      <c r="AJ348" s="92">
        <v>9.0207693678417498E-3</v>
      </c>
      <c r="AK348" s="92">
        <v>6.1765425893992596E-3</v>
      </c>
      <c r="AL348" s="92">
        <v>8.4206761040078199E-3</v>
      </c>
      <c r="AM348" s="92">
        <v>3.2000000478822802E-2</v>
      </c>
      <c r="AN348" s="92">
        <v>3.2000000478822802E-2</v>
      </c>
      <c r="AO348" s="92">
        <v>1.4208375623832E-2</v>
      </c>
      <c r="AP348" s="92">
        <v>2.15530366363723E-2</v>
      </c>
      <c r="AQ348" s="92">
        <v>2.4223745388392899E-2</v>
      </c>
      <c r="AR348" s="92">
        <v>2.64786000608833E-2</v>
      </c>
      <c r="AS348" s="92">
        <v>2.7388825237310802E-2</v>
      </c>
      <c r="AT348" s="92">
        <v>3.5068538262031698E-2</v>
      </c>
      <c r="AU348" s="92">
        <v>3.5370242454077501E-2</v>
      </c>
      <c r="AV348" s="92">
        <v>3.6020530464416799E-2</v>
      </c>
      <c r="AW348" s="92">
        <v>3.6609394433066801E-2</v>
      </c>
      <c r="AX348" s="92">
        <v>3.7205733432160999E-2</v>
      </c>
      <c r="AY348" s="92">
        <v>3.4020519694778199E-2</v>
      </c>
      <c r="AZ348" s="92">
        <v>3.2000000000349901E-2</v>
      </c>
      <c r="BA348" s="92">
        <v>3.2000000000349901E-2</v>
      </c>
    </row>
    <row r="349" spans="1:53" s="92" customFormat="1" x14ac:dyDescent="0.2">
      <c r="A349" s="91" t="s">
        <v>715</v>
      </c>
      <c r="B349" s="92">
        <v>2.6111886408593899E-2</v>
      </c>
      <c r="C349" s="92">
        <v>2.6111886408593899E-2</v>
      </c>
      <c r="D349" s="92">
        <v>2.6111886408593899E-2</v>
      </c>
      <c r="E349" s="92">
        <v>2.6111886408593899E-2</v>
      </c>
      <c r="F349" s="92">
        <v>2.6111886408593899E-2</v>
      </c>
      <c r="G349" s="92">
        <v>2.6111886408593899E-2</v>
      </c>
      <c r="H349" s="92">
        <v>2.6111886408593899E-2</v>
      </c>
      <c r="I349" s="92">
        <v>2.6111886408593899E-2</v>
      </c>
      <c r="J349" s="92">
        <v>2.6111886408593899E-2</v>
      </c>
      <c r="K349" s="92">
        <v>2.6111886408593899E-2</v>
      </c>
      <c r="L349" s="92">
        <v>2.6111886408593899E-2</v>
      </c>
      <c r="M349" s="92">
        <v>2.6111886408593899E-2</v>
      </c>
      <c r="N349" s="92">
        <v>2.6111886408593899E-2</v>
      </c>
      <c r="O349" s="92">
        <v>2.6111886408593899E-2</v>
      </c>
      <c r="P349" s="92">
        <v>2.6111886408593899E-2</v>
      </c>
      <c r="Q349" s="92">
        <v>2.6111886408593899E-2</v>
      </c>
      <c r="R349" s="92">
        <v>2.6111886408593899E-2</v>
      </c>
      <c r="S349" s="92">
        <v>2.6111886408593899E-2</v>
      </c>
      <c r="T349" s="92">
        <v>2.6111886408593899E-2</v>
      </c>
      <c r="U349" s="92">
        <v>2.6111886408593899E-2</v>
      </c>
      <c r="V349" s="92">
        <v>2.6111886408593899E-2</v>
      </c>
      <c r="W349" s="92">
        <v>2.6111886408593899E-2</v>
      </c>
      <c r="X349" s="92">
        <v>2.6111886408593899E-2</v>
      </c>
      <c r="Y349" s="92">
        <v>2.6111886408593899E-2</v>
      </c>
      <c r="Z349" s="92">
        <v>2.6111886408593899E-2</v>
      </c>
      <c r="AA349" s="92">
        <v>2.6111886408593899E-2</v>
      </c>
      <c r="AB349" s="92">
        <v>2.6111886408593899E-2</v>
      </c>
      <c r="AC349" s="92">
        <v>2.6111886408593899E-2</v>
      </c>
      <c r="AD349" s="92">
        <v>2.6111886408593899E-2</v>
      </c>
      <c r="AE349" s="92">
        <v>2.6111886408593899E-2</v>
      </c>
      <c r="AF349" s="92">
        <v>2.6111886408593899E-2</v>
      </c>
      <c r="AG349" s="92">
        <v>2.6111886408593899E-2</v>
      </c>
      <c r="AH349" s="92">
        <v>2.6111886408593899E-2</v>
      </c>
      <c r="AI349" s="92">
        <v>2.6111886408593899E-2</v>
      </c>
      <c r="AJ349" s="92">
        <v>2.6111886408593899E-2</v>
      </c>
      <c r="AK349" s="92">
        <v>2.6111886408593899E-2</v>
      </c>
      <c r="AL349" s="92">
        <v>2.6111886408593899E-2</v>
      </c>
      <c r="AM349" s="92">
        <v>2.6111886408593899E-2</v>
      </c>
      <c r="AN349" s="92">
        <v>2.6111886408593899E-2</v>
      </c>
      <c r="AO349" s="92">
        <v>2.6111886408593899E-2</v>
      </c>
      <c r="AP349" s="92">
        <v>2.6111886408593899E-2</v>
      </c>
      <c r="AQ349" s="92">
        <v>2.6111886408593899E-2</v>
      </c>
      <c r="AR349" s="92">
        <v>2.6111886408593899E-2</v>
      </c>
      <c r="AS349" s="92">
        <v>2.6111886408593899E-2</v>
      </c>
      <c r="AT349" s="92">
        <v>2.6111886408593899E-2</v>
      </c>
      <c r="AU349" s="92">
        <v>2.6111886408593899E-2</v>
      </c>
      <c r="AV349" s="92">
        <v>2.6111886408593899E-2</v>
      </c>
      <c r="AW349" s="92">
        <v>2.6111886408593899E-2</v>
      </c>
      <c r="AX349" s="92">
        <v>2.6111886408593899E-2</v>
      </c>
      <c r="AY349" s="92">
        <v>2.6111886408593899E-2</v>
      </c>
      <c r="AZ349" s="92">
        <v>2.6111886408593899E-2</v>
      </c>
      <c r="BA349" s="92">
        <v>2.6111886408593899E-2</v>
      </c>
    </row>
    <row r="350" spans="1:53" s="92" customFormat="1" x14ac:dyDescent="0.2">
      <c r="A350" s="91" t="s">
        <v>716</v>
      </c>
      <c r="B350" s="92">
        <v>0</v>
      </c>
      <c r="C350" s="92">
        <v>0</v>
      </c>
      <c r="D350" s="92">
        <v>0</v>
      </c>
      <c r="E350" s="92">
        <v>0</v>
      </c>
      <c r="F350" s="92">
        <v>0</v>
      </c>
      <c r="G350" s="92">
        <v>0</v>
      </c>
      <c r="H350" s="92">
        <v>0</v>
      </c>
      <c r="I350" s="92">
        <v>0</v>
      </c>
      <c r="J350" s="92">
        <v>0</v>
      </c>
      <c r="K350" s="92">
        <v>0</v>
      </c>
      <c r="L350" s="92">
        <v>0</v>
      </c>
      <c r="M350" s="92">
        <v>0</v>
      </c>
      <c r="N350" s="92">
        <v>0</v>
      </c>
      <c r="O350" s="92">
        <v>0</v>
      </c>
      <c r="P350" s="92">
        <v>0</v>
      </c>
      <c r="Q350" s="92">
        <v>0</v>
      </c>
      <c r="R350" s="92">
        <v>0</v>
      </c>
      <c r="S350" s="92">
        <v>0</v>
      </c>
      <c r="T350" s="92">
        <v>0</v>
      </c>
      <c r="U350" s="92">
        <v>0</v>
      </c>
      <c r="V350" s="92">
        <v>0</v>
      </c>
      <c r="W350" s="92">
        <v>0</v>
      </c>
      <c r="X350" s="92">
        <v>0</v>
      </c>
      <c r="Y350" s="92">
        <v>0</v>
      </c>
      <c r="Z350" s="92">
        <v>0</v>
      </c>
      <c r="AA350" s="92">
        <v>0</v>
      </c>
      <c r="AB350" s="92">
        <v>0</v>
      </c>
      <c r="AC350" s="92">
        <v>0</v>
      </c>
      <c r="AD350" s="92">
        <v>0</v>
      </c>
      <c r="AE350" s="92">
        <v>0</v>
      </c>
      <c r="AF350" s="92">
        <v>0</v>
      </c>
      <c r="AG350" s="92">
        <v>0</v>
      </c>
      <c r="AH350" s="92">
        <v>0</v>
      </c>
      <c r="AI350" s="92">
        <v>0</v>
      </c>
      <c r="AJ350" s="92">
        <v>0</v>
      </c>
      <c r="AK350" s="92">
        <v>0</v>
      </c>
      <c r="AL350" s="92">
        <v>0</v>
      </c>
      <c r="AM350" s="92">
        <v>0</v>
      </c>
      <c r="AN350" s="92">
        <v>0</v>
      </c>
      <c r="AO350" s="92">
        <v>0</v>
      </c>
      <c r="AP350" s="92">
        <v>0</v>
      </c>
      <c r="AQ350" s="92">
        <v>0</v>
      </c>
      <c r="AR350" s="92">
        <v>0</v>
      </c>
      <c r="AS350" s="92">
        <v>0</v>
      </c>
      <c r="AT350" s="92">
        <v>0</v>
      </c>
      <c r="AU350" s="92">
        <v>0</v>
      </c>
      <c r="AV350" s="92">
        <v>0</v>
      </c>
      <c r="AW350" s="92">
        <v>0</v>
      </c>
      <c r="AX350" s="92">
        <v>0</v>
      </c>
      <c r="AY350" s="92">
        <v>0</v>
      </c>
      <c r="AZ350" s="92">
        <v>0</v>
      </c>
      <c r="BA350" s="92">
        <v>0</v>
      </c>
    </row>
    <row r="351" spans="1:53" s="92" customFormat="1" x14ac:dyDescent="0.2">
      <c r="A351" s="91" t="s">
        <v>717</v>
      </c>
      <c r="B351" s="92">
        <v>7.5113634558837794E-2</v>
      </c>
      <c r="C351" s="92">
        <v>7.5005849051290804E-2</v>
      </c>
      <c r="D351" s="92">
        <v>7.4927675891335893E-2</v>
      </c>
      <c r="E351" s="92">
        <v>7.4994855206354502E-2</v>
      </c>
      <c r="F351" s="92">
        <v>7.4990870057873402E-2</v>
      </c>
      <c r="G351" s="92">
        <v>7.4896987944183605E-2</v>
      </c>
      <c r="H351" s="92">
        <v>7.4950985392315594E-2</v>
      </c>
      <c r="I351" s="92">
        <v>7.4865643278781493E-2</v>
      </c>
      <c r="J351" s="92">
        <v>7.4844832986270496E-2</v>
      </c>
      <c r="K351" s="92">
        <v>7.4813583691025198E-2</v>
      </c>
      <c r="L351" s="92">
        <v>7.4821706643918795E-2</v>
      </c>
      <c r="M351" s="92">
        <v>7.4831974776606705E-2</v>
      </c>
      <c r="N351" s="92">
        <v>7.4831974776606705E-2</v>
      </c>
      <c r="O351" s="92">
        <v>8.0461692257231807E-2</v>
      </c>
      <c r="P351" s="92">
        <v>8.0436052426053298E-2</v>
      </c>
      <c r="Q351" s="92">
        <v>8.0474161877222505E-2</v>
      </c>
      <c r="R351" s="92">
        <v>8.0590409764497495E-2</v>
      </c>
      <c r="S351" s="92">
        <v>8.0536385271336802E-2</v>
      </c>
      <c r="T351" s="92">
        <v>8.0383314482358401E-2</v>
      </c>
      <c r="U351" s="92">
        <v>8.0257737196738496E-2</v>
      </c>
      <c r="V351" s="92">
        <v>7.9987268682754201E-2</v>
      </c>
      <c r="W351" s="92">
        <v>7.9977382964531704E-2</v>
      </c>
      <c r="X351" s="92">
        <v>7.99753856730539E-2</v>
      </c>
      <c r="Y351" s="92">
        <v>8.0034311657653498E-2</v>
      </c>
      <c r="Z351" s="92">
        <v>8.00928941307089E-2</v>
      </c>
      <c r="AA351" s="92">
        <v>8.00928941307089E-2</v>
      </c>
      <c r="AB351" s="92">
        <v>8.0119486101323703E-2</v>
      </c>
      <c r="AC351" s="92">
        <v>8.0173146456215205E-2</v>
      </c>
      <c r="AD351" s="92">
        <v>8.0226814293177698E-2</v>
      </c>
      <c r="AE351" s="92">
        <v>8.0260052769210902E-2</v>
      </c>
      <c r="AF351" s="92">
        <v>8.0292493179804802E-2</v>
      </c>
      <c r="AG351" s="92">
        <v>8.0127980347903499E-2</v>
      </c>
      <c r="AH351" s="92">
        <v>8.0144958930738697E-2</v>
      </c>
      <c r="AI351" s="92">
        <v>8.0153670369296298E-2</v>
      </c>
      <c r="AJ351" s="92">
        <v>8.0171979064752596E-2</v>
      </c>
      <c r="AK351" s="92">
        <v>8.0190849251304597E-2</v>
      </c>
      <c r="AL351" s="92">
        <v>8.0253288389736305E-2</v>
      </c>
      <c r="AM351" s="92">
        <v>8.0302298477436404E-2</v>
      </c>
      <c r="AN351" s="92">
        <v>8.0302298477436404E-2</v>
      </c>
      <c r="AO351" s="92">
        <v>8.0486813387486006E-2</v>
      </c>
      <c r="AP351" s="92">
        <v>8.0623882809299802E-2</v>
      </c>
      <c r="AQ351" s="92">
        <v>8.0758499064767605E-2</v>
      </c>
      <c r="AR351" s="92">
        <v>8.0879337296529893E-2</v>
      </c>
      <c r="AS351" s="92">
        <v>8.1007607592706005E-2</v>
      </c>
      <c r="AT351" s="92">
        <v>8.08846329006222E-2</v>
      </c>
      <c r="AU351" s="92">
        <v>8.0953557039492793E-2</v>
      </c>
      <c r="AV351" s="92">
        <v>8.1015550348986498E-2</v>
      </c>
      <c r="AW351" s="92">
        <v>8.1067396759883698E-2</v>
      </c>
      <c r="AX351" s="92">
        <v>8.1110126632708904E-2</v>
      </c>
      <c r="AY351" s="92">
        <v>8.1195484254256503E-2</v>
      </c>
      <c r="AZ351" s="92">
        <v>8.1273752808108099E-2</v>
      </c>
      <c r="BA351" s="92">
        <v>8.1273752808108099E-2</v>
      </c>
    </row>
    <row r="352" spans="1:53" s="92" customFormat="1" x14ac:dyDescent="0.2">
      <c r="A352" s="91" t="s">
        <v>718</v>
      </c>
      <c r="B352" s="92">
        <v>0</v>
      </c>
      <c r="C352" s="92">
        <v>0</v>
      </c>
      <c r="D352" s="92">
        <v>0</v>
      </c>
      <c r="E352" s="92">
        <v>0</v>
      </c>
      <c r="F352" s="92">
        <v>0</v>
      </c>
      <c r="G352" s="92">
        <v>0</v>
      </c>
      <c r="H352" s="92">
        <v>0</v>
      </c>
      <c r="I352" s="92">
        <v>0</v>
      </c>
      <c r="J352" s="92">
        <v>0</v>
      </c>
      <c r="K352" s="92">
        <v>0</v>
      </c>
      <c r="L352" s="92">
        <v>0</v>
      </c>
      <c r="M352" s="92">
        <v>0</v>
      </c>
      <c r="N352" s="92">
        <v>0</v>
      </c>
      <c r="O352" s="92">
        <v>0</v>
      </c>
      <c r="P352" s="92">
        <v>0</v>
      </c>
      <c r="Q352" s="92">
        <v>0</v>
      </c>
      <c r="R352" s="92">
        <v>0</v>
      </c>
      <c r="S352" s="92">
        <v>0</v>
      </c>
      <c r="T352" s="92">
        <v>0</v>
      </c>
      <c r="U352" s="92">
        <v>0</v>
      </c>
      <c r="V352" s="92">
        <v>0</v>
      </c>
      <c r="W352" s="92">
        <v>0</v>
      </c>
      <c r="X352" s="92">
        <v>0</v>
      </c>
      <c r="Y352" s="92">
        <v>0</v>
      </c>
      <c r="Z352" s="92">
        <v>0</v>
      </c>
      <c r="AA352" s="92">
        <v>0</v>
      </c>
      <c r="AB352" s="92">
        <v>0</v>
      </c>
      <c r="AC352" s="92">
        <v>0</v>
      </c>
      <c r="AD352" s="92">
        <v>0</v>
      </c>
      <c r="AE352" s="92">
        <v>0</v>
      </c>
      <c r="AF352" s="92">
        <v>0</v>
      </c>
      <c r="AG352" s="92">
        <v>0</v>
      </c>
      <c r="AH352" s="92">
        <v>0</v>
      </c>
      <c r="AI352" s="92">
        <v>0</v>
      </c>
      <c r="AJ352" s="92">
        <v>0</v>
      </c>
      <c r="AK352" s="92">
        <v>0</v>
      </c>
      <c r="AL352" s="92">
        <v>0</v>
      </c>
      <c r="AM352" s="92">
        <v>0</v>
      </c>
      <c r="AN352" s="92">
        <v>0</v>
      </c>
      <c r="AO352" s="92">
        <v>0</v>
      </c>
      <c r="AP352" s="92">
        <v>0</v>
      </c>
      <c r="AQ352" s="92">
        <v>0</v>
      </c>
      <c r="AR352" s="92">
        <v>0</v>
      </c>
      <c r="AS352" s="92">
        <v>0</v>
      </c>
      <c r="AT352" s="92">
        <v>0</v>
      </c>
      <c r="AU352" s="92">
        <v>0</v>
      </c>
      <c r="AV352" s="92">
        <v>0</v>
      </c>
      <c r="AW352" s="92">
        <v>0</v>
      </c>
      <c r="AX352" s="92">
        <v>0</v>
      </c>
      <c r="AY352" s="92">
        <v>0</v>
      </c>
      <c r="AZ352" s="92">
        <v>0</v>
      </c>
      <c r="BA352" s="92">
        <v>0</v>
      </c>
    </row>
    <row r="353" spans="1:53" s="92" customFormat="1" x14ac:dyDescent="0.2">
      <c r="A353" s="91" t="s">
        <v>719</v>
      </c>
      <c r="B353" s="92">
        <v>0</v>
      </c>
      <c r="C353" s="92">
        <v>0</v>
      </c>
      <c r="D353" s="92">
        <v>0</v>
      </c>
      <c r="E353" s="92">
        <v>0</v>
      </c>
      <c r="F353" s="92">
        <v>0</v>
      </c>
      <c r="G353" s="92">
        <v>0</v>
      </c>
      <c r="H353" s="92">
        <v>0</v>
      </c>
      <c r="I353" s="92">
        <v>0</v>
      </c>
      <c r="J353" s="92">
        <v>0</v>
      </c>
      <c r="K353" s="92">
        <v>0</v>
      </c>
      <c r="L353" s="92">
        <v>0</v>
      </c>
      <c r="M353" s="92">
        <v>0</v>
      </c>
      <c r="N353" s="92">
        <v>0</v>
      </c>
      <c r="O353" s="92">
        <v>0</v>
      </c>
      <c r="P353" s="92">
        <v>0</v>
      </c>
      <c r="Q353" s="92">
        <v>0</v>
      </c>
      <c r="R353" s="92">
        <v>0</v>
      </c>
      <c r="S353" s="92">
        <v>0</v>
      </c>
      <c r="T353" s="92">
        <v>0</v>
      </c>
      <c r="U353" s="92">
        <v>0</v>
      </c>
      <c r="V353" s="92">
        <v>0</v>
      </c>
      <c r="W353" s="92">
        <v>0</v>
      </c>
      <c r="X353" s="92">
        <v>0</v>
      </c>
      <c r="Y353" s="92">
        <v>0</v>
      </c>
      <c r="Z353" s="92">
        <v>0</v>
      </c>
      <c r="AA353" s="92">
        <v>0</v>
      </c>
      <c r="AB353" s="92">
        <v>0</v>
      </c>
      <c r="AC353" s="92">
        <v>0</v>
      </c>
      <c r="AD353" s="92">
        <v>0</v>
      </c>
      <c r="AE353" s="92">
        <v>0</v>
      </c>
      <c r="AF353" s="92">
        <v>0</v>
      </c>
      <c r="AG353" s="92">
        <v>0</v>
      </c>
      <c r="AH353" s="92">
        <v>0</v>
      </c>
      <c r="AI353" s="92">
        <v>0</v>
      </c>
      <c r="AJ353" s="92">
        <v>0</v>
      </c>
      <c r="AK353" s="92">
        <v>0</v>
      </c>
      <c r="AL353" s="92">
        <v>0</v>
      </c>
      <c r="AM353" s="92">
        <v>0</v>
      </c>
      <c r="AN353" s="92">
        <v>0</v>
      </c>
      <c r="AO353" s="92">
        <v>0</v>
      </c>
      <c r="AP353" s="92">
        <v>0</v>
      </c>
      <c r="AQ353" s="92">
        <v>0</v>
      </c>
      <c r="AR353" s="92">
        <v>0</v>
      </c>
      <c r="AS353" s="92">
        <v>0</v>
      </c>
      <c r="AT353" s="92">
        <v>0</v>
      </c>
      <c r="AU353" s="92">
        <v>0</v>
      </c>
      <c r="AV353" s="92">
        <v>0</v>
      </c>
      <c r="AW353" s="92">
        <v>0</v>
      </c>
      <c r="AX353" s="92">
        <v>0</v>
      </c>
      <c r="AY353" s="92">
        <v>0</v>
      </c>
      <c r="AZ353" s="92">
        <v>0</v>
      </c>
      <c r="BA353" s="92">
        <v>0</v>
      </c>
    </row>
    <row r="354" spans="1:53" x14ac:dyDescent="0.2">
      <c r="A354" s="89" t="s">
        <v>720</v>
      </c>
    </row>
    <row r="355" spans="1:53" x14ac:dyDescent="0.2">
      <c r="A355" s="87" t="s">
        <v>721</v>
      </c>
    </row>
    <row r="356" spans="1:53" s="92" customFormat="1" x14ac:dyDescent="0.2">
      <c r="A356" s="91" t="s">
        <v>722</v>
      </c>
      <c r="B356" s="92">
        <v>4.5173404413934901E-2</v>
      </c>
      <c r="C356" s="92">
        <v>4.5225389367418302E-2</v>
      </c>
      <c r="D356" s="92">
        <v>4.5286916696952902E-2</v>
      </c>
      <c r="E356" s="92">
        <v>4.5345316322188502E-2</v>
      </c>
      <c r="F356" s="92">
        <v>4.5402875598211101E-2</v>
      </c>
      <c r="G356" s="92">
        <v>4.5460799562841998E-2</v>
      </c>
      <c r="H356" s="92">
        <v>4.5512128149662399E-2</v>
      </c>
      <c r="I356" s="92">
        <v>4.5565065331234798E-2</v>
      </c>
      <c r="J356" s="92">
        <v>4.5613746554611E-2</v>
      </c>
      <c r="K356" s="92">
        <v>4.5654724646011002E-2</v>
      </c>
      <c r="L356" s="92">
        <v>4.5700856235216102E-2</v>
      </c>
      <c r="M356" s="92">
        <v>4.5748529241234001E-2</v>
      </c>
      <c r="N356" s="92">
        <v>4.5748529241234001E-2</v>
      </c>
      <c r="O356" s="92">
        <v>5.0569491582300098E-2</v>
      </c>
      <c r="P356" s="92">
        <v>5.0596993072200502E-2</v>
      </c>
      <c r="Q356" s="92">
        <v>5.0633562133027402E-2</v>
      </c>
      <c r="R356" s="92">
        <v>5.0665831556800801E-2</v>
      </c>
      <c r="S356" s="92">
        <v>5.06985414273569E-2</v>
      </c>
      <c r="T356" s="92">
        <v>5.0728993894025499E-2</v>
      </c>
      <c r="U356" s="92">
        <v>5.07534316811823E-2</v>
      </c>
      <c r="V356" s="92">
        <v>5.0778425311413501E-2</v>
      </c>
      <c r="W356" s="92">
        <v>5.0796986169722197E-2</v>
      </c>
      <c r="X356" s="92">
        <v>5.0812821988481499E-2</v>
      </c>
      <c r="Y356" s="92">
        <v>5.0836046825853499E-2</v>
      </c>
      <c r="Z356" s="92">
        <v>5.0859881330537697E-2</v>
      </c>
      <c r="AA356" s="92">
        <v>5.0859881330537697E-2</v>
      </c>
      <c r="AB356" s="92">
        <v>5.0923278572376003E-2</v>
      </c>
      <c r="AC356" s="92">
        <v>5.0915957921949799E-2</v>
      </c>
      <c r="AD356" s="92">
        <v>5.0932824553808403E-2</v>
      </c>
      <c r="AE356" s="92">
        <v>5.0937931054989699E-2</v>
      </c>
      <c r="AF356" s="92">
        <v>5.0945028703965799E-2</v>
      </c>
      <c r="AG356" s="92">
        <v>5.0941044882233999E-2</v>
      </c>
      <c r="AH356" s="92">
        <v>5.0935601065314598E-2</v>
      </c>
      <c r="AI356" s="92">
        <v>5.0932204181112897E-2</v>
      </c>
      <c r="AJ356" s="92">
        <v>5.0940741643421002E-2</v>
      </c>
      <c r="AK356" s="92">
        <v>5.0948915610284397E-2</v>
      </c>
      <c r="AL356" s="92">
        <v>5.09641404985113E-2</v>
      </c>
      <c r="AM356" s="92">
        <v>5.0984429236841898E-2</v>
      </c>
      <c r="AN356" s="92">
        <v>5.0984429236841898E-2</v>
      </c>
      <c r="AO356" s="92">
        <v>5.1079650094061901E-2</v>
      </c>
      <c r="AP356" s="92">
        <v>5.1049497301841003E-2</v>
      </c>
      <c r="AQ356" s="92">
        <v>5.1064119303538699E-2</v>
      </c>
      <c r="AR356" s="92">
        <v>5.1068322025195297E-2</v>
      </c>
      <c r="AS356" s="92">
        <v>5.1083926338674798E-2</v>
      </c>
      <c r="AT356" s="92">
        <v>5.1088845046645501E-2</v>
      </c>
      <c r="AU356" s="92">
        <v>5.1101663514904798E-2</v>
      </c>
      <c r="AV356" s="92">
        <v>5.11161454969975E-2</v>
      </c>
      <c r="AW356" s="92">
        <v>5.1116661018825699E-2</v>
      </c>
      <c r="AX356" s="92">
        <v>5.1101848761391497E-2</v>
      </c>
      <c r="AY356" s="92">
        <v>5.1094255831824899E-2</v>
      </c>
      <c r="AZ356" s="92">
        <v>5.1099718950767599E-2</v>
      </c>
      <c r="BA356" s="92">
        <v>5.1099718950767599E-2</v>
      </c>
    </row>
    <row r="357" spans="1:53" s="92" customFormat="1" x14ac:dyDescent="0.2">
      <c r="A357" s="91" t="s">
        <v>723</v>
      </c>
      <c r="B357" s="92">
        <v>0</v>
      </c>
      <c r="C357" s="92">
        <v>0</v>
      </c>
      <c r="D357" s="92">
        <v>0</v>
      </c>
      <c r="E357" s="92">
        <v>0</v>
      </c>
      <c r="F357" s="92">
        <v>0</v>
      </c>
      <c r="G357" s="92">
        <v>0</v>
      </c>
      <c r="H357" s="92">
        <v>0</v>
      </c>
      <c r="I357" s="92">
        <v>0</v>
      </c>
      <c r="J357" s="92">
        <v>0</v>
      </c>
      <c r="K357" s="92">
        <v>0</v>
      </c>
      <c r="L357" s="92">
        <v>0</v>
      </c>
      <c r="M357" s="92">
        <v>0</v>
      </c>
      <c r="N357" s="92">
        <v>0</v>
      </c>
      <c r="O357" s="92">
        <v>0</v>
      </c>
      <c r="P357" s="92">
        <v>0</v>
      </c>
      <c r="Q357" s="92">
        <v>0</v>
      </c>
      <c r="R357" s="92">
        <v>0</v>
      </c>
      <c r="S357" s="92">
        <v>0</v>
      </c>
      <c r="T357" s="92">
        <v>0</v>
      </c>
      <c r="U357" s="92">
        <v>0</v>
      </c>
      <c r="V357" s="92">
        <v>0</v>
      </c>
      <c r="W357" s="92">
        <v>0</v>
      </c>
      <c r="X357" s="92">
        <v>0</v>
      </c>
      <c r="Y357" s="92">
        <v>0</v>
      </c>
      <c r="Z357" s="92">
        <v>0</v>
      </c>
      <c r="AA357" s="92">
        <v>0</v>
      </c>
      <c r="AB357" s="92">
        <v>0</v>
      </c>
      <c r="AC357" s="92">
        <v>0</v>
      </c>
      <c r="AD357" s="92">
        <v>0</v>
      </c>
      <c r="AE357" s="92">
        <v>0</v>
      </c>
      <c r="AF357" s="92">
        <v>0</v>
      </c>
      <c r="AG357" s="92">
        <v>0</v>
      </c>
      <c r="AH357" s="92">
        <v>0</v>
      </c>
      <c r="AI357" s="92">
        <v>0</v>
      </c>
      <c r="AJ357" s="92">
        <v>0</v>
      </c>
      <c r="AK357" s="92">
        <v>0</v>
      </c>
      <c r="AL357" s="92">
        <v>0</v>
      </c>
      <c r="AM357" s="92">
        <v>0</v>
      </c>
      <c r="AN357" s="92">
        <v>0</v>
      </c>
      <c r="AO357" s="92">
        <v>0</v>
      </c>
      <c r="AP357" s="92">
        <v>0</v>
      </c>
      <c r="AQ357" s="92">
        <v>0</v>
      </c>
      <c r="AR357" s="92">
        <v>0</v>
      </c>
      <c r="AS357" s="92">
        <v>0</v>
      </c>
      <c r="AT357" s="92">
        <v>0</v>
      </c>
      <c r="AU357" s="92">
        <v>0</v>
      </c>
      <c r="AV357" s="92">
        <v>0</v>
      </c>
      <c r="AW357" s="92">
        <v>0</v>
      </c>
      <c r="AX357" s="92">
        <v>0</v>
      </c>
      <c r="AY357" s="92">
        <v>0</v>
      </c>
      <c r="AZ357" s="92">
        <v>0</v>
      </c>
      <c r="BA357" s="92">
        <v>0</v>
      </c>
    </row>
    <row r="358" spans="1:53" s="92" customFormat="1" x14ac:dyDescent="0.2">
      <c r="A358" s="91" t="s">
        <v>724</v>
      </c>
      <c r="B358" s="92">
        <v>1.7189412871154101E-2</v>
      </c>
      <c r="C358" s="92">
        <v>1.7305481885511301E-2</v>
      </c>
      <c r="D358" s="92">
        <v>1.7389519702315101E-2</v>
      </c>
      <c r="E358" s="92">
        <v>1.74168027008525E-2</v>
      </c>
      <c r="F358" s="92">
        <v>1.7388433949795602E-2</v>
      </c>
      <c r="G358" s="92">
        <v>1.7273466167685901E-2</v>
      </c>
      <c r="H358" s="92">
        <v>1.71558455919785E-2</v>
      </c>
      <c r="I358" s="92">
        <v>1.71750781323716E-2</v>
      </c>
      <c r="J358" s="92">
        <v>1.7225577100821499E-2</v>
      </c>
      <c r="K358" s="92">
        <v>1.7286087113289401E-2</v>
      </c>
      <c r="L358" s="92">
        <v>1.7300245005202799E-2</v>
      </c>
      <c r="M358" s="92">
        <v>1.7312310572960701E-2</v>
      </c>
      <c r="N358" s="92">
        <v>1.7312310572960701E-2</v>
      </c>
      <c r="O358" s="92">
        <v>1.7385107315299901E-2</v>
      </c>
      <c r="P358" s="92">
        <v>1.7457264920245501E-2</v>
      </c>
      <c r="Q358" s="92">
        <v>1.74659761379755E-2</v>
      </c>
      <c r="R358" s="92">
        <v>1.75393295620767E-2</v>
      </c>
      <c r="S358" s="92">
        <v>1.7660375331350599E-2</v>
      </c>
      <c r="T358" s="92">
        <v>1.7864059296502099E-2</v>
      </c>
      <c r="U358" s="92">
        <v>1.8108093713099498E-2</v>
      </c>
      <c r="V358" s="92">
        <v>1.8217527668610799E-2</v>
      </c>
      <c r="W358" s="92">
        <v>1.8266778086519799E-2</v>
      </c>
      <c r="X358" s="92">
        <v>1.8306147405000198E-2</v>
      </c>
      <c r="Y358" s="92">
        <v>1.8280764865946299E-2</v>
      </c>
      <c r="Z358" s="92">
        <v>1.8255602134243099E-2</v>
      </c>
      <c r="AA358" s="92">
        <v>1.8255602134243099E-2</v>
      </c>
      <c r="AB358" s="92">
        <v>1.8291783222686198E-2</v>
      </c>
      <c r="AC358" s="92">
        <v>1.82722336734032E-2</v>
      </c>
      <c r="AD358" s="92">
        <v>1.8261042458037099E-2</v>
      </c>
      <c r="AE358" s="92">
        <v>1.82675578715722E-2</v>
      </c>
      <c r="AF358" s="92">
        <v>1.8275191228397401E-2</v>
      </c>
      <c r="AG358" s="92">
        <v>1.8279602646819999E-2</v>
      </c>
      <c r="AH358" s="92">
        <v>1.82968392377824E-2</v>
      </c>
      <c r="AI358" s="92">
        <v>1.8323583463243E-2</v>
      </c>
      <c r="AJ358" s="92">
        <v>1.8343666108417301E-2</v>
      </c>
      <c r="AK358" s="92">
        <v>1.83626409446663E-2</v>
      </c>
      <c r="AL358" s="92">
        <v>1.8335447718157601E-2</v>
      </c>
      <c r="AM358" s="92">
        <v>1.8324565772600901E-2</v>
      </c>
      <c r="AN358" s="92">
        <v>1.8324565772600901E-2</v>
      </c>
      <c r="AO358" s="92">
        <v>1.8311039613442801E-2</v>
      </c>
      <c r="AP358" s="92">
        <v>1.8227039423543499E-2</v>
      </c>
      <c r="AQ358" s="92">
        <v>1.8161869321791799E-2</v>
      </c>
      <c r="AR358" s="92">
        <v>1.810788474981E-2</v>
      </c>
      <c r="AS358" s="92">
        <v>1.80494734347686E-2</v>
      </c>
      <c r="AT358" s="92">
        <v>1.80553780629631E-2</v>
      </c>
      <c r="AU358" s="92">
        <v>1.8099032939388401E-2</v>
      </c>
      <c r="AV358" s="92">
        <v>1.8149923830671801E-2</v>
      </c>
      <c r="AW358" s="92">
        <v>1.8206191852345101E-2</v>
      </c>
      <c r="AX358" s="92">
        <v>1.8266321168873299E-2</v>
      </c>
      <c r="AY358" s="92">
        <v>1.82802217797845E-2</v>
      </c>
      <c r="AZ358" s="92">
        <v>1.8305625747258102E-2</v>
      </c>
      <c r="BA358" s="92">
        <v>1.8305625747258102E-2</v>
      </c>
    </row>
    <row r="359" spans="1:53" s="92" customFormat="1" x14ac:dyDescent="0.2">
      <c r="A359" s="91" t="s">
        <v>725</v>
      </c>
      <c r="B359" s="92">
        <v>5.7355269320165196E-4</v>
      </c>
      <c r="C359" s="92">
        <v>4.8165168099984298E-4</v>
      </c>
      <c r="D359" s="92">
        <v>3.8282221313335201E-4</v>
      </c>
      <c r="E359" s="92">
        <v>3.36170618334546E-4</v>
      </c>
      <c r="F359" s="92">
        <v>3.4345398589191099E-4</v>
      </c>
      <c r="G359" s="92">
        <v>4.0312782357229698E-4</v>
      </c>
      <c r="H359" s="92">
        <v>5.2021055332449105E-4</v>
      </c>
      <c r="I359" s="92">
        <v>5.7396685175291502E-4</v>
      </c>
      <c r="J359" s="92">
        <v>5.5811049891494799E-4</v>
      </c>
      <c r="K359" s="92">
        <v>5.4056014727163395E-4</v>
      </c>
      <c r="L359" s="92">
        <v>5.21918475385879E-4</v>
      </c>
      <c r="M359" s="92">
        <v>4.9993361949977899E-4</v>
      </c>
      <c r="N359" s="92">
        <v>4.9993361949977899E-4</v>
      </c>
      <c r="O359" s="92">
        <v>4.8125382798713898E-4</v>
      </c>
      <c r="P359" s="92">
        <v>4.7212195483298101E-4</v>
      </c>
      <c r="Q359" s="92">
        <v>4.7137553024576099E-4</v>
      </c>
      <c r="R359" s="92">
        <v>4.1923968143390102E-4</v>
      </c>
      <c r="S359" s="92">
        <v>3.1563038642342701E-4</v>
      </c>
      <c r="T359" s="92">
        <v>1.7429404181700501E-4</v>
      </c>
      <c r="U359" s="92">
        <v>-1.3066578863512599E-6</v>
      </c>
      <c r="V359" s="92">
        <v>-9.1853580321419204E-5</v>
      </c>
      <c r="W359" s="92">
        <v>-1.0018360999727401E-4</v>
      </c>
      <c r="X359" s="92">
        <v>-9.6283665542074996E-5</v>
      </c>
      <c r="Y359" s="92">
        <v>-8.0234938135834198E-5</v>
      </c>
      <c r="Z359" s="92">
        <v>-6.3380005940503494E-5</v>
      </c>
      <c r="AA359" s="92">
        <v>-6.3380005940503494E-5</v>
      </c>
      <c r="AB359" s="92">
        <v>-4.7626288307641203E-5</v>
      </c>
      <c r="AC359" s="92">
        <v>-3.1146711048272802E-5</v>
      </c>
      <c r="AD359" s="92">
        <v>-1.8712724637118901E-5</v>
      </c>
      <c r="AE359" s="92">
        <v>-1.35609183704206E-5</v>
      </c>
      <c r="AF359" s="92">
        <v>-1.3903382376872299E-5</v>
      </c>
      <c r="AG359" s="92">
        <v>-1.4502335633010401E-5</v>
      </c>
      <c r="AH359" s="92">
        <v>-1.5553610699078101E-5</v>
      </c>
      <c r="AI359" s="92">
        <v>-1.8419136536495402E-5</v>
      </c>
      <c r="AJ359" s="92">
        <v>-1.6990643855186501E-5</v>
      </c>
      <c r="AK359" s="92">
        <v>-1.16425747754092E-5</v>
      </c>
      <c r="AL359" s="92">
        <v>-6.8252917369963896E-6</v>
      </c>
      <c r="AM359" s="92">
        <v>-1.9832953364887001E-6</v>
      </c>
      <c r="AN359" s="92">
        <v>-1.9832953364887001E-6</v>
      </c>
      <c r="AO359" s="92">
        <v>3.5644755839039401E-5</v>
      </c>
      <c r="AP359" s="92">
        <v>1.05079940283449E-4</v>
      </c>
      <c r="AQ359" s="92">
        <v>1.73845495790813E-4</v>
      </c>
      <c r="AR359" s="92">
        <v>2.4200548746273101E-4</v>
      </c>
      <c r="AS359" s="92">
        <v>3.0900514146361301E-4</v>
      </c>
      <c r="AT359" s="92">
        <v>3.4822434245402201E-4</v>
      </c>
      <c r="AU359" s="92">
        <v>3.5981513481830098E-4</v>
      </c>
      <c r="AV359" s="92">
        <v>3.6960654632056699E-4</v>
      </c>
      <c r="AW359" s="92">
        <v>3.7019714826338698E-4</v>
      </c>
      <c r="AX359" s="92">
        <v>3.6272846014680498E-4</v>
      </c>
      <c r="AY359" s="92">
        <v>3.5510682726632098E-4</v>
      </c>
      <c r="AZ359" s="92">
        <v>3.5102313700004201E-4</v>
      </c>
      <c r="BA359" s="92">
        <v>3.5102313700004201E-4</v>
      </c>
    </row>
    <row r="360" spans="1:53" s="92" customFormat="1" x14ac:dyDescent="0.2">
      <c r="A360" s="91" t="s">
        <v>726</v>
      </c>
      <c r="B360" s="92">
        <v>2.17790309909365E-4</v>
      </c>
      <c r="C360" s="92">
        <v>2.1732212145925399E-4</v>
      </c>
      <c r="D360" s="92">
        <v>2.1668471415295699E-4</v>
      </c>
      <c r="E360" s="92">
        <v>2.16130466451815E-4</v>
      </c>
      <c r="F360" s="92">
        <v>2.1556159458309499E-4</v>
      </c>
      <c r="G360" s="92">
        <v>2.14920209718374E-4</v>
      </c>
      <c r="H360" s="92">
        <v>2.14391474583428E-4</v>
      </c>
      <c r="I360" s="92">
        <v>2.1386245354309199E-4</v>
      </c>
      <c r="J360" s="92">
        <v>2.1327043285878199E-4</v>
      </c>
      <c r="K360" s="92">
        <v>2.1275804586071099E-4</v>
      </c>
      <c r="L360" s="92">
        <v>2.1199178773456101E-4</v>
      </c>
      <c r="M360" s="92">
        <v>2.1111203887889E-4</v>
      </c>
      <c r="N360" s="92">
        <v>2.1111203887889E-4</v>
      </c>
      <c r="O360" s="92">
        <v>2.0995003216574401E-4</v>
      </c>
      <c r="P360" s="92">
        <v>2.09413066080425E-4</v>
      </c>
      <c r="Q360" s="92">
        <v>2.0853887365858799E-4</v>
      </c>
      <c r="R360" s="92">
        <v>2.0765220574839099E-4</v>
      </c>
      <c r="S360" s="92">
        <v>2.0669773531805901E-4</v>
      </c>
      <c r="T360" s="92">
        <v>2.0568545554278E-4</v>
      </c>
      <c r="U360" s="92">
        <v>2.0473709970296699E-4</v>
      </c>
      <c r="V360" s="92">
        <v>2.0374697991921799E-4</v>
      </c>
      <c r="W360" s="92">
        <v>2.0271520656646401E-4</v>
      </c>
      <c r="X360" s="92">
        <v>2.0166757531067301E-4</v>
      </c>
      <c r="Y360" s="92">
        <v>2.0033274242412099E-4</v>
      </c>
      <c r="Z360" s="92">
        <v>1.9900155332059201E-4</v>
      </c>
      <c r="AA360" s="92">
        <v>1.9900155332059201E-4</v>
      </c>
      <c r="AB360" s="92">
        <v>1.9813787552824E-4</v>
      </c>
      <c r="AC360" s="92">
        <v>1.9680383857890099E-4</v>
      </c>
      <c r="AD360" s="92">
        <v>1.9557583540110701E-4</v>
      </c>
      <c r="AE360" s="92">
        <v>1.9442172583388799E-4</v>
      </c>
      <c r="AF360" s="92">
        <v>1.9327024267652999E-4</v>
      </c>
      <c r="AG360" s="92">
        <v>1.92142696258946E-4</v>
      </c>
      <c r="AH360" s="92">
        <v>1.9109708671408501E-4</v>
      </c>
      <c r="AI360" s="92">
        <v>1.9008596610995299E-4</v>
      </c>
      <c r="AJ360" s="92">
        <v>1.8911648617984199E-4</v>
      </c>
      <c r="AK360" s="92">
        <v>1.8816794339031499E-4</v>
      </c>
      <c r="AL360" s="92">
        <v>1.8703521645771899E-4</v>
      </c>
      <c r="AM360" s="92">
        <v>1.8598415145533101E-4</v>
      </c>
      <c r="AN360" s="92">
        <v>1.8598415145533101E-4</v>
      </c>
      <c r="AO360" s="92">
        <v>1.8532844537464801E-4</v>
      </c>
      <c r="AP360" s="92">
        <v>1.8418444757136899E-4</v>
      </c>
      <c r="AQ360" s="92">
        <v>1.8322451268962099E-4</v>
      </c>
      <c r="AR360" s="92">
        <v>1.8229905825825E-4</v>
      </c>
      <c r="AS360" s="92">
        <v>1.81364057189347E-4</v>
      </c>
      <c r="AT360" s="92">
        <v>1.80445177893367E-4</v>
      </c>
      <c r="AU360" s="92">
        <v>1.7959041594326901E-4</v>
      </c>
      <c r="AV360" s="92">
        <v>1.78760026935387E-4</v>
      </c>
      <c r="AW360" s="92">
        <v>1.77971693378731E-4</v>
      </c>
      <c r="AX360" s="92">
        <v>1.7719617640346501E-4</v>
      </c>
      <c r="AY360" s="92">
        <v>1.7624813714191601E-4</v>
      </c>
      <c r="AZ360" s="92">
        <v>1.7538245902654401E-4</v>
      </c>
      <c r="BA360" s="92">
        <v>1.7538245902654401E-4</v>
      </c>
    </row>
    <row r="361" spans="1:53" s="92" customFormat="1" x14ac:dyDescent="0.2">
      <c r="A361" s="91" t="s">
        <v>727</v>
      </c>
      <c r="B361" s="92">
        <v>0</v>
      </c>
      <c r="C361" s="92">
        <v>0</v>
      </c>
      <c r="D361" s="92">
        <v>0</v>
      </c>
      <c r="E361" s="92">
        <v>0</v>
      </c>
      <c r="F361" s="92">
        <v>0</v>
      </c>
      <c r="G361" s="92">
        <v>0</v>
      </c>
      <c r="H361" s="92">
        <v>0</v>
      </c>
      <c r="I361" s="92">
        <v>0</v>
      </c>
      <c r="J361" s="92">
        <v>0</v>
      </c>
      <c r="K361" s="92">
        <v>0</v>
      </c>
      <c r="L361" s="92">
        <v>0</v>
      </c>
      <c r="M361" s="92">
        <v>0</v>
      </c>
      <c r="N361" s="92">
        <v>0</v>
      </c>
      <c r="O361" s="92">
        <v>0</v>
      </c>
      <c r="P361" s="92">
        <v>0</v>
      </c>
      <c r="Q361" s="92">
        <v>0</v>
      </c>
      <c r="R361" s="92">
        <v>0</v>
      </c>
      <c r="S361" s="92">
        <v>0</v>
      </c>
      <c r="T361" s="92">
        <v>0</v>
      </c>
      <c r="U361" s="92">
        <v>0</v>
      </c>
      <c r="V361" s="92">
        <v>0</v>
      </c>
      <c r="W361" s="92">
        <v>0</v>
      </c>
      <c r="X361" s="92">
        <v>0</v>
      </c>
      <c r="Y361" s="92">
        <v>0</v>
      </c>
      <c r="Z361" s="92">
        <v>0</v>
      </c>
      <c r="AA361" s="92">
        <v>0</v>
      </c>
      <c r="AB361" s="92">
        <v>0</v>
      </c>
      <c r="AC361" s="92">
        <v>0</v>
      </c>
      <c r="AD361" s="92">
        <v>0</v>
      </c>
      <c r="AE361" s="92">
        <v>0</v>
      </c>
      <c r="AF361" s="92">
        <v>0</v>
      </c>
      <c r="AG361" s="92">
        <v>0</v>
      </c>
      <c r="AH361" s="92">
        <v>0</v>
      </c>
      <c r="AI361" s="92">
        <v>0</v>
      </c>
      <c r="AJ361" s="92">
        <v>0</v>
      </c>
      <c r="AK361" s="92">
        <v>0</v>
      </c>
      <c r="AL361" s="92">
        <v>0</v>
      </c>
      <c r="AM361" s="92">
        <v>0</v>
      </c>
      <c r="AN361" s="92">
        <v>0</v>
      </c>
      <c r="AO361" s="92">
        <v>0</v>
      </c>
      <c r="AP361" s="92">
        <v>0</v>
      </c>
      <c r="AQ361" s="92">
        <v>0</v>
      </c>
      <c r="AR361" s="92">
        <v>0</v>
      </c>
      <c r="AS361" s="92">
        <v>0</v>
      </c>
      <c r="AT361" s="92">
        <v>0</v>
      </c>
      <c r="AU361" s="92">
        <v>0</v>
      </c>
      <c r="AV361" s="92">
        <v>0</v>
      </c>
      <c r="AW361" s="92">
        <v>0</v>
      </c>
      <c r="AX361" s="92">
        <v>0</v>
      </c>
      <c r="AY361" s="92">
        <v>0</v>
      </c>
      <c r="AZ361" s="92">
        <v>0</v>
      </c>
      <c r="BA361" s="92">
        <v>0</v>
      </c>
    </row>
    <row r="362" spans="1:53" s="92" customFormat="1" x14ac:dyDescent="0.2">
      <c r="A362" s="91" t="s">
        <v>728</v>
      </c>
      <c r="B362" s="92">
        <v>7.7933954310857297E-4</v>
      </c>
      <c r="C362" s="92">
        <v>7.7680296513950005E-4</v>
      </c>
      <c r="D362" s="92">
        <v>7.7399502992149495E-4</v>
      </c>
      <c r="E362" s="92">
        <v>7.72922198102527E-4</v>
      </c>
      <c r="F362" s="92">
        <v>7.7106791147387701E-4</v>
      </c>
      <c r="G362" s="92">
        <v>7.6806782600926803E-4</v>
      </c>
      <c r="H362" s="92">
        <v>7.6694278876959202E-4</v>
      </c>
      <c r="I362" s="92">
        <v>7.6436692808253502E-4</v>
      </c>
      <c r="J362" s="92">
        <v>7.6226567626075197E-4</v>
      </c>
      <c r="K362" s="92">
        <v>7.6032521632297999E-4</v>
      </c>
      <c r="L362" s="92">
        <v>7.5793770169924404E-4</v>
      </c>
      <c r="M362" s="92">
        <v>7.5847079618620401E-4</v>
      </c>
      <c r="N362" s="92">
        <v>7.5847079618620401E-4</v>
      </c>
      <c r="O362" s="92">
        <v>8.16334884852841E-4</v>
      </c>
      <c r="P362" s="92">
        <v>8.1678620594595897E-4</v>
      </c>
      <c r="Q362" s="92">
        <v>8.16618840982181E-4</v>
      </c>
      <c r="R362" s="92">
        <v>8.1716577084567604E-4</v>
      </c>
      <c r="S362" s="92">
        <v>8.1570558390760902E-4</v>
      </c>
      <c r="T362" s="92">
        <v>8.1302030551113095E-4</v>
      </c>
      <c r="U362" s="92">
        <v>8.1081097874162998E-4</v>
      </c>
      <c r="V362" s="92">
        <v>8.0694806368455496E-4</v>
      </c>
      <c r="W362" s="92">
        <v>8.05582030284695E-4</v>
      </c>
      <c r="X362" s="92">
        <v>8.0418125368197999E-4</v>
      </c>
      <c r="Y362" s="92">
        <v>8.0227109911454905E-4</v>
      </c>
      <c r="Z362" s="92">
        <v>8.0059110842498895E-4</v>
      </c>
      <c r="AA362" s="92">
        <v>8.0059110842498895E-4</v>
      </c>
      <c r="AB362" s="92">
        <v>7.9689440073946204E-4</v>
      </c>
      <c r="AC362" s="92">
        <v>7.9201002725388697E-4</v>
      </c>
      <c r="AD362" s="92">
        <v>7.8757674277988503E-4</v>
      </c>
      <c r="AE362" s="92">
        <v>7.8321193316595902E-4</v>
      </c>
      <c r="AF362" s="92">
        <v>7.7884633291163698E-4</v>
      </c>
      <c r="AG362" s="92">
        <v>7.7267855533291101E-4</v>
      </c>
      <c r="AH362" s="92">
        <v>7.6856684336407599E-4</v>
      </c>
      <c r="AI362" s="92">
        <v>7.64485033409082E-4</v>
      </c>
      <c r="AJ362" s="92">
        <v>7.6067281218553703E-4</v>
      </c>
      <c r="AK362" s="92">
        <v>7.5692222341354704E-4</v>
      </c>
      <c r="AL362" s="92">
        <v>7.5287724089832895E-4</v>
      </c>
      <c r="AM362" s="92">
        <v>7.4902008523605496E-4</v>
      </c>
      <c r="AN362" s="92">
        <v>7.4902008523605496E-4</v>
      </c>
      <c r="AO362" s="92">
        <v>7.4720494457018196E-4</v>
      </c>
      <c r="AP362" s="92">
        <v>7.4346398827364205E-4</v>
      </c>
      <c r="AQ362" s="92">
        <v>7.4043582640150095E-4</v>
      </c>
      <c r="AR362" s="92">
        <v>7.3738162398448795E-4</v>
      </c>
      <c r="AS362" s="92">
        <v>7.3433070217497002E-4</v>
      </c>
      <c r="AT362" s="92">
        <v>7.2905746399143704E-4</v>
      </c>
      <c r="AU362" s="92">
        <v>7.2573987495946196E-4</v>
      </c>
      <c r="AV362" s="92">
        <v>7.2241857453178104E-4</v>
      </c>
      <c r="AW362" s="92">
        <v>7.1917923014934795E-4</v>
      </c>
      <c r="AX362" s="92">
        <v>7.1587806981884404E-4</v>
      </c>
      <c r="AY362" s="92">
        <v>7.12267327330925E-4</v>
      </c>
      <c r="AZ362" s="92">
        <v>7.2126256929497896E-4</v>
      </c>
      <c r="BA362" s="92">
        <v>7.2126256929497896E-4</v>
      </c>
    </row>
    <row r="363" spans="1:53" s="92" customFormat="1" x14ac:dyDescent="0.2">
      <c r="A363" s="91" t="s">
        <v>729</v>
      </c>
      <c r="B363" s="92">
        <v>0</v>
      </c>
      <c r="C363" s="92">
        <v>0</v>
      </c>
      <c r="D363" s="92">
        <v>0</v>
      </c>
      <c r="E363" s="92">
        <v>0</v>
      </c>
      <c r="F363" s="92">
        <v>0</v>
      </c>
      <c r="G363" s="92">
        <v>0</v>
      </c>
      <c r="H363" s="92">
        <v>0</v>
      </c>
      <c r="I363" s="92">
        <v>0</v>
      </c>
      <c r="J363" s="92">
        <v>0</v>
      </c>
      <c r="K363" s="92">
        <v>0</v>
      </c>
      <c r="L363" s="92">
        <v>0</v>
      </c>
      <c r="M363" s="92">
        <v>0</v>
      </c>
      <c r="N363" s="92">
        <v>0</v>
      </c>
      <c r="O363" s="92">
        <v>0</v>
      </c>
      <c r="P363" s="92">
        <v>0</v>
      </c>
      <c r="Q363" s="92">
        <v>0</v>
      </c>
      <c r="R363" s="92">
        <v>0</v>
      </c>
      <c r="S363" s="92">
        <v>0</v>
      </c>
      <c r="T363" s="92">
        <v>0</v>
      </c>
      <c r="U363" s="92">
        <v>0</v>
      </c>
      <c r="V363" s="92">
        <v>0</v>
      </c>
      <c r="W363" s="92">
        <v>0</v>
      </c>
      <c r="X363" s="92">
        <v>0</v>
      </c>
      <c r="Y363" s="92">
        <v>0</v>
      </c>
      <c r="Z363" s="92">
        <v>0</v>
      </c>
      <c r="AA363" s="92">
        <v>0</v>
      </c>
      <c r="AB363" s="92">
        <v>0</v>
      </c>
      <c r="AC363" s="92">
        <v>0</v>
      </c>
      <c r="AD363" s="92">
        <v>0</v>
      </c>
      <c r="AE363" s="92">
        <v>0</v>
      </c>
      <c r="AF363" s="92">
        <v>0</v>
      </c>
      <c r="AG363" s="92">
        <v>0</v>
      </c>
      <c r="AH363" s="92">
        <v>0</v>
      </c>
      <c r="AI363" s="92">
        <v>0</v>
      </c>
      <c r="AJ363" s="92">
        <v>0</v>
      </c>
      <c r="AK363" s="92">
        <v>0</v>
      </c>
      <c r="AL363" s="92">
        <v>0</v>
      </c>
      <c r="AM363" s="92">
        <v>0</v>
      </c>
      <c r="AN363" s="92">
        <v>0</v>
      </c>
      <c r="AO363" s="92">
        <v>0</v>
      </c>
      <c r="AP363" s="92">
        <v>0</v>
      </c>
      <c r="AQ363" s="92">
        <v>0</v>
      </c>
      <c r="AR363" s="92">
        <v>0</v>
      </c>
      <c r="AS363" s="92">
        <v>0</v>
      </c>
      <c r="AT363" s="92">
        <v>0</v>
      </c>
      <c r="AU363" s="92">
        <v>0</v>
      </c>
      <c r="AV363" s="92">
        <v>0</v>
      </c>
      <c r="AW363" s="92">
        <v>0</v>
      </c>
      <c r="AX363" s="92">
        <v>0</v>
      </c>
      <c r="AY363" s="92">
        <v>0</v>
      </c>
      <c r="AZ363" s="92">
        <v>0</v>
      </c>
      <c r="BA363" s="92">
        <v>0</v>
      </c>
    </row>
    <row r="364" spans="1:53" s="92" customFormat="1" x14ac:dyDescent="0.2">
      <c r="A364" s="91" t="s">
        <v>730</v>
      </c>
      <c r="B364" s="92">
        <v>0</v>
      </c>
      <c r="C364" s="92">
        <v>0</v>
      </c>
      <c r="D364" s="92">
        <v>0</v>
      </c>
      <c r="E364" s="92">
        <v>0</v>
      </c>
      <c r="F364" s="92">
        <v>0</v>
      </c>
      <c r="G364" s="92">
        <v>0</v>
      </c>
      <c r="H364" s="92">
        <v>0</v>
      </c>
      <c r="I364" s="92">
        <v>0</v>
      </c>
      <c r="J364" s="92">
        <v>0</v>
      </c>
      <c r="K364" s="92">
        <v>0</v>
      </c>
      <c r="L364" s="92">
        <v>0</v>
      </c>
      <c r="M364" s="92">
        <v>0</v>
      </c>
      <c r="N364" s="92">
        <v>0</v>
      </c>
      <c r="O364" s="92">
        <v>0</v>
      </c>
      <c r="P364" s="92">
        <v>0</v>
      </c>
      <c r="Q364" s="92">
        <v>0</v>
      </c>
      <c r="R364" s="92">
        <v>0</v>
      </c>
      <c r="S364" s="92">
        <v>0</v>
      </c>
      <c r="T364" s="92">
        <v>0</v>
      </c>
      <c r="U364" s="92">
        <v>0</v>
      </c>
      <c r="V364" s="92">
        <v>0</v>
      </c>
      <c r="W364" s="92">
        <v>0</v>
      </c>
      <c r="X364" s="92">
        <v>0</v>
      </c>
      <c r="Y364" s="92">
        <v>0</v>
      </c>
      <c r="Z364" s="92">
        <v>0</v>
      </c>
      <c r="AA364" s="92">
        <v>0</v>
      </c>
      <c r="AB364" s="92">
        <v>0</v>
      </c>
      <c r="AC364" s="92">
        <v>0</v>
      </c>
      <c r="AD364" s="92">
        <v>0</v>
      </c>
      <c r="AE364" s="92">
        <v>0</v>
      </c>
      <c r="AF364" s="92">
        <v>0</v>
      </c>
      <c r="AG364" s="92">
        <v>0</v>
      </c>
      <c r="AH364" s="92">
        <v>0</v>
      </c>
      <c r="AI364" s="92">
        <v>0</v>
      </c>
      <c r="AJ364" s="92">
        <v>0</v>
      </c>
      <c r="AK364" s="92">
        <v>0</v>
      </c>
      <c r="AL364" s="92">
        <v>0</v>
      </c>
      <c r="AM364" s="92">
        <v>0</v>
      </c>
      <c r="AN364" s="92">
        <v>0</v>
      </c>
      <c r="AO364" s="92">
        <v>0</v>
      </c>
      <c r="AP364" s="92">
        <v>0</v>
      </c>
      <c r="AQ364" s="92">
        <v>0</v>
      </c>
      <c r="AR364" s="92">
        <v>0</v>
      </c>
      <c r="AS364" s="92">
        <v>0</v>
      </c>
      <c r="AT364" s="92">
        <v>0</v>
      </c>
      <c r="AU364" s="92">
        <v>0</v>
      </c>
      <c r="AV364" s="92">
        <v>0</v>
      </c>
      <c r="AW364" s="92">
        <v>0</v>
      </c>
      <c r="AX364" s="92">
        <v>0</v>
      </c>
      <c r="AY364" s="92">
        <v>0</v>
      </c>
      <c r="AZ364" s="92">
        <v>0</v>
      </c>
      <c r="BA364" s="92">
        <v>0</v>
      </c>
    </row>
    <row r="365" spans="1:53" s="92" customFormat="1" x14ac:dyDescent="0.2">
      <c r="A365" s="91" t="s">
        <v>731</v>
      </c>
      <c r="B365" s="92">
        <v>6.3933499831308693E-2</v>
      </c>
      <c r="C365" s="92">
        <v>6.4006648020528301E-2</v>
      </c>
      <c r="D365" s="92">
        <v>6.4049938356475905E-2</v>
      </c>
      <c r="E365" s="92">
        <v>6.4087342305929995E-2</v>
      </c>
      <c r="F365" s="92">
        <v>6.4121393039955593E-2</v>
      </c>
      <c r="G365" s="92">
        <v>6.4120381589827899E-2</v>
      </c>
      <c r="H365" s="92">
        <v>6.41695185583184E-2</v>
      </c>
      <c r="I365" s="92">
        <v>6.4292339696985001E-2</v>
      </c>
      <c r="J365" s="92">
        <v>6.4372970263467E-2</v>
      </c>
      <c r="K365" s="92">
        <v>6.4454455168755698E-2</v>
      </c>
      <c r="L365" s="92">
        <v>6.4492949205238598E-2</v>
      </c>
      <c r="M365" s="92">
        <v>6.4530356268759595E-2</v>
      </c>
      <c r="N365" s="92">
        <v>6.4530356268759595E-2</v>
      </c>
      <c r="O365" s="92">
        <v>6.9462137642605795E-2</v>
      </c>
      <c r="P365" s="92">
        <v>6.9552579219305397E-2</v>
      </c>
      <c r="Q365" s="92">
        <v>6.9596071515889396E-2</v>
      </c>
      <c r="R365" s="92">
        <v>6.9649218776905594E-2</v>
      </c>
      <c r="S365" s="92">
        <v>6.9696950464356602E-2</v>
      </c>
      <c r="T365" s="92">
        <v>6.9786052993398504E-2</v>
      </c>
      <c r="U365" s="92">
        <v>6.9875766814840104E-2</v>
      </c>
      <c r="V365" s="92">
        <v>6.9914794443306796E-2</v>
      </c>
      <c r="W365" s="92">
        <v>6.9971877883095904E-2</v>
      </c>
      <c r="X365" s="92">
        <v>7.0028534556932295E-2</v>
      </c>
      <c r="Y365" s="92">
        <v>7.0039180595202699E-2</v>
      </c>
      <c r="Z365" s="92">
        <v>7.0051696120585899E-2</v>
      </c>
      <c r="AA365" s="92">
        <v>7.0051696120585899E-2</v>
      </c>
      <c r="AB365" s="92">
        <v>7.0162467783022306E-2</v>
      </c>
      <c r="AC365" s="92">
        <v>7.0145858750137596E-2</v>
      </c>
      <c r="AD365" s="92">
        <v>7.01583068653895E-2</v>
      </c>
      <c r="AE365" s="92">
        <v>7.0169561667191405E-2</v>
      </c>
      <c r="AF365" s="92">
        <v>7.0178433125574494E-2</v>
      </c>
      <c r="AG365" s="92">
        <v>7.0170966445012903E-2</v>
      </c>
      <c r="AH365" s="92">
        <v>7.0176550622476103E-2</v>
      </c>
      <c r="AI365" s="92">
        <v>7.0191939507338499E-2</v>
      </c>
      <c r="AJ365" s="92">
        <v>7.0217206406348501E-2</v>
      </c>
      <c r="AK365" s="92">
        <v>7.0245004146979206E-2</v>
      </c>
      <c r="AL365" s="92">
        <v>7.0232675382288001E-2</v>
      </c>
      <c r="AM365" s="92">
        <v>7.0242015950797806E-2</v>
      </c>
      <c r="AN365" s="92">
        <v>7.0242015950797806E-2</v>
      </c>
      <c r="AO365" s="92">
        <v>7.0358867853288695E-2</v>
      </c>
      <c r="AP365" s="92">
        <v>7.0309265101513099E-2</v>
      </c>
      <c r="AQ365" s="92">
        <v>7.0323494460212493E-2</v>
      </c>
      <c r="AR365" s="92">
        <v>7.0337892944710795E-2</v>
      </c>
      <c r="AS365" s="92">
        <v>7.0358099674271396E-2</v>
      </c>
      <c r="AT365" s="92">
        <v>7.0401950093947396E-2</v>
      </c>
      <c r="AU365" s="92">
        <v>7.0465841880014299E-2</v>
      </c>
      <c r="AV365" s="92">
        <v>7.05368544754571E-2</v>
      </c>
      <c r="AW365" s="92">
        <v>7.0590200942962394E-2</v>
      </c>
      <c r="AX365" s="92">
        <v>7.0623972636634003E-2</v>
      </c>
      <c r="AY365" s="92">
        <v>7.0618099903348594E-2</v>
      </c>
      <c r="AZ365" s="92">
        <v>7.0653012863347395E-2</v>
      </c>
      <c r="BA365" s="92">
        <v>7.0653012863347395E-2</v>
      </c>
    </row>
    <row r="366" spans="1:53" x14ac:dyDescent="0.2">
      <c r="A366" s="89" t="s">
        <v>732</v>
      </c>
    </row>
    <row r="367" spans="1:53" s="92" customFormat="1" x14ac:dyDescent="0.2">
      <c r="A367" s="91" t="s">
        <v>733</v>
      </c>
      <c r="B367" s="92">
        <v>7.8419043658263604E-2</v>
      </c>
      <c r="C367" s="92">
        <v>7.8598987468249795E-2</v>
      </c>
      <c r="D367" s="92">
        <v>7.87449583540034E-2</v>
      </c>
      <c r="E367" s="92">
        <v>7.88233805922465E-2</v>
      </c>
      <c r="F367" s="92">
        <v>7.8840958970467404E-2</v>
      </c>
      <c r="G367" s="92">
        <v>7.88484417360827E-2</v>
      </c>
      <c r="H367" s="92">
        <v>7.8795799150895296E-2</v>
      </c>
      <c r="I367" s="92">
        <v>7.8857799176299107E-2</v>
      </c>
      <c r="J367" s="92">
        <v>7.8944026590948096E-2</v>
      </c>
      <c r="K367" s="92">
        <v>7.9036183902995397E-2</v>
      </c>
      <c r="L367" s="92">
        <v>7.9090065582443206E-2</v>
      </c>
      <c r="M367" s="92">
        <v>7.9144972385332205E-2</v>
      </c>
      <c r="N367" s="92">
        <v>7.9144972385332205E-2</v>
      </c>
      <c r="O367" s="92">
        <v>7.9735307906685898E-2</v>
      </c>
      <c r="P367" s="92">
        <v>8.0321157200540894E-2</v>
      </c>
      <c r="Q367" s="92">
        <v>8.0861353856577695E-2</v>
      </c>
      <c r="R367" s="92">
        <v>8.1399249769379095E-2</v>
      </c>
      <c r="S367" s="92">
        <v>8.1985032180179704E-2</v>
      </c>
      <c r="T367" s="92">
        <v>8.2683647325694207E-2</v>
      </c>
      <c r="U367" s="92">
        <v>8.3394313851064605E-2</v>
      </c>
      <c r="V367" s="92">
        <v>8.4087976312398699E-2</v>
      </c>
      <c r="W367" s="92">
        <v>8.4633608477163502E-2</v>
      </c>
      <c r="X367" s="92">
        <v>8.5124632323925295E-2</v>
      </c>
      <c r="Y367" s="92">
        <v>8.5561822218557099E-2</v>
      </c>
      <c r="Z367" s="92">
        <v>8.6006811916098103E-2</v>
      </c>
      <c r="AA367" s="92">
        <v>8.6006811916098103E-2</v>
      </c>
      <c r="AB367" s="92">
        <v>8.6543665120975902E-2</v>
      </c>
      <c r="AC367" s="92">
        <v>8.6488329239264999E-2</v>
      </c>
      <c r="AD367" s="92">
        <v>8.6456692458022899E-2</v>
      </c>
      <c r="AE367" s="92">
        <v>8.6429431368799395E-2</v>
      </c>
      <c r="AF367" s="92">
        <v>8.6410386063366998E-2</v>
      </c>
      <c r="AG367" s="92">
        <v>8.6458761234316103E-2</v>
      </c>
      <c r="AH367" s="92">
        <v>8.6473197252341094E-2</v>
      </c>
      <c r="AI367" s="92">
        <v>8.6484879443645593E-2</v>
      </c>
      <c r="AJ367" s="92">
        <v>8.6511746577851906E-2</v>
      </c>
      <c r="AK367" s="92">
        <v>8.6538125446397093E-2</v>
      </c>
      <c r="AL367" s="92">
        <v>8.6527689562427595E-2</v>
      </c>
      <c r="AM367" s="92">
        <v>8.6542080127317303E-2</v>
      </c>
      <c r="AN367" s="92">
        <v>8.6542080127317303E-2</v>
      </c>
      <c r="AO367" s="92">
        <v>8.6637357831540807E-2</v>
      </c>
      <c r="AP367" s="92">
        <v>8.65400489712667E-2</v>
      </c>
      <c r="AQ367" s="92">
        <v>8.6510787329702604E-2</v>
      </c>
      <c r="AR367" s="92">
        <v>8.6483648691927095E-2</v>
      </c>
      <c r="AS367" s="92">
        <v>8.6472281002162199E-2</v>
      </c>
      <c r="AT367" s="92">
        <v>8.6573094353124005E-2</v>
      </c>
      <c r="AU367" s="92">
        <v>8.6673231074988102E-2</v>
      </c>
      <c r="AV367" s="92">
        <v>8.6760475403509799E-2</v>
      </c>
      <c r="AW367" s="92">
        <v>8.6835869994462106E-2</v>
      </c>
      <c r="AX367" s="92">
        <v>8.6894280524856607E-2</v>
      </c>
      <c r="AY367" s="92">
        <v>8.6912823232106598E-2</v>
      </c>
      <c r="AZ367" s="92">
        <v>8.6961299712256093E-2</v>
      </c>
      <c r="BA367" s="92">
        <v>8.6961299712256093E-2</v>
      </c>
    </row>
    <row r="368" spans="1:53" x14ac:dyDescent="0.2">
      <c r="A368" s="89" t="s">
        <v>734</v>
      </c>
    </row>
    <row r="369" spans="1:53" x14ac:dyDescent="0.2">
      <c r="A369" s="87" t="s">
        <v>735</v>
      </c>
    </row>
    <row r="370" spans="1:53" s="92" customFormat="1" x14ac:dyDescent="0.2">
      <c r="A370" s="91" t="s">
        <v>736</v>
      </c>
      <c r="B370" s="92">
        <v>4.0700790115525499E-2</v>
      </c>
      <c r="C370" s="92">
        <v>4.0747628043911598E-2</v>
      </c>
      <c r="D370" s="92">
        <v>4.0803063558640801E-2</v>
      </c>
      <c r="E370" s="92">
        <v>4.0855681042763901E-2</v>
      </c>
      <c r="F370" s="92">
        <v>4.0907541380566403E-2</v>
      </c>
      <c r="G370" s="92">
        <v>4.0959730299194301E-2</v>
      </c>
      <c r="H370" s="92">
        <v>4.1005976847715599E-2</v>
      </c>
      <c r="I370" s="92">
        <v>4.1053672724181901E-2</v>
      </c>
      <c r="J370" s="92">
        <v>4.1097534024451501E-2</v>
      </c>
      <c r="K370" s="92">
        <v>4.1134454879079199E-2</v>
      </c>
      <c r="L370" s="92">
        <v>4.1176018984204601E-2</v>
      </c>
      <c r="M370" s="92">
        <v>4.1218971890616803E-2</v>
      </c>
      <c r="N370" s="92">
        <v>4.1218971890616803E-2</v>
      </c>
      <c r="O370" s="92">
        <v>4.6034111171331403E-2</v>
      </c>
      <c r="P370" s="92">
        <v>4.6059146159895502E-2</v>
      </c>
      <c r="Q370" s="92">
        <v>4.60924354843254E-2</v>
      </c>
      <c r="R370" s="92">
        <v>4.6121810789374697E-2</v>
      </c>
      <c r="S370" s="92">
        <v>4.6151587039253102E-2</v>
      </c>
      <c r="T370" s="92">
        <v>4.6179308342991797E-2</v>
      </c>
      <c r="U370" s="92">
        <v>4.6201554400358801E-2</v>
      </c>
      <c r="V370" s="92">
        <v>4.6224306449403299E-2</v>
      </c>
      <c r="W370" s="92">
        <v>4.62412026567426E-2</v>
      </c>
      <c r="X370" s="92">
        <v>4.62556182226984E-2</v>
      </c>
      <c r="Y370" s="92">
        <v>4.6276760115014602E-2</v>
      </c>
      <c r="Z370" s="92">
        <v>4.6298456995960302E-2</v>
      </c>
      <c r="AA370" s="92">
        <v>4.6298456995960302E-2</v>
      </c>
      <c r="AB370" s="92">
        <v>4.63561683865127E-2</v>
      </c>
      <c r="AC370" s="92">
        <v>4.6349504296662798E-2</v>
      </c>
      <c r="AD370" s="92">
        <v>4.6364858226112603E-2</v>
      </c>
      <c r="AE370" s="92">
        <v>4.6369506745125202E-2</v>
      </c>
      <c r="AF370" s="92">
        <v>4.6375967833655003E-2</v>
      </c>
      <c r="AG370" s="92">
        <v>4.6372341305351998E-2</v>
      </c>
      <c r="AH370" s="92">
        <v>4.6367385723133897E-2</v>
      </c>
      <c r="AI370" s="92">
        <v>4.6364293492223901E-2</v>
      </c>
      <c r="AJ370" s="92">
        <v>4.6372065262845097E-2</v>
      </c>
      <c r="AK370" s="92">
        <v>4.6379506138510003E-2</v>
      </c>
      <c r="AL370" s="92">
        <v>4.6393365565909402E-2</v>
      </c>
      <c r="AM370" s="92">
        <v>4.6411834686452498E-2</v>
      </c>
      <c r="AN370" s="92">
        <v>4.6411834686452498E-2</v>
      </c>
      <c r="AO370" s="92">
        <v>4.6498515556477903E-2</v>
      </c>
      <c r="AP370" s="92">
        <v>4.6471067050554801E-2</v>
      </c>
      <c r="AQ370" s="92">
        <v>4.6484377661965698E-2</v>
      </c>
      <c r="AR370" s="92">
        <v>4.6488203457913199E-2</v>
      </c>
      <c r="AS370" s="92">
        <v>4.65024082813945E-2</v>
      </c>
      <c r="AT370" s="92">
        <v>4.65068858496369E-2</v>
      </c>
      <c r="AU370" s="92">
        <v>4.6518554679487303E-2</v>
      </c>
      <c r="AV370" s="92">
        <v>4.6531737829105399E-2</v>
      </c>
      <c r="AW370" s="92">
        <v>4.6532207115792E-2</v>
      </c>
      <c r="AX370" s="92">
        <v>4.6518723311939403E-2</v>
      </c>
      <c r="AY370" s="92">
        <v>4.6511811362602899E-2</v>
      </c>
      <c r="AZ370" s="92">
        <v>4.65167845157212E-2</v>
      </c>
      <c r="BA370" s="92">
        <v>4.65167845157212E-2</v>
      </c>
    </row>
    <row r="371" spans="1:53" s="92" customFormat="1" x14ac:dyDescent="0.2">
      <c r="A371" s="91" t="s">
        <v>737</v>
      </c>
      <c r="B371" s="92">
        <v>0</v>
      </c>
      <c r="C371" s="92">
        <v>0</v>
      </c>
      <c r="D371" s="92">
        <v>0</v>
      </c>
      <c r="E371" s="92">
        <v>0</v>
      </c>
      <c r="F371" s="92">
        <v>0</v>
      </c>
      <c r="G371" s="92">
        <v>0</v>
      </c>
      <c r="H371" s="92">
        <v>0</v>
      </c>
      <c r="I371" s="92">
        <v>0</v>
      </c>
      <c r="J371" s="92">
        <v>0</v>
      </c>
      <c r="K371" s="92">
        <v>0</v>
      </c>
      <c r="L371" s="92">
        <v>0</v>
      </c>
      <c r="M371" s="92">
        <v>0</v>
      </c>
      <c r="N371" s="92">
        <v>0</v>
      </c>
      <c r="O371" s="92">
        <v>0</v>
      </c>
      <c r="P371" s="92">
        <v>0</v>
      </c>
      <c r="Q371" s="92">
        <v>0</v>
      </c>
      <c r="R371" s="92">
        <v>0</v>
      </c>
      <c r="S371" s="92">
        <v>0</v>
      </c>
      <c r="T371" s="92">
        <v>0</v>
      </c>
      <c r="U371" s="92">
        <v>0</v>
      </c>
      <c r="V371" s="92">
        <v>0</v>
      </c>
      <c r="W371" s="92">
        <v>0</v>
      </c>
      <c r="X371" s="92">
        <v>0</v>
      </c>
      <c r="Y371" s="92">
        <v>0</v>
      </c>
      <c r="Z371" s="92">
        <v>0</v>
      </c>
      <c r="AA371" s="92">
        <v>0</v>
      </c>
      <c r="AB371" s="92">
        <v>0</v>
      </c>
      <c r="AC371" s="92">
        <v>0</v>
      </c>
      <c r="AD371" s="92">
        <v>0</v>
      </c>
      <c r="AE371" s="92">
        <v>0</v>
      </c>
      <c r="AF371" s="92">
        <v>0</v>
      </c>
      <c r="AG371" s="92">
        <v>0</v>
      </c>
      <c r="AH371" s="92">
        <v>0</v>
      </c>
      <c r="AI371" s="92">
        <v>0</v>
      </c>
      <c r="AJ371" s="92">
        <v>0</v>
      </c>
      <c r="AK371" s="92">
        <v>0</v>
      </c>
      <c r="AL371" s="92">
        <v>0</v>
      </c>
      <c r="AM371" s="92">
        <v>0</v>
      </c>
      <c r="AN371" s="92">
        <v>0</v>
      </c>
      <c r="AO371" s="92">
        <v>0</v>
      </c>
      <c r="AP371" s="92">
        <v>0</v>
      </c>
      <c r="AQ371" s="92">
        <v>0</v>
      </c>
      <c r="AR371" s="92">
        <v>0</v>
      </c>
      <c r="AS371" s="92">
        <v>0</v>
      </c>
      <c r="AT371" s="92">
        <v>0</v>
      </c>
      <c r="AU371" s="92">
        <v>0</v>
      </c>
      <c r="AV371" s="92">
        <v>0</v>
      </c>
      <c r="AW371" s="92">
        <v>0</v>
      </c>
      <c r="AX371" s="92">
        <v>0</v>
      </c>
      <c r="AY371" s="92">
        <v>0</v>
      </c>
      <c r="AZ371" s="92">
        <v>0</v>
      </c>
      <c r="BA371" s="92">
        <v>0</v>
      </c>
    </row>
    <row r="372" spans="1:53" s="92" customFormat="1" x14ac:dyDescent="0.2">
      <c r="A372" s="91" t="s">
        <v>738</v>
      </c>
      <c r="B372" s="92">
        <v>1.7189412871154101E-2</v>
      </c>
      <c r="C372" s="92">
        <v>1.7305481885511301E-2</v>
      </c>
      <c r="D372" s="92">
        <v>1.7389519702315101E-2</v>
      </c>
      <c r="E372" s="92">
        <v>1.74168027008525E-2</v>
      </c>
      <c r="F372" s="92">
        <v>1.7388433949795602E-2</v>
      </c>
      <c r="G372" s="92">
        <v>1.7273466167685901E-2</v>
      </c>
      <c r="H372" s="92">
        <v>1.71558455919785E-2</v>
      </c>
      <c r="I372" s="92">
        <v>1.71750781323716E-2</v>
      </c>
      <c r="J372" s="92">
        <v>1.7225577100821499E-2</v>
      </c>
      <c r="K372" s="92">
        <v>1.7286087113289401E-2</v>
      </c>
      <c r="L372" s="92">
        <v>1.7300245005202799E-2</v>
      </c>
      <c r="M372" s="92">
        <v>1.7312310572960701E-2</v>
      </c>
      <c r="N372" s="92">
        <v>1.7312310572960701E-2</v>
      </c>
      <c r="O372" s="92">
        <v>1.7385107315299901E-2</v>
      </c>
      <c r="P372" s="92">
        <v>1.7457264920245501E-2</v>
      </c>
      <c r="Q372" s="92">
        <v>1.74659761379755E-2</v>
      </c>
      <c r="R372" s="92">
        <v>1.75393295620767E-2</v>
      </c>
      <c r="S372" s="92">
        <v>1.7660375331350599E-2</v>
      </c>
      <c r="T372" s="92">
        <v>1.7864059296502099E-2</v>
      </c>
      <c r="U372" s="92">
        <v>1.8108093713099498E-2</v>
      </c>
      <c r="V372" s="92">
        <v>1.8217527668610799E-2</v>
      </c>
      <c r="W372" s="92">
        <v>1.8266778086519799E-2</v>
      </c>
      <c r="X372" s="92">
        <v>1.8306147405000198E-2</v>
      </c>
      <c r="Y372" s="92">
        <v>1.8280764865946299E-2</v>
      </c>
      <c r="Z372" s="92">
        <v>1.8255602134243099E-2</v>
      </c>
      <c r="AA372" s="92">
        <v>1.8255602134243099E-2</v>
      </c>
      <c r="AB372" s="92">
        <v>1.8291783222686198E-2</v>
      </c>
      <c r="AC372" s="92">
        <v>1.82722336734032E-2</v>
      </c>
      <c r="AD372" s="92">
        <v>1.8261042458037099E-2</v>
      </c>
      <c r="AE372" s="92">
        <v>1.82675578715722E-2</v>
      </c>
      <c r="AF372" s="92">
        <v>1.8275191228397401E-2</v>
      </c>
      <c r="AG372" s="92">
        <v>1.8279602646819999E-2</v>
      </c>
      <c r="AH372" s="92">
        <v>1.82968392377824E-2</v>
      </c>
      <c r="AI372" s="92">
        <v>1.8323583463243E-2</v>
      </c>
      <c r="AJ372" s="92">
        <v>1.8343666108417301E-2</v>
      </c>
      <c r="AK372" s="92">
        <v>1.83626409446663E-2</v>
      </c>
      <c r="AL372" s="92">
        <v>1.8335447718157601E-2</v>
      </c>
      <c r="AM372" s="92">
        <v>1.8324565772600901E-2</v>
      </c>
      <c r="AN372" s="92">
        <v>1.8324565772600901E-2</v>
      </c>
      <c r="AO372" s="92">
        <v>1.8311039613442801E-2</v>
      </c>
      <c r="AP372" s="92">
        <v>1.8227039423543499E-2</v>
      </c>
      <c r="AQ372" s="92">
        <v>1.8161869321791799E-2</v>
      </c>
      <c r="AR372" s="92">
        <v>1.810788474981E-2</v>
      </c>
      <c r="AS372" s="92">
        <v>1.80494734347686E-2</v>
      </c>
      <c r="AT372" s="92">
        <v>1.80553780629631E-2</v>
      </c>
      <c r="AU372" s="92">
        <v>1.8099032939388401E-2</v>
      </c>
      <c r="AV372" s="92">
        <v>1.8149923830671801E-2</v>
      </c>
      <c r="AW372" s="92">
        <v>1.8206191852345101E-2</v>
      </c>
      <c r="AX372" s="92">
        <v>1.8266321168873299E-2</v>
      </c>
      <c r="AY372" s="92">
        <v>1.82802217797845E-2</v>
      </c>
      <c r="AZ372" s="92">
        <v>1.8305625747258102E-2</v>
      </c>
      <c r="BA372" s="92">
        <v>1.8305625747258102E-2</v>
      </c>
    </row>
    <row r="373" spans="1:53" s="92" customFormat="1" x14ac:dyDescent="0.2">
      <c r="A373" s="91" t="s">
        <v>739</v>
      </c>
      <c r="B373" s="92">
        <v>5.7355269320165196E-4</v>
      </c>
      <c r="C373" s="92">
        <v>4.8165168099984298E-4</v>
      </c>
      <c r="D373" s="92">
        <v>3.8282221313335201E-4</v>
      </c>
      <c r="E373" s="92">
        <v>3.36170618334546E-4</v>
      </c>
      <c r="F373" s="92">
        <v>3.4345398589191099E-4</v>
      </c>
      <c r="G373" s="92">
        <v>4.0312782357229698E-4</v>
      </c>
      <c r="H373" s="92">
        <v>5.2021055332449105E-4</v>
      </c>
      <c r="I373" s="92">
        <v>5.7396685175291502E-4</v>
      </c>
      <c r="J373" s="92">
        <v>5.5811049891494799E-4</v>
      </c>
      <c r="K373" s="92">
        <v>5.4056014727163395E-4</v>
      </c>
      <c r="L373" s="92">
        <v>5.21918475385879E-4</v>
      </c>
      <c r="M373" s="92">
        <v>4.9993361949977899E-4</v>
      </c>
      <c r="N373" s="92">
        <v>4.9993361949977899E-4</v>
      </c>
      <c r="O373" s="92">
        <v>4.8125382798713898E-4</v>
      </c>
      <c r="P373" s="92">
        <v>4.7212195483298101E-4</v>
      </c>
      <c r="Q373" s="92">
        <v>4.7137553024576099E-4</v>
      </c>
      <c r="R373" s="92">
        <v>4.1923968143390102E-4</v>
      </c>
      <c r="S373" s="92">
        <v>3.1563038642342701E-4</v>
      </c>
      <c r="T373" s="92">
        <v>1.7429404181700501E-4</v>
      </c>
      <c r="U373" s="92">
        <v>-1.3066578863512599E-6</v>
      </c>
      <c r="V373" s="92">
        <v>-9.1853580321419204E-5</v>
      </c>
      <c r="W373" s="92">
        <v>-1.0018360999727401E-4</v>
      </c>
      <c r="X373" s="92">
        <v>-9.6283665542074996E-5</v>
      </c>
      <c r="Y373" s="92">
        <v>-8.0234938135834198E-5</v>
      </c>
      <c r="Z373" s="92">
        <v>-6.3380005940503494E-5</v>
      </c>
      <c r="AA373" s="92">
        <v>-6.3380005940503494E-5</v>
      </c>
      <c r="AB373" s="92">
        <v>-4.7626288307641203E-5</v>
      </c>
      <c r="AC373" s="92">
        <v>-3.1146711048272802E-5</v>
      </c>
      <c r="AD373" s="92">
        <v>-1.8712724637118901E-5</v>
      </c>
      <c r="AE373" s="92">
        <v>-1.35609183704206E-5</v>
      </c>
      <c r="AF373" s="92">
        <v>-1.3903382376872299E-5</v>
      </c>
      <c r="AG373" s="92">
        <v>-1.4502335633010401E-5</v>
      </c>
      <c r="AH373" s="92">
        <v>-1.5553610699078101E-5</v>
      </c>
      <c r="AI373" s="92">
        <v>-1.8419136536495402E-5</v>
      </c>
      <c r="AJ373" s="92">
        <v>-1.6990643855186501E-5</v>
      </c>
      <c r="AK373" s="92">
        <v>-1.16425747754092E-5</v>
      </c>
      <c r="AL373" s="92">
        <v>-6.8252917369963896E-6</v>
      </c>
      <c r="AM373" s="92">
        <v>-1.9832953364887001E-6</v>
      </c>
      <c r="AN373" s="92">
        <v>-1.9832953364887001E-6</v>
      </c>
      <c r="AO373" s="92">
        <v>3.5644755839039401E-5</v>
      </c>
      <c r="AP373" s="92">
        <v>1.05079940283449E-4</v>
      </c>
      <c r="AQ373" s="92">
        <v>1.73845495790813E-4</v>
      </c>
      <c r="AR373" s="92">
        <v>2.4200548746273101E-4</v>
      </c>
      <c r="AS373" s="92">
        <v>3.0900514146361301E-4</v>
      </c>
      <c r="AT373" s="92">
        <v>3.4822434245402201E-4</v>
      </c>
      <c r="AU373" s="92">
        <v>3.5981513481830098E-4</v>
      </c>
      <c r="AV373" s="92">
        <v>3.6960654632056699E-4</v>
      </c>
      <c r="AW373" s="92">
        <v>3.7019714826338698E-4</v>
      </c>
      <c r="AX373" s="92">
        <v>3.6272846014680498E-4</v>
      </c>
      <c r="AY373" s="92">
        <v>3.5510682726632098E-4</v>
      </c>
      <c r="AZ373" s="92">
        <v>3.5102313700004201E-4</v>
      </c>
      <c r="BA373" s="92">
        <v>3.5102313700004201E-4</v>
      </c>
    </row>
    <row r="374" spans="1:53" s="92" customFormat="1" x14ac:dyDescent="0.2">
      <c r="A374" s="91" t="s">
        <v>740</v>
      </c>
      <c r="B374" s="92">
        <v>2.17790309909365E-4</v>
      </c>
      <c r="C374" s="92">
        <v>2.1732212145925399E-4</v>
      </c>
      <c r="D374" s="92">
        <v>2.1668471415295699E-4</v>
      </c>
      <c r="E374" s="92">
        <v>2.16130466451815E-4</v>
      </c>
      <c r="F374" s="92">
        <v>2.1556159458309499E-4</v>
      </c>
      <c r="G374" s="92">
        <v>2.14920209718374E-4</v>
      </c>
      <c r="H374" s="92">
        <v>2.14391474583428E-4</v>
      </c>
      <c r="I374" s="92">
        <v>2.1386245354309199E-4</v>
      </c>
      <c r="J374" s="92">
        <v>2.1327043285878199E-4</v>
      </c>
      <c r="K374" s="92">
        <v>2.1275804586071099E-4</v>
      </c>
      <c r="L374" s="92">
        <v>2.1199178773456101E-4</v>
      </c>
      <c r="M374" s="92">
        <v>2.1111203887889E-4</v>
      </c>
      <c r="N374" s="92">
        <v>2.1111203887889E-4</v>
      </c>
      <c r="O374" s="92">
        <v>2.0995003216574401E-4</v>
      </c>
      <c r="P374" s="92">
        <v>2.09413066080425E-4</v>
      </c>
      <c r="Q374" s="92">
        <v>2.0853887365858799E-4</v>
      </c>
      <c r="R374" s="92">
        <v>2.0765220574839099E-4</v>
      </c>
      <c r="S374" s="92">
        <v>2.0669773531805901E-4</v>
      </c>
      <c r="T374" s="92">
        <v>2.0568545554278E-4</v>
      </c>
      <c r="U374" s="92">
        <v>2.0473709970296699E-4</v>
      </c>
      <c r="V374" s="92">
        <v>2.0374697991921799E-4</v>
      </c>
      <c r="W374" s="92">
        <v>2.0271520656646401E-4</v>
      </c>
      <c r="X374" s="92">
        <v>2.0166757531067301E-4</v>
      </c>
      <c r="Y374" s="92">
        <v>2.0033274242412099E-4</v>
      </c>
      <c r="Z374" s="92">
        <v>1.9900155332059201E-4</v>
      </c>
      <c r="AA374" s="92">
        <v>1.9900155332059201E-4</v>
      </c>
      <c r="AB374" s="92">
        <v>1.9813787552824E-4</v>
      </c>
      <c r="AC374" s="92">
        <v>1.9680383857890099E-4</v>
      </c>
      <c r="AD374" s="92">
        <v>1.9557583540110701E-4</v>
      </c>
      <c r="AE374" s="92">
        <v>1.9442172583388799E-4</v>
      </c>
      <c r="AF374" s="92">
        <v>1.9327024267652999E-4</v>
      </c>
      <c r="AG374" s="92">
        <v>1.92142696258946E-4</v>
      </c>
      <c r="AH374" s="92">
        <v>1.9109708671408501E-4</v>
      </c>
      <c r="AI374" s="92">
        <v>1.9008596610995299E-4</v>
      </c>
      <c r="AJ374" s="92">
        <v>1.8911648617984199E-4</v>
      </c>
      <c r="AK374" s="92">
        <v>1.8816794339031499E-4</v>
      </c>
      <c r="AL374" s="92">
        <v>1.8703521645771899E-4</v>
      </c>
      <c r="AM374" s="92">
        <v>1.8598415145533101E-4</v>
      </c>
      <c r="AN374" s="92">
        <v>1.8598415145533101E-4</v>
      </c>
      <c r="AO374" s="92">
        <v>1.8532844537464801E-4</v>
      </c>
      <c r="AP374" s="92">
        <v>1.8418444757136899E-4</v>
      </c>
      <c r="AQ374" s="92">
        <v>1.8322451268962099E-4</v>
      </c>
      <c r="AR374" s="92">
        <v>1.8229905825825E-4</v>
      </c>
      <c r="AS374" s="92">
        <v>1.81364057189347E-4</v>
      </c>
      <c r="AT374" s="92">
        <v>1.80445177893367E-4</v>
      </c>
      <c r="AU374" s="92">
        <v>1.7959041594326901E-4</v>
      </c>
      <c r="AV374" s="92">
        <v>1.78760026935387E-4</v>
      </c>
      <c r="AW374" s="92">
        <v>1.77971693378731E-4</v>
      </c>
      <c r="AX374" s="92">
        <v>1.7719617640346501E-4</v>
      </c>
      <c r="AY374" s="92">
        <v>1.7624813714191601E-4</v>
      </c>
      <c r="AZ374" s="92">
        <v>1.7538245902654401E-4</v>
      </c>
      <c r="BA374" s="92">
        <v>1.7538245902654401E-4</v>
      </c>
    </row>
    <row r="375" spans="1:53" s="92" customFormat="1" x14ac:dyDescent="0.2">
      <c r="A375" s="91" t="s">
        <v>741</v>
      </c>
      <c r="B375" s="92">
        <v>0</v>
      </c>
      <c r="C375" s="92">
        <v>0</v>
      </c>
      <c r="D375" s="92">
        <v>0</v>
      </c>
      <c r="E375" s="92">
        <v>0</v>
      </c>
      <c r="F375" s="92">
        <v>0</v>
      </c>
      <c r="G375" s="92">
        <v>0</v>
      </c>
      <c r="H375" s="92">
        <v>0</v>
      </c>
      <c r="I375" s="92">
        <v>0</v>
      </c>
      <c r="J375" s="92">
        <v>0</v>
      </c>
      <c r="K375" s="92">
        <v>0</v>
      </c>
      <c r="L375" s="92">
        <v>0</v>
      </c>
      <c r="M375" s="92">
        <v>0</v>
      </c>
      <c r="N375" s="92">
        <v>0</v>
      </c>
      <c r="O375" s="92">
        <v>0</v>
      </c>
      <c r="P375" s="92">
        <v>0</v>
      </c>
      <c r="Q375" s="92">
        <v>0</v>
      </c>
      <c r="R375" s="92">
        <v>0</v>
      </c>
      <c r="S375" s="92">
        <v>0</v>
      </c>
      <c r="T375" s="92">
        <v>0</v>
      </c>
      <c r="U375" s="92">
        <v>0</v>
      </c>
      <c r="V375" s="92">
        <v>0</v>
      </c>
      <c r="W375" s="92">
        <v>0</v>
      </c>
      <c r="X375" s="92">
        <v>0</v>
      </c>
      <c r="Y375" s="92">
        <v>0</v>
      </c>
      <c r="Z375" s="92">
        <v>0</v>
      </c>
      <c r="AA375" s="92">
        <v>0</v>
      </c>
      <c r="AB375" s="92">
        <v>0</v>
      </c>
      <c r="AC375" s="92">
        <v>0</v>
      </c>
      <c r="AD375" s="92">
        <v>0</v>
      </c>
      <c r="AE375" s="92">
        <v>0</v>
      </c>
      <c r="AF375" s="92">
        <v>0</v>
      </c>
      <c r="AG375" s="92">
        <v>0</v>
      </c>
      <c r="AH375" s="92">
        <v>0</v>
      </c>
      <c r="AI375" s="92">
        <v>0</v>
      </c>
      <c r="AJ375" s="92">
        <v>0</v>
      </c>
      <c r="AK375" s="92">
        <v>0</v>
      </c>
      <c r="AL375" s="92">
        <v>0</v>
      </c>
      <c r="AM375" s="92">
        <v>0</v>
      </c>
      <c r="AN375" s="92">
        <v>0</v>
      </c>
      <c r="AO375" s="92">
        <v>0</v>
      </c>
      <c r="AP375" s="92">
        <v>0</v>
      </c>
      <c r="AQ375" s="92">
        <v>0</v>
      </c>
      <c r="AR375" s="92">
        <v>0</v>
      </c>
      <c r="AS375" s="92">
        <v>0</v>
      </c>
      <c r="AT375" s="92">
        <v>0</v>
      </c>
      <c r="AU375" s="92">
        <v>0</v>
      </c>
      <c r="AV375" s="92">
        <v>0</v>
      </c>
      <c r="AW375" s="92">
        <v>0</v>
      </c>
      <c r="AX375" s="92">
        <v>0</v>
      </c>
      <c r="AY375" s="92">
        <v>0</v>
      </c>
      <c r="AZ375" s="92">
        <v>0</v>
      </c>
      <c r="BA375" s="92">
        <v>0</v>
      </c>
    </row>
    <row r="376" spans="1:53" s="92" customFormat="1" x14ac:dyDescent="0.2">
      <c r="A376" s="91" t="s">
        <v>742</v>
      </c>
      <c r="B376" s="92">
        <v>7.2344589789545598E-4</v>
      </c>
      <c r="C376" s="92">
        <v>7.2117702864458696E-4</v>
      </c>
      <c r="D376" s="92">
        <v>7.1862366161581297E-4</v>
      </c>
      <c r="E376" s="92">
        <v>7.1763186019061604E-4</v>
      </c>
      <c r="F376" s="92">
        <v>7.1586587807901303E-4</v>
      </c>
      <c r="G376" s="92">
        <v>7.1296035892107396E-4</v>
      </c>
      <c r="H376" s="92">
        <v>7.1179563720569195E-4</v>
      </c>
      <c r="I376" s="92">
        <v>7.0940436156517305E-4</v>
      </c>
      <c r="J376" s="92">
        <v>7.07482244514798E-4</v>
      </c>
      <c r="K376" s="92">
        <v>7.0572034243727305E-4</v>
      </c>
      <c r="L376" s="92">
        <v>7.0350143504562999E-4</v>
      </c>
      <c r="M376" s="92">
        <v>7.0399107501191601E-4</v>
      </c>
      <c r="N376" s="92">
        <v>7.0399107501191601E-4</v>
      </c>
      <c r="O376" s="92">
        <v>7.6185160769994399E-4</v>
      </c>
      <c r="P376" s="92">
        <v>7.6232303388291804E-4</v>
      </c>
      <c r="Q376" s="92">
        <v>7.6216370553238105E-4</v>
      </c>
      <c r="R376" s="92">
        <v>7.6272387565418803E-4</v>
      </c>
      <c r="S376" s="92">
        <v>7.6144819862396902E-4</v>
      </c>
      <c r="T376" s="92">
        <v>7.5909375515906404E-4</v>
      </c>
      <c r="U376" s="92">
        <v>7.5721483703485905E-4</v>
      </c>
      <c r="V376" s="92">
        <v>7.5368497739089404E-4</v>
      </c>
      <c r="W376" s="92">
        <v>7.5244190142773103E-4</v>
      </c>
      <c r="X376" s="92">
        <v>7.5115937170355405E-4</v>
      </c>
      <c r="Y376" s="92">
        <v>7.4934932984958998E-4</v>
      </c>
      <c r="Z376" s="92">
        <v>7.4775438384536695E-4</v>
      </c>
      <c r="AA376" s="92">
        <v>7.4775438384536695E-4</v>
      </c>
      <c r="AB376" s="92">
        <v>7.4431184948131504E-4</v>
      </c>
      <c r="AC376" s="92">
        <v>7.3973698792704199E-4</v>
      </c>
      <c r="AD376" s="92">
        <v>7.3558334803466895E-4</v>
      </c>
      <c r="AE376" s="92">
        <v>7.3151018969517395E-4</v>
      </c>
      <c r="AF376" s="92">
        <v>7.2743655254444296E-4</v>
      </c>
      <c r="AG376" s="92">
        <v>7.2168019854857498E-4</v>
      </c>
      <c r="AH376" s="92">
        <v>7.1785392858054098E-4</v>
      </c>
      <c r="AI376" s="92">
        <v>7.14061820066426E-4</v>
      </c>
      <c r="AJ376" s="92">
        <v>7.1051336039624103E-4</v>
      </c>
      <c r="AK376" s="92">
        <v>7.0702163325265101E-4</v>
      </c>
      <c r="AL376" s="92">
        <v>7.0321991235453702E-4</v>
      </c>
      <c r="AM376" s="92">
        <v>6.9960420264511601E-4</v>
      </c>
      <c r="AN376" s="92">
        <v>6.9960420264511601E-4</v>
      </c>
      <c r="AO376" s="92">
        <v>6.9787489189808904E-4</v>
      </c>
      <c r="AP376" s="92">
        <v>6.9432905492460397E-4</v>
      </c>
      <c r="AQ376" s="92">
        <v>6.9145126360332303E-4</v>
      </c>
      <c r="AR376" s="92">
        <v>6.8855999260813104E-4</v>
      </c>
      <c r="AS376" s="92">
        <v>6.8566610036086603E-4</v>
      </c>
      <c r="AT376" s="92">
        <v>6.8074523482678396E-4</v>
      </c>
      <c r="AU376" s="92">
        <v>6.7767468192577102E-4</v>
      </c>
      <c r="AV376" s="92">
        <v>6.7460495836072095E-4</v>
      </c>
      <c r="AW376" s="92">
        <v>6.7161852120440398E-4</v>
      </c>
      <c r="AX376" s="92">
        <v>6.6858031057581105E-4</v>
      </c>
      <c r="AY376" s="92">
        <v>6.6521939865306096E-4</v>
      </c>
      <c r="AZ376" s="92">
        <v>6.7363656758122304E-4</v>
      </c>
      <c r="BA376" s="92">
        <v>6.7363656758122304E-4</v>
      </c>
    </row>
    <row r="377" spans="1:53" s="92" customFormat="1" x14ac:dyDescent="0.2">
      <c r="A377" s="91" t="s">
        <v>743</v>
      </c>
      <c r="B377" s="92">
        <v>0</v>
      </c>
      <c r="C377" s="92">
        <v>0</v>
      </c>
      <c r="D377" s="92">
        <v>0</v>
      </c>
      <c r="E377" s="92">
        <v>0</v>
      </c>
      <c r="F377" s="92">
        <v>0</v>
      </c>
      <c r="G377" s="92">
        <v>0</v>
      </c>
      <c r="H377" s="92">
        <v>0</v>
      </c>
      <c r="I377" s="92">
        <v>0</v>
      </c>
      <c r="J377" s="92">
        <v>0</v>
      </c>
      <c r="K377" s="92">
        <v>0</v>
      </c>
      <c r="L377" s="92">
        <v>0</v>
      </c>
      <c r="M377" s="92">
        <v>0</v>
      </c>
      <c r="N377" s="92">
        <v>0</v>
      </c>
      <c r="O377" s="92">
        <v>0</v>
      </c>
      <c r="P377" s="92">
        <v>0</v>
      </c>
      <c r="Q377" s="92">
        <v>0</v>
      </c>
      <c r="R377" s="92">
        <v>0</v>
      </c>
      <c r="S377" s="92">
        <v>0</v>
      </c>
      <c r="T377" s="92">
        <v>0</v>
      </c>
      <c r="U377" s="92">
        <v>0</v>
      </c>
      <c r="V377" s="92">
        <v>0</v>
      </c>
      <c r="W377" s="92">
        <v>0</v>
      </c>
      <c r="X377" s="92">
        <v>0</v>
      </c>
      <c r="Y377" s="92">
        <v>0</v>
      </c>
      <c r="Z377" s="92">
        <v>0</v>
      </c>
      <c r="AA377" s="92">
        <v>0</v>
      </c>
      <c r="AB377" s="92">
        <v>0</v>
      </c>
      <c r="AC377" s="92">
        <v>0</v>
      </c>
      <c r="AD377" s="92">
        <v>0</v>
      </c>
      <c r="AE377" s="92">
        <v>0</v>
      </c>
      <c r="AF377" s="92">
        <v>0</v>
      </c>
      <c r="AG377" s="92">
        <v>0</v>
      </c>
      <c r="AH377" s="92">
        <v>0</v>
      </c>
      <c r="AI377" s="92">
        <v>0</v>
      </c>
      <c r="AJ377" s="92">
        <v>0</v>
      </c>
      <c r="AK377" s="92">
        <v>0</v>
      </c>
      <c r="AL377" s="92">
        <v>0</v>
      </c>
      <c r="AM377" s="92">
        <v>0</v>
      </c>
      <c r="AN377" s="92">
        <v>0</v>
      </c>
      <c r="AO377" s="92">
        <v>0</v>
      </c>
      <c r="AP377" s="92">
        <v>0</v>
      </c>
      <c r="AQ377" s="92">
        <v>0</v>
      </c>
      <c r="AR377" s="92">
        <v>0</v>
      </c>
      <c r="AS377" s="92">
        <v>0</v>
      </c>
      <c r="AT377" s="92">
        <v>0</v>
      </c>
      <c r="AU377" s="92">
        <v>0</v>
      </c>
      <c r="AV377" s="92">
        <v>0</v>
      </c>
      <c r="AW377" s="92">
        <v>0</v>
      </c>
      <c r="AX377" s="92">
        <v>0</v>
      </c>
      <c r="AY377" s="92">
        <v>0</v>
      </c>
      <c r="AZ377" s="92">
        <v>0</v>
      </c>
      <c r="BA377" s="92">
        <v>0</v>
      </c>
    </row>
    <row r="378" spans="1:53" s="92" customFormat="1" x14ac:dyDescent="0.2">
      <c r="A378" s="91" t="s">
        <v>744</v>
      </c>
      <c r="B378" s="92">
        <v>0</v>
      </c>
      <c r="C378" s="92">
        <v>0</v>
      </c>
      <c r="D378" s="92">
        <v>0</v>
      </c>
      <c r="E378" s="92">
        <v>0</v>
      </c>
      <c r="F378" s="92">
        <v>0</v>
      </c>
      <c r="G378" s="92">
        <v>0</v>
      </c>
      <c r="H378" s="92">
        <v>0</v>
      </c>
      <c r="I378" s="92">
        <v>0</v>
      </c>
      <c r="J378" s="92">
        <v>0</v>
      </c>
      <c r="K378" s="92">
        <v>0</v>
      </c>
      <c r="L378" s="92">
        <v>0</v>
      </c>
      <c r="M378" s="92">
        <v>0</v>
      </c>
      <c r="N378" s="92">
        <v>0</v>
      </c>
      <c r="O378" s="92">
        <v>0</v>
      </c>
      <c r="P378" s="92">
        <v>0</v>
      </c>
      <c r="Q378" s="92">
        <v>0</v>
      </c>
      <c r="R378" s="92">
        <v>0</v>
      </c>
      <c r="S378" s="92">
        <v>0</v>
      </c>
      <c r="T378" s="92">
        <v>0</v>
      </c>
      <c r="U378" s="92">
        <v>0</v>
      </c>
      <c r="V378" s="92">
        <v>0</v>
      </c>
      <c r="W378" s="92">
        <v>0</v>
      </c>
      <c r="X378" s="92">
        <v>0</v>
      </c>
      <c r="Y378" s="92">
        <v>0</v>
      </c>
      <c r="Z378" s="92">
        <v>0</v>
      </c>
      <c r="AA378" s="92">
        <v>0</v>
      </c>
      <c r="AB378" s="92">
        <v>0</v>
      </c>
      <c r="AC378" s="92">
        <v>0</v>
      </c>
      <c r="AD378" s="92">
        <v>0</v>
      </c>
      <c r="AE378" s="92">
        <v>0</v>
      </c>
      <c r="AF378" s="92">
        <v>0</v>
      </c>
      <c r="AG378" s="92">
        <v>0</v>
      </c>
      <c r="AH378" s="92">
        <v>0</v>
      </c>
      <c r="AI378" s="92">
        <v>0</v>
      </c>
      <c r="AJ378" s="92">
        <v>0</v>
      </c>
      <c r="AK378" s="92">
        <v>0</v>
      </c>
      <c r="AL378" s="92">
        <v>0</v>
      </c>
      <c r="AM378" s="92">
        <v>0</v>
      </c>
      <c r="AN378" s="92">
        <v>0</v>
      </c>
      <c r="AO378" s="92">
        <v>0</v>
      </c>
      <c r="AP378" s="92">
        <v>0</v>
      </c>
      <c r="AQ378" s="92">
        <v>0</v>
      </c>
      <c r="AR378" s="92">
        <v>0</v>
      </c>
      <c r="AS378" s="92">
        <v>0</v>
      </c>
      <c r="AT378" s="92">
        <v>0</v>
      </c>
      <c r="AU378" s="92">
        <v>0</v>
      </c>
      <c r="AV378" s="92">
        <v>0</v>
      </c>
      <c r="AW378" s="92">
        <v>0</v>
      </c>
      <c r="AX378" s="92">
        <v>0</v>
      </c>
      <c r="AY378" s="92">
        <v>0</v>
      </c>
      <c r="AZ378" s="92">
        <v>0</v>
      </c>
      <c r="BA378" s="92">
        <v>0</v>
      </c>
    </row>
    <row r="379" spans="1:53" s="92" customFormat="1" x14ac:dyDescent="0.2">
      <c r="A379" s="91" t="s">
        <v>745</v>
      </c>
      <c r="B379" s="92">
        <v>5.9404991887686102E-2</v>
      </c>
      <c r="C379" s="92">
        <v>5.94732607605266E-2</v>
      </c>
      <c r="D379" s="92">
        <v>5.95107138498581E-2</v>
      </c>
      <c r="E379" s="92">
        <v>5.9542416688593398E-2</v>
      </c>
      <c r="F379" s="92">
        <v>5.9570856788916E-2</v>
      </c>
      <c r="G379" s="92">
        <v>5.9564204859091897E-2</v>
      </c>
      <c r="H379" s="92">
        <v>5.9608220104807701E-2</v>
      </c>
      <c r="I379" s="92">
        <v>5.9725984523414703E-2</v>
      </c>
      <c r="J379" s="92">
        <v>5.9801974301561499E-2</v>
      </c>
      <c r="K379" s="92">
        <v>5.9879580527938202E-2</v>
      </c>
      <c r="L379" s="92">
        <v>5.9913675687573498E-2</v>
      </c>
      <c r="M379" s="92">
        <v>5.9946319196968099E-2</v>
      </c>
      <c r="N379" s="92">
        <v>5.9946319196968099E-2</v>
      </c>
      <c r="O379" s="92">
        <v>6.4872273954484194E-2</v>
      </c>
      <c r="P379" s="92">
        <v>6.4960269134937396E-2</v>
      </c>
      <c r="Q379" s="92">
        <v>6.5000489731737596E-2</v>
      </c>
      <c r="R379" s="92">
        <v>6.5050756114287997E-2</v>
      </c>
      <c r="S379" s="92">
        <v>6.5095738690969199E-2</v>
      </c>
      <c r="T379" s="92">
        <v>6.5182440892012805E-2</v>
      </c>
      <c r="U379" s="92">
        <v>6.5270293392309803E-2</v>
      </c>
      <c r="V379" s="92">
        <v>6.5307412495002895E-2</v>
      </c>
      <c r="W379" s="92">
        <v>6.5362954241259402E-2</v>
      </c>
      <c r="X379" s="92">
        <v>6.5418308909170803E-2</v>
      </c>
      <c r="Y379" s="92">
        <v>6.5426972115098903E-2</v>
      </c>
      <c r="Z379" s="92">
        <v>6.5437435061428906E-2</v>
      </c>
      <c r="AA379" s="92">
        <v>6.5437435061428906E-2</v>
      </c>
      <c r="AB379" s="92">
        <v>6.5542775045900795E-2</v>
      </c>
      <c r="AC379" s="92">
        <v>6.5527132085523701E-2</v>
      </c>
      <c r="AD379" s="92">
        <v>6.5538347142948497E-2</v>
      </c>
      <c r="AE379" s="92">
        <v>6.5549435613856094E-2</v>
      </c>
      <c r="AF379" s="92">
        <v>6.5557962474896495E-2</v>
      </c>
      <c r="AG379" s="92">
        <v>6.5551264511346505E-2</v>
      </c>
      <c r="AH379" s="92">
        <v>6.5557622365511894E-2</v>
      </c>
      <c r="AI379" s="92">
        <v>6.5573605605106805E-2</v>
      </c>
      <c r="AJ379" s="92">
        <v>6.5598370573983406E-2</v>
      </c>
      <c r="AK379" s="92">
        <v>6.5625694085043901E-2</v>
      </c>
      <c r="AL379" s="92">
        <v>6.5612243121142305E-2</v>
      </c>
      <c r="AM379" s="92">
        <v>6.5620005517817506E-2</v>
      </c>
      <c r="AN379" s="92">
        <v>6.5620005517817506E-2</v>
      </c>
      <c r="AO379" s="92">
        <v>6.5728403263032503E-2</v>
      </c>
      <c r="AP379" s="92">
        <v>6.5681699916877806E-2</v>
      </c>
      <c r="AQ379" s="92">
        <v>6.5694768255841293E-2</v>
      </c>
      <c r="AR379" s="92">
        <v>6.5708952746052304E-2</v>
      </c>
      <c r="AS379" s="92">
        <v>6.5727917015176995E-2</v>
      </c>
      <c r="AT379" s="92">
        <v>6.5771678667774197E-2</v>
      </c>
      <c r="AU379" s="92">
        <v>6.5834667851563097E-2</v>
      </c>
      <c r="AV379" s="92">
        <v>6.5904633191393905E-2</v>
      </c>
      <c r="AW379" s="92">
        <v>6.5958186330983701E-2</v>
      </c>
      <c r="AX379" s="92">
        <v>6.5993549427938794E-2</v>
      </c>
      <c r="AY379" s="92">
        <v>6.5988607505448701E-2</v>
      </c>
      <c r="AZ379" s="92">
        <v>6.6022452426587205E-2</v>
      </c>
      <c r="BA379" s="92">
        <v>6.6022452426587205E-2</v>
      </c>
    </row>
    <row r="380" spans="1:53" x14ac:dyDescent="0.2">
      <c r="A380" s="89" t="s">
        <v>746</v>
      </c>
    </row>
    <row r="381" spans="1:53" x14ac:dyDescent="0.2">
      <c r="A381" s="87" t="s">
        <v>747</v>
      </c>
    </row>
    <row r="382" spans="1:53" s="92" customFormat="1" x14ac:dyDescent="0.2">
      <c r="A382" s="91" t="s">
        <v>748</v>
      </c>
      <c r="B382" s="92">
        <v>4.9646018712344302E-2</v>
      </c>
      <c r="C382" s="92">
        <v>4.9703150690925103E-2</v>
      </c>
      <c r="D382" s="92">
        <v>4.97707698352651E-2</v>
      </c>
      <c r="E382" s="92">
        <v>4.9834951601613102E-2</v>
      </c>
      <c r="F382" s="92">
        <v>4.9898209815855701E-2</v>
      </c>
      <c r="G382" s="92">
        <v>4.9961868826489703E-2</v>
      </c>
      <c r="H382" s="92">
        <v>5.0018279451609103E-2</v>
      </c>
      <c r="I382" s="92">
        <v>5.0076457938287799E-2</v>
      </c>
      <c r="J382" s="92">
        <v>5.0129959084770498E-2</v>
      </c>
      <c r="K382" s="92">
        <v>5.0174994412942701E-2</v>
      </c>
      <c r="L382" s="92">
        <v>5.0225693486227602E-2</v>
      </c>
      <c r="M382" s="92">
        <v>5.02780865918512E-2</v>
      </c>
      <c r="N382" s="92">
        <v>5.02780865918512E-2</v>
      </c>
      <c r="O382" s="92">
        <v>5.5104871993268703E-2</v>
      </c>
      <c r="P382" s="92">
        <v>5.5134839984505503E-2</v>
      </c>
      <c r="Q382" s="92">
        <v>5.5174688781729403E-2</v>
      </c>
      <c r="R382" s="92">
        <v>5.5209852324226899E-2</v>
      </c>
      <c r="S382" s="92">
        <v>5.52454958154606E-2</v>
      </c>
      <c r="T382" s="92">
        <v>5.5278679445059098E-2</v>
      </c>
      <c r="U382" s="92">
        <v>5.5305308962005799E-2</v>
      </c>
      <c r="V382" s="92">
        <v>5.5332544173423703E-2</v>
      </c>
      <c r="W382" s="92">
        <v>5.5352769682701801E-2</v>
      </c>
      <c r="X382" s="92">
        <v>5.5370025754264598E-2</v>
      </c>
      <c r="Y382" s="92">
        <v>5.5395333536692397E-2</v>
      </c>
      <c r="Z382" s="92">
        <v>5.5421305665115002E-2</v>
      </c>
      <c r="AA382" s="92">
        <v>5.5421305665115002E-2</v>
      </c>
      <c r="AB382" s="92">
        <v>5.5490388758239299E-2</v>
      </c>
      <c r="AC382" s="92">
        <v>5.54824115472368E-2</v>
      </c>
      <c r="AD382" s="92">
        <v>5.5500790881504301E-2</v>
      </c>
      <c r="AE382" s="92">
        <v>5.55063553648543E-2</v>
      </c>
      <c r="AF382" s="92">
        <v>5.5514089574276601E-2</v>
      </c>
      <c r="AG382" s="92">
        <v>5.5509748459116E-2</v>
      </c>
      <c r="AH382" s="92">
        <v>5.5503816407495202E-2</v>
      </c>
      <c r="AI382" s="92">
        <v>5.5500114870001997E-2</v>
      </c>
      <c r="AJ382" s="92">
        <v>5.5509418023996802E-2</v>
      </c>
      <c r="AK382" s="92">
        <v>5.5518325082058798E-2</v>
      </c>
      <c r="AL382" s="92">
        <v>5.5534915431113198E-2</v>
      </c>
      <c r="AM382" s="92">
        <v>5.5557023787231402E-2</v>
      </c>
      <c r="AN382" s="92">
        <v>5.5557023787231402E-2</v>
      </c>
      <c r="AO382" s="92">
        <v>5.56607846316459E-2</v>
      </c>
      <c r="AP382" s="92">
        <v>5.5627927553127197E-2</v>
      </c>
      <c r="AQ382" s="92">
        <v>5.5643860945111701E-2</v>
      </c>
      <c r="AR382" s="92">
        <v>5.5648440592477401E-2</v>
      </c>
      <c r="AS382" s="92">
        <v>5.5665444395954999E-2</v>
      </c>
      <c r="AT382" s="92">
        <v>5.5670804243653997E-2</v>
      </c>
      <c r="AU382" s="92">
        <v>5.5684772350322299E-2</v>
      </c>
      <c r="AV382" s="92">
        <v>5.5700553164889699E-2</v>
      </c>
      <c r="AW382" s="92">
        <v>5.5701114921859397E-2</v>
      </c>
      <c r="AX382" s="92">
        <v>5.5684974210843702E-2</v>
      </c>
      <c r="AY382" s="92">
        <v>5.5676700301046898E-2</v>
      </c>
      <c r="AZ382" s="92">
        <v>5.5682653385813997E-2</v>
      </c>
      <c r="BA382" s="92">
        <v>5.5682653385813997E-2</v>
      </c>
    </row>
    <row r="383" spans="1:53" s="92" customFormat="1" x14ac:dyDescent="0.2">
      <c r="A383" s="91" t="s">
        <v>749</v>
      </c>
      <c r="B383" s="92">
        <v>0</v>
      </c>
      <c r="C383" s="92">
        <v>0</v>
      </c>
      <c r="D383" s="92">
        <v>0</v>
      </c>
      <c r="E383" s="92">
        <v>0</v>
      </c>
      <c r="F383" s="92">
        <v>0</v>
      </c>
      <c r="G383" s="92">
        <v>0</v>
      </c>
      <c r="H383" s="92">
        <v>0</v>
      </c>
      <c r="I383" s="92">
        <v>0</v>
      </c>
      <c r="J383" s="92">
        <v>0</v>
      </c>
      <c r="K383" s="92">
        <v>0</v>
      </c>
      <c r="L383" s="92">
        <v>0</v>
      </c>
      <c r="M383" s="92">
        <v>0</v>
      </c>
      <c r="N383" s="92">
        <v>0</v>
      </c>
      <c r="O383" s="92">
        <v>0</v>
      </c>
      <c r="P383" s="92">
        <v>0</v>
      </c>
      <c r="Q383" s="92">
        <v>0</v>
      </c>
      <c r="R383" s="92">
        <v>0</v>
      </c>
      <c r="S383" s="92">
        <v>0</v>
      </c>
      <c r="T383" s="92">
        <v>0</v>
      </c>
      <c r="U383" s="92">
        <v>0</v>
      </c>
      <c r="V383" s="92">
        <v>0</v>
      </c>
      <c r="W383" s="92">
        <v>0</v>
      </c>
      <c r="X383" s="92">
        <v>0</v>
      </c>
      <c r="Y383" s="92">
        <v>0</v>
      </c>
      <c r="Z383" s="92">
        <v>0</v>
      </c>
      <c r="AA383" s="92">
        <v>0</v>
      </c>
      <c r="AB383" s="92">
        <v>0</v>
      </c>
      <c r="AC383" s="92">
        <v>0</v>
      </c>
      <c r="AD383" s="92">
        <v>0</v>
      </c>
      <c r="AE383" s="92">
        <v>0</v>
      </c>
      <c r="AF383" s="92">
        <v>0</v>
      </c>
      <c r="AG383" s="92">
        <v>0</v>
      </c>
      <c r="AH383" s="92">
        <v>0</v>
      </c>
      <c r="AI383" s="92">
        <v>0</v>
      </c>
      <c r="AJ383" s="92">
        <v>0</v>
      </c>
      <c r="AK383" s="92">
        <v>0</v>
      </c>
      <c r="AL383" s="92">
        <v>0</v>
      </c>
      <c r="AM383" s="92">
        <v>0</v>
      </c>
      <c r="AN383" s="92">
        <v>0</v>
      </c>
      <c r="AO383" s="92">
        <v>0</v>
      </c>
      <c r="AP383" s="92">
        <v>0</v>
      </c>
      <c r="AQ383" s="92">
        <v>0</v>
      </c>
      <c r="AR383" s="92">
        <v>0</v>
      </c>
      <c r="AS383" s="92">
        <v>0</v>
      </c>
      <c r="AT383" s="92">
        <v>0</v>
      </c>
      <c r="AU383" s="92">
        <v>0</v>
      </c>
      <c r="AV383" s="92">
        <v>0</v>
      </c>
      <c r="AW383" s="92">
        <v>0</v>
      </c>
      <c r="AX383" s="92">
        <v>0</v>
      </c>
      <c r="AY383" s="92">
        <v>0</v>
      </c>
      <c r="AZ383" s="92">
        <v>0</v>
      </c>
      <c r="BA383" s="92">
        <v>0</v>
      </c>
    </row>
    <row r="384" spans="1:53" s="92" customFormat="1" x14ac:dyDescent="0.2">
      <c r="A384" s="91" t="s">
        <v>750</v>
      </c>
      <c r="B384" s="92">
        <v>1.7189412871154101E-2</v>
      </c>
      <c r="C384" s="92">
        <v>1.7305481885511301E-2</v>
      </c>
      <c r="D384" s="92">
        <v>1.7389519702315101E-2</v>
      </c>
      <c r="E384" s="92">
        <v>1.74168027008525E-2</v>
      </c>
      <c r="F384" s="92">
        <v>1.7388433949795602E-2</v>
      </c>
      <c r="G384" s="92">
        <v>1.7273466167685901E-2</v>
      </c>
      <c r="H384" s="92">
        <v>1.71558455919785E-2</v>
      </c>
      <c r="I384" s="92">
        <v>1.71750781323716E-2</v>
      </c>
      <c r="J384" s="92">
        <v>1.7225577100821499E-2</v>
      </c>
      <c r="K384" s="92">
        <v>1.7286087113289401E-2</v>
      </c>
      <c r="L384" s="92">
        <v>1.7300245005202799E-2</v>
      </c>
      <c r="M384" s="92">
        <v>1.7312310572960701E-2</v>
      </c>
      <c r="N384" s="92">
        <v>1.7312310572960701E-2</v>
      </c>
      <c r="O384" s="92">
        <v>1.7385107315299901E-2</v>
      </c>
      <c r="P384" s="92">
        <v>1.7457264920245501E-2</v>
      </c>
      <c r="Q384" s="92">
        <v>1.74659761379755E-2</v>
      </c>
      <c r="R384" s="92">
        <v>1.75393295620767E-2</v>
      </c>
      <c r="S384" s="92">
        <v>1.7660375331350599E-2</v>
      </c>
      <c r="T384" s="92">
        <v>1.7864059296502099E-2</v>
      </c>
      <c r="U384" s="92">
        <v>1.8108093713099498E-2</v>
      </c>
      <c r="V384" s="92">
        <v>1.8217527668610799E-2</v>
      </c>
      <c r="W384" s="92">
        <v>1.8266778086519799E-2</v>
      </c>
      <c r="X384" s="92">
        <v>1.8306147405000198E-2</v>
      </c>
      <c r="Y384" s="92">
        <v>1.8280764865946299E-2</v>
      </c>
      <c r="Z384" s="92">
        <v>1.8255602134243099E-2</v>
      </c>
      <c r="AA384" s="92">
        <v>1.8255602134243099E-2</v>
      </c>
      <c r="AB384" s="92">
        <v>1.8291783222686198E-2</v>
      </c>
      <c r="AC384" s="92">
        <v>1.82722336734032E-2</v>
      </c>
      <c r="AD384" s="92">
        <v>1.8261042458037099E-2</v>
      </c>
      <c r="AE384" s="92">
        <v>1.82675578715722E-2</v>
      </c>
      <c r="AF384" s="92">
        <v>1.8275191228397401E-2</v>
      </c>
      <c r="AG384" s="92">
        <v>1.8279602646819999E-2</v>
      </c>
      <c r="AH384" s="92">
        <v>1.82968392377824E-2</v>
      </c>
      <c r="AI384" s="92">
        <v>1.8323583463243E-2</v>
      </c>
      <c r="AJ384" s="92">
        <v>1.8343666108417301E-2</v>
      </c>
      <c r="AK384" s="92">
        <v>1.83626409446663E-2</v>
      </c>
      <c r="AL384" s="92">
        <v>1.8335447718157601E-2</v>
      </c>
      <c r="AM384" s="92">
        <v>1.8324565772600901E-2</v>
      </c>
      <c r="AN384" s="92">
        <v>1.8324565772600901E-2</v>
      </c>
      <c r="AO384" s="92">
        <v>1.8311039613442801E-2</v>
      </c>
      <c r="AP384" s="92">
        <v>1.8227039423543499E-2</v>
      </c>
      <c r="AQ384" s="92">
        <v>1.8161869321791799E-2</v>
      </c>
      <c r="AR384" s="92">
        <v>1.810788474981E-2</v>
      </c>
      <c r="AS384" s="92">
        <v>1.80494734347686E-2</v>
      </c>
      <c r="AT384" s="92">
        <v>1.80553780629631E-2</v>
      </c>
      <c r="AU384" s="92">
        <v>1.8099032939388401E-2</v>
      </c>
      <c r="AV384" s="92">
        <v>1.8149923830671801E-2</v>
      </c>
      <c r="AW384" s="92">
        <v>1.8206191852345101E-2</v>
      </c>
      <c r="AX384" s="92">
        <v>1.8266321168873299E-2</v>
      </c>
      <c r="AY384" s="92">
        <v>1.82802217797845E-2</v>
      </c>
      <c r="AZ384" s="92">
        <v>1.8305625747258102E-2</v>
      </c>
      <c r="BA384" s="92">
        <v>1.8305625747258102E-2</v>
      </c>
    </row>
    <row r="385" spans="1:53" s="92" customFormat="1" x14ac:dyDescent="0.2">
      <c r="A385" s="91" t="s">
        <v>751</v>
      </c>
      <c r="B385" s="92">
        <v>5.7355269320165196E-4</v>
      </c>
      <c r="C385" s="92">
        <v>4.8165168099984298E-4</v>
      </c>
      <c r="D385" s="92">
        <v>3.8282221313335201E-4</v>
      </c>
      <c r="E385" s="92">
        <v>3.36170618334546E-4</v>
      </c>
      <c r="F385" s="92">
        <v>3.4345398589191099E-4</v>
      </c>
      <c r="G385" s="92">
        <v>4.0312782357229698E-4</v>
      </c>
      <c r="H385" s="92">
        <v>5.2021055332449105E-4</v>
      </c>
      <c r="I385" s="92">
        <v>5.7396685175291502E-4</v>
      </c>
      <c r="J385" s="92">
        <v>5.5811049891494799E-4</v>
      </c>
      <c r="K385" s="92">
        <v>5.4056014727163395E-4</v>
      </c>
      <c r="L385" s="92">
        <v>5.21918475385879E-4</v>
      </c>
      <c r="M385" s="92">
        <v>4.9993361949977899E-4</v>
      </c>
      <c r="N385" s="92">
        <v>4.9993361949977899E-4</v>
      </c>
      <c r="O385" s="92">
        <v>4.8125382798713898E-4</v>
      </c>
      <c r="P385" s="92">
        <v>4.7212195483298101E-4</v>
      </c>
      <c r="Q385" s="92">
        <v>4.7137553024576099E-4</v>
      </c>
      <c r="R385" s="92">
        <v>4.1923968143390102E-4</v>
      </c>
      <c r="S385" s="92">
        <v>3.1563038642342701E-4</v>
      </c>
      <c r="T385" s="92">
        <v>1.7429404181700501E-4</v>
      </c>
      <c r="U385" s="92">
        <v>-1.3066578863512599E-6</v>
      </c>
      <c r="V385" s="92">
        <v>-9.1853580321419204E-5</v>
      </c>
      <c r="W385" s="92">
        <v>-1.0018360999727401E-4</v>
      </c>
      <c r="X385" s="92">
        <v>-9.6283665542074996E-5</v>
      </c>
      <c r="Y385" s="92">
        <v>-8.0234938135834198E-5</v>
      </c>
      <c r="Z385" s="92">
        <v>-6.3380005940503494E-5</v>
      </c>
      <c r="AA385" s="92">
        <v>-6.3380005940503494E-5</v>
      </c>
      <c r="AB385" s="92">
        <v>-4.7626288307641203E-5</v>
      </c>
      <c r="AC385" s="92">
        <v>-3.1146711048272802E-5</v>
      </c>
      <c r="AD385" s="92">
        <v>-1.8712724637118901E-5</v>
      </c>
      <c r="AE385" s="92">
        <v>-1.35609183704206E-5</v>
      </c>
      <c r="AF385" s="92">
        <v>-1.3903382376872299E-5</v>
      </c>
      <c r="AG385" s="92">
        <v>-1.4502335633010401E-5</v>
      </c>
      <c r="AH385" s="92">
        <v>-1.5553610699078101E-5</v>
      </c>
      <c r="AI385" s="92">
        <v>-1.8419136536495402E-5</v>
      </c>
      <c r="AJ385" s="92">
        <v>-1.6990643855186501E-5</v>
      </c>
      <c r="AK385" s="92">
        <v>-1.16425747754092E-5</v>
      </c>
      <c r="AL385" s="92">
        <v>-6.8252917369963896E-6</v>
      </c>
      <c r="AM385" s="92">
        <v>-1.9832953364887001E-6</v>
      </c>
      <c r="AN385" s="92">
        <v>-1.9832953364887001E-6</v>
      </c>
      <c r="AO385" s="92">
        <v>3.5644755839039401E-5</v>
      </c>
      <c r="AP385" s="92">
        <v>1.05079940283449E-4</v>
      </c>
      <c r="AQ385" s="92">
        <v>1.73845495790813E-4</v>
      </c>
      <c r="AR385" s="92">
        <v>2.4200548746273101E-4</v>
      </c>
      <c r="AS385" s="92">
        <v>3.0900514146361301E-4</v>
      </c>
      <c r="AT385" s="92">
        <v>3.4822434245402201E-4</v>
      </c>
      <c r="AU385" s="92">
        <v>3.5981513481830098E-4</v>
      </c>
      <c r="AV385" s="92">
        <v>3.6960654632056699E-4</v>
      </c>
      <c r="AW385" s="92">
        <v>3.7019714826338698E-4</v>
      </c>
      <c r="AX385" s="92">
        <v>3.6272846014680498E-4</v>
      </c>
      <c r="AY385" s="92">
        <v>3.5510682726632098E-4</v>
      </c>
      <c r="AZ385" s="92">
        <v>3.5102313700004201E-4</v>
      </c>
      <c r="BA385" s="92">
        <v>3.5102313700004201E-4</v>
      </c>
    </row>
    <row r="386" spans="1:53" s="92" customFormat="1" x14ac:dyDescent="0.2">
      <c r="A386" s="91" t="s">
        <v>752</v>
      </c>
      <c r="B386" s="92">
        <v>2.17790309909365E-4</v>
      </c>
      <c r="C386" s="92">
        <v>2.1732212145925399E-4</v>
      </c>
      <c r="D386" s="92">
        <v>2.1668471415295699E-4</v>
      </c>
      <c r="E386" s="92">
        <v>2.16130466451815E-4</v>
      </c>
      <c r="F386" s="92">
        <v>2.1556159458309499E-4</v>
      </c>
      <c r="G386" s="92">
        <v>2.14920209718374E-4</v>
      </c>
      <c r="H386" s="92">
        <v>2.14391474583428E-4</v>
      </c>
      <c r="I386" s="92">
        <v>2.1386245354309199E-4</v>
      </c>
      <c r="J386" s="92">
        <v>2.1327043285878199E-4</v>
      </c>
      <c r="K386" s="92">
        <v>2.1275804586071099E-4</v>
      </c>
      <c r="L386" s="92">
        <v>2.1199178773456101E-4</v>
      </c>
      <c r="M386" s="92">
        <v>2.1111203887889E-4</v>
      </c>
      <c r="N386" s="92">
        <v>2.1111203887889E-4</v>
      </c>
      <c r="O386" s="92">
        <v>2.0995003216574401E-4</v>
      </c>
      <c r="P386" s="92">
        <v>2.09413066080425E-4</v>
      </c>
      <c r="Q386" s="92">
        <v>2.0853887365858799E-4</v>
      </c>
      <c r="R386" s="92">
        <v>2.0765220574839099E-4</v>
      </c>
      <c r="S386" s="92">
        <v>2.0669773531805901E-4</v>
      </c>
      <c r="T386" s="92">
        <v>2.0568545554278E-4</v>
      </c>
      <c r="U386" s="92">
        <v>2.0473709970296699E-4</v>
      </c>
      <c r="V386" s="92">
        <v>2.0374697991921799E-4</v>
      </c>
      <c r="W386" s="92">
        <v>2.0271520656646401E-4</v>
      </c>
      <c r="X386" s="92">
        <v>2.0166757531067301E-4</v>
      </c>
      <c r="Y386" s="92">
        <v>2.0033274242412099E-4</v>
      </c>
      <c r="Z386" s="92">
        <v>1.9900155332059201E-4</v>
      </c>
      <c r="AA386" s="92">
        <v>1.9900155332059201E-4</v>
      </c>
      <c r="AB386" s="92">
        <v>1.9813787552824E-4</v>
      </c>
      <c r="AC386" s="92">
        <v>1.9680383857890099E-4</v>
      </c>
      <c r="AD386" s="92">
        <v>1.9557583540110701E-4</v>
      </c>
      <c r="AE386" s="92">
        <v>1.9442172583388799E-4</v>
      </c>
      <c r="AF386" s="92">
        <v>1.9327024267652999E-4</v>
      </c>
      <c r="AG386" s="92">
        <v>1.92142696258946E-4</v>
      </c>
      <c r="AH386" s="92">
        <v>1.9109708671408501E-4</v>
      </c>
      <c r="AI386" s="92">
        <v>1.9008596610995299E-4</v>
      </c>
      <c r="AJ386" s="92">
        <v>1.8911648617984199E-4</v>
      </c>
      <c r="AK386" s="92">
        <v>1.8816794339031499E-4</v>
      </c>
      <c r="AL386" s="92">
        <v>1.8703521645771899E-4</v>
      </c>
      <c r="AM386" s="92">
        <v>1.8598415145533101E-4</v>
      </c>
      <c r="AN386" s="92">
        <v>1.8598415145533101E-4</v>
      </c>
      <c r="AO386" s="92">
        <v>1.8532844537464801E-4</v>
      </c>
      <c r="AP386" s="92">
        <v>1.8418444757136899E-4</v>
      </c>
      <c r="AQ386" s="92">
        <v>1.8322451268962099E-4</v>
      </c>
      <c r="AR386" s="92">
        <v>1.8229905825825E-4</v>
      </c>
      <c r="AS386" s="92">
        <v>1.81364057189347E-4</v>
      </c>
      <c r="AT386" s="92">
        <v>1.80445177893367E-4</v>
      </c>
      <c r="AU386" s="92">
        <v>1.7959041594326901E-4</v>
      </c>
      <c r="AV386" s="92">
        <v>1.78760026935387E-4</v>
      </c>
      <c r="AW386" s="92">
        <v>1.77971693378731E-4</v>
      </c>
      <c r="AX386" s="92">
        <v>1.7719617640346501E-4</v>
      </c>
      <c r="AY386" s="92">
        <v>1.7624813714191601E-4</v>
      </c>
      <c r="AZ386" s="92">
        <v>1.7538245902654401E-4</v>
      </c>
      <c r="BA386" s="92">
        <v>1.7538245902654401E-4</v>
      </c>
    </row>
    <row r="387" spans="1:53" s="92" customFormat="1" x14ac:dyDescent="0.2">
      <c r="A387" s="91" t="s">
        <v>753</v>
      </c>
      <c r="B387" s="92">
        <v>0</v>
      </c>
      <c r="C387" s="92">
        <v>0</v>
      </c>
      <c r="D387" s="92">
        <v>0</v>
      </c>
      <c r="E387" s="92">
        <v>0</v>
      </c>
      <c r="F387" s="92">
        <v>0</v>
      </c>
      <c r="G387" s="92">
        <v>0</v>
      </c>
      <c r="H387" s="92">
        <v>0</v>
      </c>
      <c r="I387" s="92">
        <v>0</v>
      </c>
      <c r="J387" s="92">
        <v>0</v>
      </c>
      <c r="K387" s="92">
        <v>0</v>
      </c>
      <c r="L387" s="92">
        <v>0</v>
      </c>
      <c r="M387" s="92">
        <v>0</v>
      </c>
      <c r="N387" s="92">
        <v>0</v>
      </c>
      <c r="O387" s="92">
        <v>0</v>
      </c>
      <c r="P387" s="92">
        <v>0</v>
      </c>
      <c r="Q387" s="92">
        <v>0</v>
      </c>
      <c r="R387" s="92">
        <v>0</v>
      </c>
      <c r="S387" s="92">
        <v>0</v>
      </c>
      <c r="T387" s="92">
        <v>0</v>
      </c>
      <c r="U387" s="92">
        <v>0</v>
      </c>
      <c r="V387" s="92">
        <v>0</v>
      </c>
      <c r="W387" s="92">
        <v>0</v>
      </c>
      <c r="X387" s="92">
        <v>0</v>
      </c>
      <c r="Y387" s="92">
        <v>0</v>
      </c>
      <c r="Z387" s="92">
        <v>0</v>
      </c>
      <c r="AA387" s="92">
        <v>0</v>
      </c>
      <c r="AB387" s="92">
        <v>0</v>
      </c>
      <c r="AC387" s="92">
        <v>0</v>
      </c>
      <c r="AD387" s="92">
        <v>0</v>
      </c>
      <c r="AE387" s="92">
        <v>0</v>
      </c>
      <c r="AF387" s="92">
        <v>0</v>
      </c>
      <c r="AG387" s="92">
        <v>0</v>
      </c>
      <c r="AH387" s="92">
        <v>0</v>
      </c>
      <c r="AI387" s="92">
        <v>0</v>
      </c>
      <c r="AJ387" s="92">
        <v>0</v>
      </c>
      <c r="AK387" s="92">
        <v>0</v>
      </c>
      <c r="AL387" s="92">
        <v>0</v>
      </c>
      <c r="AM387" s="92">
        <v>0</v>
      </c>
      <c r="AN387" s="92">
        <v>0</v>
      </c>
      <c r="AO387" s="92">
        <v>0</v>
      </c>
      <c r="AP387" s="92">
        <v>0</v>
      </c>
      <c r="AQ387" s="92">
        <v>0</v>
      </c>
      <c r="AR387" s="92">
        <v>0</v>
      </c>
      <c r="AS387" s="92">
        <v>0</v>
      </c>
      <c r="AT387" s="92">
        <v>0</v>
      </c>
      <c r="AU387" s="92">
        <v>0</v>
      </c>
      <c r="AV387" s="92">
        <v>0</v>
      </c>
      <c r="AW387" s="92">
        <v>0</v>
      </c>
      <c r="AX387" s="92">
        <v>0</v>
      </c>
      <c r="AY387" s="92">
        <v>0</v>
      </c>
      <c r="AZ387" s="92">
        <v>0</v>
      </c>
      <c r="BA387" s="92">
        <v>0</v>
      </c>
    </row>
    <row r="388" spans="1:53" s="92" customFormat="1" x14ac:dyDescent="0.2">
      <c r="A388" s="91" t="s">
        <v>754</v>
      </c>
      <c r="B388" s="92">
        <v>8.3523318832169104E-4</v>
      </c>
      <c r="C388" s="92">
        <v>8.3242890163441304E-4</v>
      </c>
      <c r="D388" s="92">
        <v>8.2936639822717595E-4</v>
      </c>
      <c r="E388" s="92">
        <v>8.2821253601443796E-4</v>
      </c>
      <c r="F388" s="92">
        <v>8.26269944868741E-4</v>
      </c>
      <c r="G388" s="92">
        <v>8.2317529309746101E-4</v>
      </c>
      <c r="H388" s="92">
        <v>8.2208994033349198E-4</v>
      </c>
      <c r="I388" s="92">
        <v>8.1932949459989797E-4</v>
      </c>
      <c r="J388" s="92">
        <v>8.1704910800670702E-4</v>
      </c>
      <c r="K388" s="92">
        <v>8.1493009020868802E-4</v>
      </c>
      <c r="L388" s="92">
        <v>8.1237396835285799E-4</v>
      </c>
      <c r="M388" s="92">
        <v>8.1295051736049104E-4</v>
      </c>
      <c r="N388" s="92">
        <v>8.1295051736049104E-4</v>
      </c>
      <c r="O388" s="92">
        <v>8.7081816200573802E-4</v>
      </c>
      <c r="P388" s="92">
        <v>8.7124937800900002E-4</v>
      </c>
      <c r="Q388" s="92">
        <v>8.7107397643198105E-4</v>
      </c>
      <c r="R388" s="92">
        <v>8.7160766603716405E-4</v>
      </c>
      <c r="S388" s="92">
        <v>8.6996296919124804E-4</v>
      </c>
      <c r="T388" s="92">
        <v>8.6694685586319797E-4</v>
      </c>
      <c r="U388" s="92">
        <v>8.6440712044840004E-4</v>
      </c>
      <c r="V388" s="92">
        <v>8.6021114997821696E-4</v>
      </c>
      <c r="W388" s="92">
        <v>8.5872215914165799E-4</v>
      </c>
      <c r="X388" s="92">
        <v>8.5720313566040702E-4</v>
      </c>
      <c r="Y388" s="92">
        <v>8.5519286837950899E-4</v>
      </c>
      <c r="Z388" s="92">
        <v>8.5342783300460998E-4</v>
      </c>
      <c r="AA388" s="92">
        <v>8.5342783300460998E-4</v>
      </c>
      <c r="AB388" s="92">
        <v>8.4947695199760797E-4</v>
      </c>
      <c r="AC388" s="92">
        <v>8.4428306658073098E-4</v>
      </c>
      <c r="AD388" s="92">
        <v>8.3957013752510099E-4</v>
      </c>
      <c r="AE388" s="92">
        <v>8.3491367663674398E-4</v>
      </c>
      <c r="AF388" s="92">
        <v>8.3025611327883003E-4</v>
      </c>
      <c r="AG388" s="92">
        <v>8.2367691211724704E-4</v>
      </c>
      <c r="AH388" s="92">
        <v>8.19279758147611E-4</v>
      </c>
      <c r="AI388" s="92">
        <v>8.14908246751738E-4</v>
      </c>
      <c r="AJ388" s="92">
        <v>8.1083226397483401E-4</v>
      </c>
      <c r="AK388" s="92">
        <v>8.0682281357444296E-4</v>
      </c>
      <c r="AL388" s="92">
        <v>8.0253456944212001E-4</v>
      </c>
      <c r="AM388" s="92">
        <v>7.9843596782699401E-4</v>
      </c>
      <c r="AN388" s="92">
        <v>7.9843596782699401E-4</v>
      </c>
      <c r="AO388" s="92">
        <v>7.96534997242274E-4</v>
      </c>
      <c r="AP388" s="92">
        <v>7.9259892162268002E-4</v>
      </c>
      <c r="AQ388" s="92">
        <v>7.8942038919967898E-4</v>
      </c>
      <c r="AR388" s="92">
        <v>7.8620325536084496E-4</v>
      </c>
      <c r="AS388" s="92">
        <v>7.8299530398907402E-4</v>
      </c>
      <c r="AT388" s="92">
        <v>7.7736969315609001E-4</v>
      </c>
      <c r="AU388" s="92">
        <v>7.7380506799315399E-4</v>
      </c>
      <c r="AV388" s="92">
        <v>7.7023219070284103E-4</v>
      </c>
      <c r="AW388" s="92">
        <v>7.6673993909429203E-4</v>
      </c>
      <c r="AX388" s="92">
        <v>7.6317582906187595E-4</v>
      </c>
      <c r="AY388" s="92">
        <v>7.5931525600879E-4</v>
      </c>
      <c r="AZ388" s="92">
        <v>7.6888857100873499E-4</v>
      </c>
      <c r="BA388" s="92">
        <v>7.6888857100873499E-4</v>
      </c>
    </row>
    <row r="389" spans="1:53" s="92" customFormat="1" x14ac:dyDescent="0.2">
      <c r="A389" s="91" t="s">
        <v>755</v>
      </c>
      <c r="B389" s="92">
        <v>0</v>
      </c>
      <c r="C389" s="92">
        <v>0</v>
      </c>
      <c r="D389" s="92">
        <v>0</v>
      </c>
      <c r="E389" s="92">
        <v>0</v>
      </c>
      <c r="F389" s="92">
        <v>0</v>
      </c>
      <c r="G389" s="92">
        <v>0</v>
      </c>
      <c r="H389" s="92">
        <v>0</v>
      </c>
      <c r="I389" s="92">
        <v>0</v>
      </c>
      <c r="J389" s="92">
        <v>0</v>
      </c>
      <c r="K389" s="92">
        <v>0</v>
      </c>
      <c r="L389" s="92">
        <v>0</v>
      </c>
      <c r="M389" s="92">
        <v>0</v>
      </c>
      <c r="N389" s="92">
        <v>0</v>
      </c>
      <c r="O389" s="92">
        <v>0</v>
      </c>
      <c r="P389" s="92">
        <v>0</v>
      </c>
      <c r="Q389" s="92">
        <v>0</v>
      </c>
      <c r="R389" s="92">
        <v>0</v>
      </c>
      <c r="S389" s="92">
        <v>0</v>
      </c>
      <c r="T389" s="92">
        <v>0</v>
      </c>
      <c r="U389" s="92">
        <v>0</v>
      </c>
      <c r="V389" s="92">
        <v>0</v>
      </c>
      <c r="W389" s="92">
        <v>0</v>
      </c>
      <c r="X389" s="92">
        <v>0</v>
      </c>
      <c r="Y389" s="92">
        <v>0</v>
      </c>
      <c r="Z389" s="92">
        <v>0</v>
      </c>
      <c r="AA389" s="92">
        <v>0</v>
      </c>
      <c r="AB389" s="92">
        <v>0</v>
      </c>
      <c r="AC389" s="92">
        <v>0</v>
      </c>
      <c r="AD389" s="92">
        <v>0</v>
      </c>
      <c r="AE389" s="92">
        <v>0</v>
      </c>
      <c r="AF389" s="92">
        <v>0</v>
      </c>
      <c r="AG389" s="92">
        <v>0</v>
      </c>
      <c r="AH389" s="92">
        <v>0</v>
      </c>
      <c r="AI389" s="92">
        <v>0</v>
      </c>
      <c r="AJ389" s="92">
        <v>0</v>
      </c>
      <c r="AK389" s="92">
        <v>0</v>
      </c>
      <c r="AL389" s="92">
        <v>0</v>
      </c>
      <c r="AM389" s="92">
        <v>0</v>
      </c>
      <c r="AN389" s="92">
        <v>0</v>
      </c>
      <c r="AO389" s="92">
        <v>0</v>
      </c>
      <c r="AP389" s="92">
        <v>0</v>
      </c>
      <c r="AQ389" s="92">
        <v>0</v>
      </c>
      <c r="AR389" s="92">
        <v>0</v>
      </c>
      <c r="AS389" s="92">
        <v>0</v>
      </c>
      <c r="AT389" s="92">
        <v>0</v>
      </c>
      <c r="AU389" s="92">
        <v>0</v>
      </c>
      <c r="AV389" s="92">
        <v>0</v>
      </c>
      <c r="AW389" s="92">
        <v>0</v>
      </c>
      <c r="AX389" s="92">
        <v>0</v>
      </c>
      <c r="AY389" s="92">
        <v>0</v>
      </c>
      <c r="AZ389" s="92">
        <v>0</v>
      </c>
      <c r="BA389" s="92">
        <v>0</v>
      </c>
    </row>
    <row r="390" spans="1:53" s="92" customFormat="1" x14ac:dyDescent="0.2">
      <c r="A390" s="91" t="s">
        <v>756</v>
      </c>
      <c r="B390" s="92">
        <v>0</v>
      </c>
      <c r="C390" s="92">
        <v>0</v>
      </c>
      <c r="D390" s="92">
        <v>0</v>
      </c>
      <c r="E390" s="92">
        <v>0</v>
      </c>
      <c r="F390" s="92">
        <v>0</v>
      </c>
      <c r="G390" s="92">
        <v>0</v>
      </c>
      <c r="H390" s="92">
        <v>0</v>
      </c>
      <c r="I390" s="92">
        <v>0</v>
      </c>
      <c r="J390" s="92">
        <v>0</v>
      </c>
      <c r="K390" s="92">
        <v>0</v>
      </c>
      <c r="L390" s="92">
        <v>0</v>
      </c>
      <c r="M390" s="92">
        <v>0</v>
      </c>
      <c r="N390" s="92">
        <v>0</v>
      </c>
      <c r="O390" s="92">
        <v>0</v>
      </c>
      <c r="P390" s="92">
        <v>0</v>
      </c>
      <c r="Q390" s="92">
        <v>0</v>
      </c>
      <c r="R390" s="92">
        <v>0</v>
      </c>
      <c r="S390" s="92">
        <v>0</v>
      </c>
      <c r="T390" s="92">
        <v>0</v>
      </c>
      <c r="U390" s="92">
        <v>0</v>
      </c>
      <c r="V390" s="92">
        <v>0</v>
      </c>
      <c r="W390" s="92">
        <v>0</v>
      </c>
      <c r="X390" s="92">
        <v>0</v>
      </c>
      <c r="Y390" s="92">
        <v>0</v>
      </c>
      <c r="Z390" s="92">
        <v>0</v>
      </c>
      <c r="AA390" s="92">
        <v>0</v>
      </c>
      <c r="AB390" s="92">
        <v>0</v>
      </c>
      <c r="AC390" s="92">
        <v>0</v>
      </c>
      <c r="AD390" s="92">
        <v>0</v>
      </c>
      <c r="AE390" s="92">
        <v>0</v>
      </c>
      <c r="AF390" s="92">
        <v>0</v>
      </c>
      <c r="AG390" s="92">
        <v>0</v>
      </c>
      <c r="AH390" s="92">
        <v>0</v>
      </c>
      <c r="AI390" s="92">
        <v>0</v>
      </c>
      <c r="AJ390" s="92">
        <v>0</v>
      </c>
      <c r="AK390" s="92">
        <v>0</v>
      </c>
      <c r="AL390" s="92">
        <v>0</v>
      </c>
      <c r="AM390" s="92">
        <v>0</v>
      </c>
      <c r="AN390" s="92">
        <v>0</v>
      </c>
      <c r="AO390" s="92">
        <v>0</v>
      </c>
      <c r="AP390" s="92">
        <v>0</v>
      </c>
      <c r="AQ390" s="92">
        <v>0</v>
      </c>
      <c r="AR390" s="92">
        <v>0</v>
      </c>
      <c r="AS390" s="92">
        <v>0</v>
      </c>
      <c r="AT390" s="92">
        <v>0</v>
      </c>
      <c r="AU390" s="92">
        <v>0</v>
      </c>
      <c r="AV390" s="92">
        <v>0</v>
      </c>
      <c r="AW390" s="92">
        <v>0</v>
      </c>
      <c r="AX390" s="92">
        <v>0</v>
      </c>
      <c r="AY390" s="92">
        <v>0</v>
      </c>
      <c r="AZ390" s="92">
        <v>0</v>
      </c>
      <c r="BA390" s="92">
        <v>0</v>
      </c>
    </row>
    <row r="391" spans="1:53" s="92" customFormat="1" x14ac:dyDescent="0.2">
      <c r="A391" s="91" t="s">
        <v>757</v>
      </c>
      <c r="B391" s="92">
        <v>6.8462007774931194E-2</v>
      </c>
      <c r="C391" s="92">
        <v>6.8540035280530001E-2</v>
      </c>
      <c r="D391" s="92">
        <v>6.85891628630938E-2</v>
      </c>
      <c r="E391" s="92">
        <v>6.8632267923266502E-2</v>
      </c>
      <c r="F391" s="92">
        <v>6.8671929290995096E-2</v>
      </c>
      <c r="G391" s="92">
        <v>6.8676558320563796E-2</v>
      </c>
      <c r="H391" s="92">
        <v>6.8730817011828996E-2</v>
      </c>
      <c r="I391" s="92">
        <v>6.8858694870555306E-2</v>
      </c>
      <c r="J391" s="92">
        <v>6.8943966225372494E-2</v>
      </c>
      <c r="K391" s="92">
        <v>6.9029329809573201E-2</v>
      </c>
      <c r="L391" s="92">
        <v>6.9072222722903795E-2</v>
      </c>
      <c r="M391" s="92">
        <v>6.9114393340551097E-2</v>
      </c>
      <c r="N391" s="92">
        <v>6.9114393340551097E-2</v>
      </c>
      <c r="O391" s="92">
        <v>7.4052001330727299E-2</v>
      </c>
      <c r="P391" s="92">
        <v>7.4144889303673495E-2</v>
      </c>
      <c r="Q391" s="92">
        <v>7.4191653300041294E-2</v>
      </c>
      <c r="R391" s="92">
        <v>7.4247681439523094E-2</v>
      </c>
      <c r="S391" s="92">
        <v>7.4298162237744006E-2</v>
      </c>
      <c r="T391" s="92">
        <v>7.4389665094784299E-2</v>
      </c>
      <c r="U391" s="92">
        <v>7.4481240237370294E-2</v>
      </c>
      <c r="V391" s="92">
        <v>7.4522176391610601E-2</v>
      </c>
      <c r="W391" s="92">
        <v>7.4580801524932502E-2</v>
      </c>
      <c r="X391" s="92">
        <v>7.4638760204693899E-2</v>
      </c>
      <c r="Y391" s="92">
        <v>7.4651389075306607E-2</v>
      </c>
      <c r="Z391" s="92">
        <v>7.4665957179742906E-2</v>
      </c>
      <c r="AA391" s="92">
        <v>7.4665957179742906E-2</v>
      </c>
      <c r="AB391" s="92">
        <v>7.4782160520143706E-2</v>
      </c>
      <c r="AC391" s="92">
        <v>7.4764585414751394E-2</v>
      </c>
      <c r="AD391" s="92">
        <v>7.47782665878306E-2</v>
      </c>
      <c r="AE391" s="92">
        <v>7.4789687720526701E-2</v>
      </c>
      <c r="AF391" s="92">
        <v>7.4798903776252507E-2</v>
      </c>
      <c r="AG391" s="92">
        <v>7.4790668378679204E-2</v>
      </c>
      <c r="AH391" s="92">
        <v>7.4795478879440297E-2</v>
      </c>
      <c r="AI391" s="92">
        <v>7.4810273409570194E-2</v>
      </c>
      <c r="AJ391" s="92">
        <v>7.4836042238713693E-2</v>
      </c>
      <c r="AK391" s="92">
        <v>7.4864314208914498E-2</v>
      </c>
      <c r="AL391" s="92">
        <v>7.4853107643433697E-2</v>
      </c>
      <c r="AM391" s="92">
        <v>7.4864026383778204E-2</v>
      </c>
      <c r="AN391" s="92">
        <v>7.4864026383778204E-2</v>
      </c>
      <c r="AO391" s="92">
        <v>7.4989332443544804E-2</v>
      </c>
      <c r="AP391" s="92">
        <v>7.4936830286148295E-2</v>
      </c>
      <c r="AQ391" s="92">
        <v>7.4952220664583596E-2</v>
      </c>
      <c r="AR391" s="92">
        <v>7.4966833143369202E-2</v>
      </c>
      <c r="AS391" s="92">
        <v>7.4988282333365797E-2</v>
      </c>
      <c r="AT391" s="92">
        <v>7.5032221520120596E-2</v>
      </c>
      <c r="AU391" s="92">
        <v>7.5097015908465403E-2</v>
      </c>
      <c r="AV391" s="92">
        <v>7.5169075759520296E-2</v>
      </c>
      <c r="AW391" s="92">
        <v>7.5222215554941005E-2</v>
      </c>
      <c r="AX391" s="92">
        <v>7.5254395845329197E-2</v>
      </c>
      <c r="AY391" s="92">
        <v>7.5247592301248403E-2</v>
      </c>
      <c r="AZ391" s="92">
        <v>7.5283573300107501E-2</v>
      </c>
      <c r="BA391" s="92">
        <v>7.5283573300107501E-2</v>
      </c>
    </row>
    <row r="392" spans="1:53" x14ac:dyDescent="0.2">
      <c r="A392" s="89" t="s">
        <v>758</v>
      </c>
    </row>
    <row r="393" spans="1:53" x14ac:dyDescent="0.2">
      <c r="A393" s="87" t="s">
        <v>759</v>
      </c>
    </row>
    <row r="394" spans="1:53" x14ac:dyDescent="0.2">
      <c r="A394" s="89" t="s">
        <v>760</v>
      </c>
      <c r="B394" s="88">
        <v>1155982002.8327</v>
      </c>
      <c r="C394" s="88">
        <v>1151090022.9105799</v>
      </c>
      <c r="D394" s="88">
        <v>1129130134.4516301</v>
      </c>
      <c r="E394" s="88">
        <v>1134840122.3311601</v>
      </c>
      <c r="F394" s="88">
        <v>1142152625.9730101</v>
      </c>
      <c r="G394" s="88">
        <v>1140063517.59126</v>
      </c>
      <c r="H394" s="88">
        <v>1149965908.0253</v>
      </c>
      <c r="I394" s="88">
        <v>1164683778.1163499</v>
      </c>
      <c r="J394" s="88">
        <v>1155037784.3297901</v>
      </c>
      <c r="K394" s="88">
        <v>1166832036.9286799</v>
      </c>
      <c r="L394" s="88">
        <v>1174232456.49632</v>
      </c>
      <c r="M394" s="88">
        <v>1176519509.7420101</v>
      </c>
      <c r="N394" s="88">
        <v>1176519509.7420101</v>
      </c>
      <c r="O394" s="88">
        <v>1165798529.76615</v>
      </c>
      <c r="P394" s="88">
        <v>1147931232.73066</v>
      </c>
      <c r="Q394" s="88">
        <v>1130419552.8998899</v>
      </c>
      <c r="R394" s="88">
        <v>1120852270.76404</v>
      </c>
      <c r="S394" s="88">
        <v>1110504233.4272001</v>
      </c>
      <c r="T394" s="88">
        <v>1091030998.2406399</v>
      </c>
      <c r="U394" s="88">
        <v>1082539299.06637</v>
      </c>
      <c r="V394" s="88">
        <v>1076534455.33799</v>
      </c>
      <c r="W394" s="88">
        <v>1058272304.16319</v>
      </c>
      <c r="X394" s="88">
        <v>1045771480.94541</v>
      </c>
      <c r="Y394" s="88">
        <v>1029958997.31084</v>
      </c>
      <c r="Z394" s="88">
        <v>996571113.00413704</v>
      </c>
      <c r="AA394" s="88">
        <v>996571113.00413704</v>
      </c>
      <c r="AB394" s="88">
        <v>996099745.73769999</v>
      </c>
      <c r="AC394" s="88">
        <v>995266405.57613206</v>
      </c>
      <c r="AD394" s="88">
        <v>993592050.56102502</v>
      </c>
      <c r="AE394" s="88">
        <v>992408599.33182096</v>
      </c>
      <c r="AF394" s="88">
        <v>991726367.57586896</v>
      </c>
      <c r="AG394" s="88">
        <v>991853887.18088496</v>
      </c>
      <c r="AH394" s="88">
        <v>991628916.25834501</v>
      </c>
      <c r="AI394" s="88">
        <v>992029525.65685594</v>
      </c>
      <c r="AJ394" s="88">
        <v>992006819.75322497</v>
      </c>
      <c r="AK394" s="88">
        <v>992151436.62549901</v>
      </c>
      <c r="AL394" s="88">
        <v>991378656.99071097</v>
      </c>
      <c r="AM394" s="88">
        <v>990602516.51121199</v>
      </c>
      <c r="AN394" s="88">
        <v>990602516.51121199</v>
      </c>
      <c r="AO394" s="88">
        <v>985353130.68197095</v>
      </c>
      <c r="AP394" s="88">
        <v>982304807.38530695</v>
      </c>
      <c r="AQ394" s="88">
        <v>979713565.32356799</v>
      </c>
      <c r="AR394" s="88">
        <v>976573840.65300202</v>
      </c>
      <c r="AS394" s="88">
        <v>973312683.041273</v>
      </c>
      <c r="AT394" s="88">
        <v>971196990.50768995</v>
      </c>
      <c r="AU394" s="88">
        <v>968981656.89763701</v>
      </c>
      <c r="AV394" s="88">
        <v>967175078.89000905</v>
      </c>
      <c r="AW394" s="88">
        <v>966007963.87524998</v>
      </c>
      <c r="AX394" s="88">
        <v>963817208.32544601</v>
      </c>
      <c r="AY394" s="88">
        <v>959846280.81975603</v>
      </c>
      <c r="AZ394" s="88">
        <v>958206931.65491402</v>
      </c>
      <c r="BA394" s="88">
        <v>958206931.65491402</v>
      </c>
    </row>
    <row r="395" spans="1:53" x14ac:dyDescent="0.2">
      <c r="A395" s="89" t="s">
        <v>761</v>
      </c>
      <c r="B395" s="88">
        <v>18357295315.242599</v>
      </c>
      <c r="C395" s="88">
        <v>18439123806.589401</v>
      </c>
      <c r="D395" s="88">
        <v>18530411788.130901</v>
      </c>
      <c r="E395" s="88">
        <v>18616865398.195499</v>
      </c>
      <c r="F395" s="88">
        <v>18703710044.1898</v>
      </c>
      <c r="G395" s="88">
        <v>18788704736.655201</v>
      </c>
      <c r="H395" s="88">
        <v>18860653086.445</v>
      </c>
      <c r="I395" s="88">
        <v>18936472465.432999</v>
      </c>
      <c r="J395" s="88">
        <v>19009826415.405899</v>
      </c>
      <c r="K395" s="88">
        <v>19079128738.665798</v>
      </c>
      <c r="L395" s="88">
        <v>19169167432.283901</v>
      </c>
      <c r="M395" s="88">
        <v>19276516462.884102</v>
      </c>
      <c r="N395" s="88">
        <v>19276516462.884102</v>
      </c>
      <c r="O395" s="88">
        <v>19452787648.246399</v>
      </c>
      <c r="P395" s="88">
        <v>19542145521.987801</v>
      </c>
      <c r="Q395" s="88">
        <v>19639551414.930698</v>
      </c>
      <c r="R395" s="88">
        <v>19737587370.412399</v>
      </c>
      <c r="S395" s="88">
        <v>19840665994.044701</v>
      </c>
      <c r="T395" s="88">
        <v>19946224524.933498</v>
      </c>
      <c r="U395" s="88">
        <v>20040799540.993198</v>
      </c>
      <c r="V395" s="88">
        <v>20139657983.687599</v>
      </c>
      <c r="W395" s="88">
        <v>20232653711.941601</v>
      </c>
      <c r="X395" s="88">
        <v>20321447193.579601</v>
      </c>
      <c r="Y395" s="88">
        <v>20424640291.504299</v>
      </c>
      <c r="Z395" s="88">
        <v>20534270878.5895</v>
      </c>
      <c r="AA395" s="88">
        <v>20534270878.5895</v>
      </c>
      <c r="AB395" s="88">
        <v>20616199104.220501</v>
      </c>
      <c r="AC395" s="88">
        <v>20693098256.900799</v>
      </c>
      <c r="AD395" s="88">
        <v>20777729032.753399</v>
      </c>
      <c r="AE395" s="88">
        <v>20855667619.9799</v>
      </c>
      <c r="AF395" s="88">
        <v>20934895443.0546</v>
      </c>
      <c r="AG395" s="88">
        <v>21012596331.2388</v>
      </c>
      <c r="AH395" s="88">
        <v>21081490345.815201</v>
      </c>
      <c r="AI395" s="88">
        <v>21147260536.319302</v>
      </c>
      <c r="AJ395" s="88">
        <v>21209020201.207298</v>
      </c>
      <c r="AK395" s="88">
        <v>21268852203.076302</v>
      </c>
      <c r="AL395" s="88">
        <v>21353651306.698601</v>
      </c>
      <c r="AM395" s="88">
        <v>21428995341.897202</v>
      </c>
      <c r="AN395" s="88">
        <v>21428995341.897202</v>
      </c>
      <c r="AO395" s="88">
        <v>21475907044.171902</v>
      </c>
      <c r="AP395" s="88">
        <v>21526878099.426498</v>
      </c>
      <c r="AQ395" s="88">
        <v>21596473694.281601</v>
      </c>
      <c r="AR395" s="88">
        <v>21663670189.577801</v>
      </c>
      <c r="AS395" s="88">
        <v>21734108533.9804</v>
      </c>
      <c r="AT395" s="88">
        <v>21804108599.4548</v>
      </c>
      <c r="AU395" s="88">
        <v>21866872220.278</v>
      </c>
      <c r="AV395" s="88">
        <v>21927920179.769299</v>
      </c>
      <c r="AW395" s="88">
        <v>21984845794.551201</v>
      </c>
      <c r="AX395" s="88">
        <v>22041378202.1064</v>
      </c>
      <c r="AY395" s="88">
        <v>22124849297.115101</v>
      </c>
      <c r="AZ395" s="88">
        <v>22198156847.7304</v>
      </c>
      <c r="BA395" s="88">
        <v>22198156847.7304</v>
      </c>
    </row>
    <row r="396" spans="1:53" s="92" customFormat="1" x14ac:dyDescent="0.2">
      <c r="A396" s="91" t="s">
        <v>762</v>
      </c>
      <c r="B396" s="92">
        <v>6.2971259272211602E-2</v>
      </c>
      <c r="C396" s="92">
        <v>6.2426503286410299E-2</v>
      </c>
      <c r="D396" s="92">
        <v>6.0933893286433102E-2</v>
      </c>
      <c r="E396" s="92">
        <v>6.0957636962942E-2</v>
      </c>
      <c r="F396" s="92">
        <v>6.10655652421115E-2</v>
      </c>
      <c r="G396" s="92">
        <v>6.0678132610551203E-2</v>
      </c>
      <c r="H396" s="92">
        <v>6.0971690786878002E-2</v>
      </c>
      <c r="I396" s="92">
        <v>6.1504790833793802E-2</v>
      </c>
      <c r="J396" s="92">
        <v>6.0760038471142003E-2</v>
      </c>
      <c r="K396" s="92">
        <v>6.1157511588250398E-2</v>
      </c>
      <c r="L396" s="92">
        <v>6.1256309677734398E-2</v>
      </c>
      <c r="M396" s="92">
        <v>6.1033823824306201E-2</v>
      </c>
      <c r="N396" s="92">
        <v>6.1033823824306201E-2</v>
      </c>
      <c r="O396" s="92">
        <v>5.9929638406927499E-2</v>
      </c>
      <c r="P396" s="92">
        <v>5.8741310233263497E-2</v>
      </c>
      <c r="Q396" s="92">
        <v>5.7558318365688602E-2</v>
      </c>
      <c r="R396" s="92">
        <v>5.6787704075942899E-2</v>
      </c>
      <c r="S396" s="92">
        <v>5.5971116784110597E-2</v>
      </c>
      <c r="T396" s="92">
        <v>5.4698622131562402E-2</v>
      </c>
      <c r="U396" s="92">
        <v>5.4016771978186197E-2</v>
      </c>
      <c r="V396" s="92">
        <v>5.3453462626323799E-2</v>
      </c>
      <c r="W396" s="92">
        <v>5.2305165660922998E-2</v>
      </c>
      <c r="X396" s="92">
        <v>5.1461466842568901E-2</v>
      </c>
      <c r="Y396" s="92">
        <v>5.0427277181437698E-2</v>
      </c>
      <c r="Z396" s="92">
        <v>4.8532091492142201E-2</v>
      </c>
      <c r="AA396" s="92">
        <v>4.8532091492142201E-2</v>
      </c>
      <c r="AB396" s="92">
        <v>4.8316362327611599E-2</v>
      </c>
      <c r="AC396" s="92">
        <v>4.80965389145738E-2</v>
      </c>
      <c r="AD396" s="92">
        <v>4.7820050448956798E-2</v>
      </c>
      <c r="AE396" s="92">
        <v>4.7584599899409802E-2</v>
      </c>
      <c r="AF396" s="92">
        <v>4.7371928380224401E-2</v>
      </c>
      <c r="AG396" s="92">
        <v>4.7202824036852699E-2</v>
      </c>
      <c r="AH396" s="92">
        <v>4.7037894379947598E-2</v>
      </c>
      <c r="AI396" s="92">
        <v>4.6910545408616701E-2</v>
      </c>
      <c r="AJ396" s="92">
        <v>4.6772873538814E-2</v>
      </c>
      <c r="AK396" s="92">
        <v>4.6648094930199897E-2</v>
      </c>
      <c r="AL396" s="92">
        <v>4.6426657565571301E-2</v>
      </c>
      <c r="AM396" s="92">
        <v>4.6227202941913903E-2</v>
      </c>
      <c r="AN396" s="92">
        <v>4.6227202941913903E-2</v>
      </c>
      <c r="AO396" s="92">
        <v>4.5881793428108997E-2</v>
      </c>
      <c r="AP396" s="92">
        <v>4.5631549677027899E-2</v>
      </c>
      <c r="AQ396" s="92">
        <v>4.5364515484904298E-2</v>
      </c>
      <c r="AR396" s="92">
        <v>4.5078873159859097E-2</v>
      </c>
      <c r="AS396" s="92">
        <v>4.4782728563241198E-2</v>
      </c>
      <c r="AT396" s="92">
        <v>4.4541925943809103E-2</v>
      </c>
      <c r="AU396" s="92">
        <v>4.43127689747536E-2</v>
      </c>
      <c r="AV396" s="92">
        <v>4.4107013841755999E-2</v>
      </c>
      <c r="AW396" s="92">
        <v>4.3939719791651503E-2</v>
      </c>
      <c r="AX396" s="92">
        <v>4.3727628984349801E-2</v>
      </c>
      <c r="AY396" s="92">
        <v>4.3383178250389703E-2</v>
      </c>
      <c r="AZ396" s="92">
        <v>4.3166058255547403E-2</v>
      </c>
      <c r="BA396" s="92">
        <v>4.3166058255547403E-2</v>
      </c>
    </row>
    <row r="397" spans="1:53" s="92" customFormat="1" x14ac:dyDescent="0.2">
      <c r="A397" s="91" t="s">
        <v>763</v>
      </c>
      <c r="B397" s="92">
        <v>1.7189412871154101E-2</v>
      </c>
      <c r="C397" s="92">
        <v>1.7305481885511301E-2</v>
      </c>
      <c r="D397" s="92">
        <v>1.7389519702315101E-2</v>
      </c>
      <c r="E397" s="92">
        <v>1.74168027008525E-2</v>
      </c>
      <c r="F397" s="92">
        <v>1.7388433949795602E-2</v>
      </c>
      <c r="G397" s="92">
        <v>1.7273466167685901E-2</v>
      </c>
      <c r="H397" s="92">
        <v>1.71558455919785E-2</v>
      </c>
      <c r="I397" s="92">
        <v>1.71750781323716E-2</v>
      </c>
      <c r="J397" s="92">
        <v>1.7225577100821499E-2</v>
      </c>
      <c r="K397" s="92">
        <v>1.7286087113289401E-2</v>
      </c>
      <c r="L397" s="92">
        <v>1.7300245005202799E-2</v>
      </c>
      <c r="M397" s="92">
        <v>1.7312310572960701E-2</v>
      </c>
      <c r="N397" s="92">
        <v>1.7312310572960701E-2</v>
      </c>
      <c r="O397" s="92">
        <v>1.7385107315299901E-2</v>
      </c>
      <c r="P397" s="92">
        <v>1.7457264920245501E-2</v>
      </c>
      <c r="Q397" s="92">
        <v>1.74659761379755E-2</v>
      </c>
      <c r="R397" s="92">
        <v>1.75393295620767E-2</v>
      </c>
      <c r="S397" s="92">
        <v>1.7660375331350599E-2</v>
      </c>
      <c r="T397" s="92">
        <v>1.7864059296502099E-2</v>
      </c>
      <c r="U397" s="92">
        <v>1.8108093713099498E-2</v>
      </c>
      <c r="V397" s="92">
        <v>1.8217527668610799E-2</v>
      </c>
      <c r="W397" s="92">
        <v>1.8266778086519799E-2</v>
      </c>
      <c r="X397" s="92">
        <v>1.8306147405000198E-2</v>
      </c>
      <c r="Y397" s="92">
        <v>1.8280764865946299E-2</v>
      </c>
      <c r="Z397" s="92">
        <v>1.8255602134243099E-2</v>
      </c>
      <c r="AA397" s="92">
        <v>1.8255602134243099E-2</v>
      </c>
      <c r="AB397" s="92">
        <v>1.8291783222686198E-2</v>
      </c>
      <c r="AC397" s="92">
        <v>1.82722336734032E-2</v>
      </c>
      <c r="AD397" s="92">
        <v>1.8261042458037099E-2</v>
      </c>
      <c r="AE397" s="92">
        <v>1.82675578715722E-2</v>
      </c>
      <c r="AF397" s="92">
        <v>1.8275191228397401E-2</v>
      </c>
      <c r="AG397" s="92">
        <v>1.8279602646819999E-2</v>
      </c>
      <c r="AH397" s="92">
        <v>1.82968392377824E-2</v>
      </c>
      <c r="AI397" s="92">
        <v>1.8323583463243E-2</v>
      </c>
      <c r="AJ397" s="92">
        <v>1.8343666108417301E-2</v>
      </c>
      <c r="AK397" s="92">
        <v>1.83626409446663E-2</v>
      </c>
      <c r="AL397" s="92">
        <v>1.8335447718157601E-2</v>
      </c>
      <c r="AM397" s="92">
        <v>1.8324565772600901E-2</v>
      </c>
      <c r="AN397" s="92">
        <v>1.8324565772600901E-2</v>
      </c>
      <c r="AO397" s="92">
        <v>1.8311039613442801E-2</v>
      </c>
      <c r="AP397" s="92">
        <v>1.8227039423543499E-2</v>
      </c>
      <c r="AQ397" s="92">
        <v>1.8161869321791799E-2</v>
      </c>
      <c r="AR397" s="92">
        <v>1.810788474981E-2</v>
      </c>
      <c r="AS397" s="92">
        <v>1.80494734347686E-2</v>
      </c>
      <c r="AT397" s="92">
        <v>1.80553780629631E-2</v>
      </c>
      <c r="AU397" s="92">
        <v>1.8099032939388401E-2</v>
      </c>
      <c r="AV397" s="92">
        <v>1.8149923830671801E-2</v>
      </c>
      <c r="AW397" s="92">
        <v>1.8206191852345101E-2</v>
      </c>
      <c r="AX397" s="92">
        <v>1.8266321168873299E-2</v>
      </c>
      <c r="AY397" s="92">
        <v>1.82802217797845E-2</v>
      </c>
      <c r="AZ397" s="92">
        <v>1.8305625747258102E-2</v>
      </c>
      <c r="BA397" s="92">
        <v>1.8305625747258102E-2</v>
      </c>
    </row>
    <row r="398" spans="1:53" s="92" customFormat="1" x14ac:dyDescent="0.2">
      <c r="A398" s="91" t="s">
        <v>764</v>
      </c>
      <c r="B398" s="92">
        <v>5.7355269320165196E-4</v>
      </c>
      <c r="C398" s="92">
        <v>4.8165168099984298E-4</v>
      </c>
      <c r="D398" s="92">
        <v>3.8282221313335201E-4</v>
      </c>
      <c r="E398" s="92">
        <v>3.36170618334546E-4</v>
      </c>
      <c r="F398" s="92">
        <v>3.4345398589191099E-4</v>
      </c>
      <c r="G398" s="92">
        <v>4.0312782357229698E-4</v>
      </c>
      <c r="H398" s="92">
        <v>5.2021055332449105E-4</v>
      </c>
      <c r="I398" s="92">
        <v>5.7396685175291502E-4</v>
      </c>
      <c r="J398" s="92">
        <v>5.5811049891494799E-4</v>
      </c>
      <c r="K398" s="92">
        <v>5.4056014727163395E-4</v>
      </c>
      <c r="L398" s="92">
        <v>5.21918475385879E-4</v>
      </c>
      <c r="M398" s="92">
        <v>4.9993361949977899E-4</v>
      </c>
      <c r="N398" s="92">
        <v>4.9993361949977899E-4</v>
      </c>
      <c r="O398" s="92">
        <v>4.8125382798713898E-4</v>
      </c>
      <c r="P398" s="92">
        <v>4.7212195483298101E-4</v>
      </c>
      <c r="Q398" s="92">
        <v>4.7137553024576099E-4</v>
      </c>
      <c r="R398" s="92">
        <v>4.1923968143390102E-4</v>
      </c>
      <c r="S398" s="92">
        <v>3.1563038642342701E-4</v>
      </c>
      <c r="T398" s="92">
        <v>1.7429404181700501E-4</v>
      </c>
      <c r="U398" s="92">
        <v>-1.3066578863512599E-6</v>
      </c>
      <c r="V398" s="92">
        <v>-9.1853580321419204E-5</v>
      </c>
      <c r="W398" s="92">
        <v>-1.0018360999727401E-4</v>
      </c>
      <c r="X398" s="92">
        <v>-9.6283665542074996E-5</v>
      </c>
      <c r="Y398" s="92">
        <v>-8.0234938135834198E-5</v>
      </c>
      <c r="Z398" s="92">
        <v>-6.3380005940503494E-5</v>
      </c>
      <c r="AA398" s="92">
        <v>-6.3380005940503494E-5</v>
      </c>
      <c r="AB398" s="92">
        <v>-4.7626288307641203E-5</v>
      </c>
      <c r="AC398" s="92">
        <v>-3.1146711048272802E-5</v>
      </c>
      <c r="AD398" s="92">
        <v>-1.8712724637118901E-5</v>
      </c>
      <c r="AE398" s="92">
        <v>-1.35609183704206E-5</v>
      </c>
      <c r="AF398" s="92">
        <v>-1.3903382376872299E-5</v>
      </c>
      <c r="AG398" s="92">
        <v>-1.4502335633010401E-5</v>
      </c>
      <c r="AH398" s="92">
        <v>-1.5553610699078101E-5</v>
      </c>
      <c r="AI398" s="92">
        <v>-1.8419136536495402E-5</v>
      </c>
      <c r="AJ398" s="92">
        <v>-1.6990643855186501E-5</v>
      </c>
      <c r="AK398" s="92">
        <v>-1.16425747754092E-5</v>
      </c>
      <c r="AL398" s="92">
        <v>-6.8252917369963896E-6</v>
      </c>
      <c r="AM398" s="92">
        <v>-1.9832953364887001E-6</v>
      </c>
      <c r="AN398" s="92">
        <v>-1.9832953364887001E-6</v>
      </c>
      <c r="AO398" s="92">
        <v>3.5644755839039401E-5</v>
      </c>
      <c r="AP398" s="92">
        <v>1.05079940283449E-4</v>
      </c>
      <c r="AQ398" s="92">
        <v>1.73845495790813E-4</v>
      </c>
      <c r="AR398" s="92">
        <v>2.4200548746273101E-4</v>
      </c>
      <c r="AS398" s="92">
        <v>3.0900514146361301E-4</v>
      </c>
      <c r="AT398" s="92">
        <v>3.4822434245402201E-4</v>
      </c>
      <c r="AU398" s="92">
        <v>3.5981513481830098E-4</v>
      </c>
      <c r="AV398" s="92">
        <v>3.6960654632056699E-4</v>
      </c>
      <c r="AW398" s="92">
        <v>3.7019714826338698E-4</v>
      </c>
      <c r="AX398" s="92">
        <v>3.6272846014680498E-4</v>
      </c>
      <c r="AY398" s="92">
        <v>3.5510682726632098E-4</v>
      </c>
      <c r="AZ398" s="92">
        <v>3.5102313700004201E-4</v>
      </c>
      <c r="BA398" s="92">
        <v>3.5102313700004201E-4</v>
      </c>
    </row>
    <row r="399" spans="1:53" s="92" customFormat="1" x14ac:dyDescent="0.2">
      <c r="A399" s="91" t="s">
        <v>765</v>
      </c>
      <c r="B399" s="92">
        <v>2.17790309909365E-4</v>
      </c>
      <c r="C399" s="92">
        <v>2.1732212145925399E-4</v>
      </c>
      <c r="D399" s="92">
        <v>2.1668471415295699E-4</v>
      </c>
      <c r="E399" s="92">
        <v>2.16130466451815E-4</v>
      </c>
      <c r="F399" s="92">
        <v>2.1556159458309499E-4</v>
      </c>
      <c r="G399" s="92">
        <v>2.14920209718374E-4</v>
      </c>
      <c r="H399" s="92">
        <v>2.14391474583428E-4</v>
      </c>
      <c r="I399" s="92">
        <v>2.1386245354309199E-4</v>
      </c>
      <c r="J399" s="92">
        <v>2.1327043285878199E-4</v>
      </c>
      <c r="K399" s="92">
        <v>2.1275804586071099E-4</v>
      </c>
      <c r="L399" s="92">
        <v>2.1199178773456101E-4</v>
      </c>
      <c r="M399" s="92">
        <v>2.1111203887889E-4</v>
      </c>
      <c r="N399" s="92">
        <v>2.1111203887889E-4</v>
      </c>
      <c r="O399" s="92">
        <v>2.0995003216574401E-4</v>
      </c>
      <c r="P399" s="92">
        <v>2.09413066080425E-4</v>
      </c>
      <c r="Q399" s="92">
        <v>2.0853887365858799E-4</v>
      </c>
      <c r="R399" s="92">
        <v>2.0765220574839099E-4</v>
      </c>
      <c r="S399" s="92">
        <v>2.0669773531805901E-4</v>
      </c>
      <c r="T399" s="92">
        <v>2.0568545554278E-4</v>
      </c>
      <c r="U399" s="92">
        <v>2.0473709970296699E-4</v>
      </c>
      <c r="V399" s="92">
        <v>2.0374697991921799E-4</v>
      </c>
      <c r="W399" s="92">
        <v>2.0271520656646401E-4</v>
      </c>
      <c r="X399" s="92">
        <v>2.0166757531067301E-4</v>
      </c>
      <c r="Y399" s="92">
        <v>2.0033274242412099E-4</v>
      </c>
      <c r="Z399" s="92">
        <v>1.9900155332059201E-4</v>
      </c>
      <c r="AA399" s="92">
        <v>1.9900155332059201E-4</v>
      </c>
      <c r="AB399" s="92">
        <v>1.9813787552824E-4</v>
      </c>
      <c r="AC399" s="92">
        <v>1.9680383857890099E-4</v>
      </c>
      <c r="AD399" s="92">
        <v>1.9557583540110701E-4</v>
      </c>
      <c r="AE399" s="92">
        <v>1.9442172583388799E-4</v>
      </c>
      <c r="AF399" s="92">
        <v>1.9327024267652999E-4</v>
      </c>
      <c r="AG399" s="92">
        <v>1.92142696258946E-4</v>
      </c>
      <c r="AH399" s="92">
        <v>1.9109708671408501E-4</v>
      </c>
      <c r="AI399" s="92">
        <v>1.9008596610995299E-4</v>
      </c>
      <c r="AJ399" s="92">
        <v>1.8911648617984199E-4</v>
      </c>
      <c r="AK399" s="92">
        <v>1.8816794339031499E-4</v>
      </c>
      <c r="AL399" s="92">
        <v>1.8703521645771899E-4</v>
      </c>
      <c r="AM399" s="92">
        <v>1.8598415145533101E-4</v>
      </c>
      <c r="AN399" s="92">
        <v>1.8598415145533101E-4</v>
      </c>
      <c r="AO399" s="92">
        <v>1.8532844537464801E-4</v>
      </c>
      <c r="AP399" s="92">
        <v>1.8418444757136899E-4</v>
      </c>
      <c r="AQ399" s="92">
        <v>1.8322451268962099E-4</v>
      </c>
      <c r="AR399" s="92">
        <v>1.8229905825825E-4</v>
      </c>
      <c r="AS399" s="92">
        <v>1.81364057189347E-4</v>
      </c>
      <c r="AT399" s="92">
        <v>1.80445177893367E-4</v>
      </c>
      <c r="AU399" s="92">
        <v>1.7959041594326901E-4</v>
      </c>
      <c r="AV399" s="92">
        <v>1.78760026935387E-4</v>
      </c>
      <c r="AW399" s="92">
        <v>1.77971693378731E-4</v>
      </c>
      <c r="AX399" s="92">
        <v>1.7719617640346501E-4</v>
      </c>
      <c r="AY399" s="92">
        <v>1.7624813714191601E-4</v>
      </c>
      <c r="AZ399" s="92">
        <v>1.7538245902654401E-4</v>
      </c>
      <c r="BA399" s="92">
        <v>1.7538245902654401E-4</v>
      </c>
    </row>
    <row r="400" spans="1:53" s="92" customFormat="1" x14ac:dyDescent="0.2">
      <c r="A400" s="91" t="s">
        <v>766</v>
      </c>
      <c r="B400" s="92">
        <v>1.7980755874265099E-2</v>
      </c>
      <c r="C400" s="92">
        <v>1.8004455687970398E-2</v>
      </c>
      <c r="D400" s="92">
        <v>1.7989026629601401E-2</v>
      </c>
      <c r="E400" s="92">
        <v>1.7969103785638901E-2</v>
      </c>
      <c r="F400" s="92">
        <v>1.7947449530270599E-2</v>
      </c>
      <c r="G400" s="92">
        <v>1.78915142009765E-2</v>
      </c>
      <c r="H400" s="92">
        <v>1.7890447619886399E-2</v>
      </c>
      <c r="I400" s="92">
        <v>1.79629074376676E-2</v>
      </c>
      <c r="J400" s="92">
        <v>1.7996958032595201E-2</v>
      </c>
      <c r="K400" s="92">
        <v>1.8039405306421698E-2</v>
      </c>
      <c r="L400" s="92">
        <v>1.80341552683232E-2</v>
      </c>
      <c r="M400" s="92">
        <v>1.80233562313394E-2</v>
      </c>
      <c r="N400" s="92">
        <v>1.80233562313394E-2</v>
      </c>
      <c r="O400" s="92">
        <v>1.8076311175452799E-2</v>
      </c>
      <c r="P400" s="92">
        <v>1.8138799941158901E-2</v>
      </c>
      <c r="Q400" s="92">
        <v>1.8145890541879799E-2</v>
      </c>
      <c r="R400" s="92">
        <v>1.8166221449259001E-2</v>
      </c>
      <c r="S400" s="92">
        <v>1.81827034530921E-2</v>
      </c>
      <c r="T400" s="92">
        <v>1.82440387938619E-2</v>
      </c>
      <c r="U400" s="92">
        <v>1.83115241549161E-2</v>
      </c>
      <c r="V400" s="92">
        <v>1.83294210682086E-2</v>
      </c>
      <c r="W400" s="92">
        <v>1.8369309683088999E-2</v>
      </c>
      <c r="X400" s="92">
        <v>1.84115313147688E-2</v>
      </c>
      <c r="Y400" s="92">
        <v>1.8400862670234601E-2</v>
      </c>
      <c r="Z400" s="92">
        <v>1.8391223681623201E-2</v>
      </c>
      <c r="AA400" s="92">
        <v>1.8391223681623201E-2</v>
      </c>
      <c r="AB400" s="92">
        <v>1.8442294809906799E-2</v>
      </c>
      <c r="AC400" s="92">
        <v>1.84378908009338E-2</v>
      </c>
      <c r="AD400" s="92">
        <v>1.8437905568801101E-2</v>
      </c>
      <c r="AE400" s="92">
        <v>1.84484186790357E-2</v>
      </c>
      <c r="AF400" s="92">
        <v>1.8454558088697001E-2</v>
      </c>
      <c r="AG400" s="92">
        <v>1.84572430074459E-2</v>
      </c>
      <c r="AH400" s="92">
        <v>1.8472382713797399E-2</v>
      </c>
      <c r="AI400" s="92">
        <v>1.8495250292816401E-2</v>
      </c>
      <c r="AJ400" s="92">
        <v>1.8515791950741999E-2</v>
      </c>
      <c r="AK400" s="92">
        <v>1.8539166313281199E-2</v>
      </c>
      <c r="AL400" s="92">
        <v>1.8515657642878301E-2</v>
      </c>
      <c r="AM400" s="92">
        <v>1.8508566628719799E-2</v>
      </c>
      <c r="AN400" s="92">
        <v>1.8508566628719799E-2</v>
      </c>
      <c r="AO400" s="92">
        <v>1.8532012814656499E-2</v>
      </c>
      <c r="AP400" s="92">
        <v>1.8516303811398401E-2</v>
      </c>
      <c r="AQ400" s="92">
        <v>1.85189393302722E-2</v>
      </c>
      <c r="AR400" s="92">
        <v>1.8532189295531E-2</v>
      </c>
      <c r="AS400" s="92">
        <v>1.8539842633421601E-2</v>
      </c>
      <c r="AT400" s="92">
        <v>1.85840475833105E-2</v>
      </c>
      <c r="AU400" s="92">
        <v>1.8638438490150001E-2</v>
      </c>
      <c r="AV400" s="92">
        <v>1.86982904039277E-2</v>
      </c>
      <c r="AW400" s="92">
        <v>1.8754360693987199E-2</v>
      </c>
      <c r="AX400" s="92">
        <v>1.8806245805423599E-2</v>
      </c>
      <c r="AY400" s="92">
        <v>1.8811576744192701E-2</v>
      </c>
      <c r="AZ400" s="92">
        <v>1.8832031343284698E-2</v>
      </c>
      <c r="BA400" s="92">
        <v>1.8832031343284698E-2</v>
      </c>
    </row>
    <row r="401" spans="1:53" s="92" customFormat="1" x14ac:dyDescent="0.2">
      <c r="A401" s="91" t="s">
        <v>767</v>
      </c>
      <c r="B401" s="92">
        <v>7.7933954310857297E-4</v>
      </c>
      <c r="C401" s="92">
        <v>7.7680296513950005E-4</v>
      </c>
      <c r="D401" s="92">
        <v>7.7399502992149495E-4</v>
      </c>
      <c r="E401" s="92">
        <v>7.72922198102527E-4</v>
      </c>
      <c r="F401" s="92">
        <v>7.7106791147387701E-4</v>
      </c>
      <c r="G401" s="92">
        <v>7.6806782600926803E-4</v>
      </c>
      <c r="H401" s="92">
        <v>7.6694278876959202E-4</v>
      </c>
      <c r="I401" s="92">
        <v>7.6436692808253502E-4</v>
      </c>
      <c r="J401" s="92">
        <v>7.6226567626075197E-4</v>
      </c>
      <c r="K401" s="92">
        <v>7.6032521632297999E-4</v>
      </c>
      <c r="L401" s="92">
        <v>7.5793770169924404E-4</v>
      </c>
      <c r="M401" s="92">
        <v>7.5847079618620401E-4</v>
      </c>
      <c r="N401" s="92">
        <v>7.5847079618620401E-4</v>
      </c>
      <c r="O401" s="92">
        <v>8.16334884852841E-4</v>
      </c>
      <c r="P401" s="92">
        <v>8.1678620594595897E-4</v>
      </c>
      <c r="Q401" s="92">
        <v>8.16618840982181E-4</v>
      </c>
      <c r="R401" s="92">
        <v>8.1716577084567604E-4</v>
      </c>
      <c r="S401" s="92">
        <v>8.1570558390760902E-4</v>
      </c>
      <c r="T401" s="92">
        <v>8.1302030551113095E-4</v>
      </c>
      <c r="U401" s="92">
        <v>8.1081097874162998E-4</v>
      </c>
      <c r="V401" s="92">
        <v>8.0694806368455496E-4</v>
      </c>
      <c r="W401" s="92">
        <v>8.05582030284695E-4</v>
      </c>
      <c r="X401" s="92">
        <v>8.0418125368197999E-4</v>
      </c>
      <c r="Y401" s="92">
        <v>8.0227109911454905E-4</v>
      </c>
      <c r="Z401" s="92">
        <v>8.0059110842498895E-4</v>
      </c>
      <c r="AA401" s="92">
        <v>8.0059110842498895E-4</v>
      </c>
      <c r="AB401" s="92">
        <v>7.9689440073946204E-4</v>
      </c>
      <c r="AC401" s="92">
        <v>7.9201002725388697E-4</v>
      </c>
      <c r="AD401" s="92">
        <v>7.8757674277988503E-4</v>
      </c>
      <c r="AE401" s="92">
        <v>7.8321193316595902E-4</v>
      </c>
      <c r="AF401" s="92">
        <v>7.7884633291163698E-4</v>
      </c>
      <c r="AG401" s="92">
        <v>7.7267855533291101E-4</v>
      </c>
      <c r="AH401" s="92">
        <v>7.6856684336407599E-4</v>
      </c>
      <c r="AI401" s="92">
        <v>7.64485033409082E-4</v>
      </c>
      <c r="AJ401" s="92">
        <v>7.6067281218553703E-4</v>
      </c>
      <c r="AK401" s="92">
        <v>7.5692222341354704E-4</v>
      </c>
      <c r="AL401" s="92">
        <v>7.5287724089832895E-4</v>
      </c>
      <c r="AM401" s="92">
        <v>7.4902008523605496E-4</v>
      </c>
      <c r="AN401" s="92">
        <v>7.4902008523605496E-4</v>
      </c>
      <c r="AO401" s="92">
        <v>7.4720494457018196E-4</v>
      </c>
      <c r="AP401" s="92">
        <v>7.4346398827364205E-4</v>
      </c>
      <c r="AQ401" s="92">
        <v>7.4043582640150095E-4</v>
      </c>
      <c r="AR401" s="92">
        <v>7.3738162398448795E-4</v>
      </c>
      <c r="AS401" s="92">
        <v>7.3433070217497002E-4</v>
      </c>
      <c r="AT401" s="92">
        <v>7.2905746399143704E-4</v>
      </c>
      <c r="AU401" s="92">
        <v>7.2573987495946196E-4</v>
      </c>
      <c r="AV401" s="92">
        <v>7.2241857453178104E-4</v>
      </c>
      <c r="AW401" s="92">
        <v>7.1917923014934795E-4</v>
      </c>
      <c r="AX401" s="92">
        <v>7.1587806981884404E-4</v>
      </c>
      <c r="AY401" s="92">
        <v>7.12267327330925E-4</v>
      </c>
      <c r="AZ401" s="92">
        <v>7.2126256929497896E-4</v>
      </c>
      <c r="BA401" s="92">
        <v>7.2126256929497896E-4</v>
      </c>
    </row>
    <row r="402" spans="1:53" s="92" customFormat="1" x14ac:dyDescent="0.2">
      <c r="A402" s="91" t="s">
        <v>768</v>
      </c>
      <c r="B402" s="92">
        <v>1.8760095417373699E-2</v>
      </c>
      <c r="C402" s="92">
        <v>1.8781258653109902E-2</v>
      </c>
      <c r="D402" s="92">
        <v>1.8763021659522899E-2</v>
      </c>
      <c r="E402" s="92">
        <v>1.87420259837414E-2</v>
      </c>
      <c r="F402" s="92">
        <v>1.8718517441744499E-2</v>
      </c>
      <c r="G402" s="92">
        <v>1.86595820269858E-2</v>
      </c>
      <c r="H402" s="92">
        <v>1.8657390408656001E-2</v>
      </c>
      <c r="I402" s="92">
        <v>1.87272743657502E-2</v>
      </c>
      <c r="J402" s="92">
        <v>1.8759223708856E-2</v>
      </c>
      <c r="K402" s="92">
        <v>1.8799730522744699E-2</v>
      </c>
      <c r="L402" s="92">
        <v>1.87920929700225E-2</v>
      </c>
      <c r="M402" s="92">
        <v>1.8781827027525601E-2</v>
      </c>
      <c r="N402" s="92">
        <v>1.8781827027525601E-2</v>
      </c>
      <c r="O402" s="92">
        <v>1.88926460603057E-2</v>
      </c>
      <c r="P402" s="92">
        <v>1.8955586147104801E-2</v>
      </c>
      <c r="Q402" s="92">
        <v>1.8962509382862001E-2</v>
      </c>
      <c r="R402" s="92">
        <v>1.8983387220104699E-2</v>
      </c>
      <c r="S402" s="92">
        <v>1.8998409036999699E-2</v>
      </c>
      <c r="T402" s="92">
        <v>1.9057059099373001E-2</v>
      </c>
      <c r="U402" s="92">
        <v>1.91223351336577E-2</v>
      </c>
      <c r="V402" s="92">
        <v>1.9136369131893202E-2</v>
      </c>
      <c r="W402" s="92">
        <v>1.91748917133737E-2</v>
      </c>
      <c r="X402" s="92">
        <v>1.9215712568450699E-2</v>
      </c>
      <c r="Y402" s="92">
        <v>1.9203133769349099E-2</v>
      </c>
      <c r="Z402" s="92">
        <v>1.9191814790048198E-2</v>
      </c>
      <c r="AA402" s="92">
        <v>1.9191814790048198E-2</v>
      </c>
      <c r="AB402" s="92">
        <v>1.9239189210646199E-2</v>
      </c>
      <c r="AC402" s="92">
        <v>1.92299008281877E-2</v>
      </c>
      <c r="AD402" s="92">
        <v>1.9225482311580999E-2</v>
      </c>
      <c r="AE402" s="92">
        <v>1.9231630612201601E-2</v>
      </c>
      <c r="AF402" s="92">
        <v>1.9233404421608698E-2</v>
      </c>
      <c r="AG402" s="92">
        <v>1.92299215627788E-2</v>
      </c>
      <c r="AH402" s="92">
        <v>1.9240949557161501E-2</v>
      </c>
      <c r="AI402" s="92">
        <v>1.9259735326225502E-2</v>
      </c>
      <c r="AJ402" s="92">
        <v>1.9276464762927499E-2</v>
      </c>
      <c r="AK402" s="92">
        <v>1.9296088536694799E-2</v>
      </c>
      <c r="AL402" s="92">
        <v>1.9268534883776601E-2</v>
      </c>
      <c r="AM402" s="92">
        <v>1.9257586713955801E-2</v>
      </c>
      <c r="AN402" s="92">
        <v>1.9257586713955801E-2</v>
      </c>
      <c r="AO402" s="92">
        <v>1.92792177592267E-2</v>
      </c>
      <c r="AP402" s="92">
        <v>1.9259767799671999E-2</v>
      </c>
      <c r="AQ402" s="92">
        <v>1.9259375156673701E-2</v>
      </c>
      <c r="AR402" s="92">
        <v>1.9269570919515401E-2</v>
      </c>
      <c r="AS402" s="92">
        <v>1.9274173335596501E-2</v>
      </c>
      <c r="AT402" s="92">
        <v>1.9313105047301899E-2</v>
      </c>
      <c r="AU402" s="92">
        <v>1.93641783651094E-2</v>
      </c>
      <c r="AV402" s="92">
        <v>1.9420708978459499E-2</v>
      </c>
      <c r="AW402" s="92">
        <v>1.9473539924136599E-2</v>
      </c>
      <c r="AX402" s="92">
        <v>1.9522123875242402E-2</v>
      </c>
      <c r="AY402" s="92">
        <v>1.9523844071523602E-2</v>
      </c>
      <c r="AZ402" s="92">
        <v>1.9553293912579699E-2</v>
      </c>
      <c r="BA402" s="92">
        <v>1.9553293912579699E-2</v>
      </c>
    </row>
    <row r="403" spans="1:53" s="92" customFormat="1" x14ac:dyDescent="0.2">
      <c r="A403" s="91" t="s">
        <v>769</v>
      </c>
      <c r="B403" s="92">
        <v>4.42111638548379E-2</v>
      </c>
      <c r="C403" s="92">
        <v>4.3645244633300398E-2</v>
      </c>
      <c r="D403" s="92">
        <v>4.2170871626910099E-2</v>
      </c>
      <c r="E403" s="92">
        <v>4.2215610979200499E-2</v>
      </c>
      <c r="F403" s="92">
        <v>4.2347047800367001E-2</v>
      </c>
      <c r="G403" s="92">
        <v>4.2018550583565302E-2</v>
      </c>
      <c r="H403" s="92">
        <v>4.2314300378222001E-2</v>
      </c>
      <c r="I403" s="92">
        <v>4.2777516468043598E-2</v>
      </c>
      <c r="J403" s="92">
        <v>4.2000814762286003E-2</v>
      </c>
      <c r="K403" s="92">
        <v>4.2357781065505598E-2</v>
      </c>
      <c r="L403" s="92">
        <v>4.2464216707711902E-2</v>
      </c>
      <c r="M403" s="92">
        <v>4.22519967967806E-2</v>
      </c>
      <c r="N403" s="92">
        <v>4.22519967967806E-2</v>
      </c>
      <c r="O403" s="92">
        <v>4.1036992346621802E-2</v>
      </c>
      <c r="P403" s="92">
        <v>3.9785724086158603E-2</v>
      </c>
      <c r="Q403" s="92">
        <v>3.85958089828266E-2</v>
      </c>
      <c r="R403" s="92">
        <v>3.7804316855838203E-2</v>
      </c>
      <c r="S403" s="92">
        <v>3.6972707747110797E-2</v>
      </c>
      <c r="T403" s="92">
        <v>3.5641563032189398E-2</v>
      </c>
      <c r="U403" s="92">
        <v>3.4894436844528399E-2</v>
      </c>
      <c r="V403" s="92">
        <v>3.4317093494430601E-2</v>
      </c>
      <c r="W403" s="92">
        <v>3.3130273947549298E-2</v>
      </c>
      <c r="X403" s="92">
        <v>3.2245754274118098E-2</v>
      </c>
      <c r="Y403" s="92">
        <v>3.1224143412088502E-2</v>
      </c>
      <c r="Z403" s="92">
        <v>2.9340276702093899E-2</v>
      </c>
      <c r="AA403" s="92">
        <v>2.9340276702093899E-2</v>
      </c>
      <c r="AB403" s="92">
        <v>2.90771731169653E-2</v>
      </c>
      <c r="AC403" s="92">
        <v>2.8866638086385999E-2</v>
      </c>
      <c r="AD403" s="92">
        <v>2.8594568137375799E-2</v>
      </c>
      <c r="AE403" s="92">
        <v>2.83529692872082E-2</v>
      </c>
      <c r="AF403" s="92">
        <v>2.8138523958615699E-2</v>
      </c>
      <c r="AG403" s="92">
        <v>2.7972902474073798E-2</v>
      </c>
      <c r="AH403" s="92">
        <v>2.77969448227861E-2</v>
      </c>
      <c r="AI403" s="92">
        <v>2.7650810082391099E-2</v>
      </c>
      <c r="AJ403" s="92">
        <v>2.74964087758864E-2</v>
      </c>
      <c r="AK403" s="92">
        <v>2.7352006393505102E-2</v>
      </c>
      <c r="AL403" s="92">
        <v>2.71581226817947E-2</v>
      </c>
      <c r="AM403" s="92">
        <v>2.6969616227958002E-2</v>
      </c>
      <c r="AN403" s="92">
        <v>2.6969616227958002E-2</v>
      </c>
      <c r="AO403" s="92">
        <v>2.66025756688823E-2</v>
      </c>
      <c r="AP403" s="92">
        <v>2.63717818773558E-2</v>
      </c>
      <c r="AQ403" s="92">
        <v>2.6105140328230501E-2</v>
      </c>
      <c r="AR403" s="92">
        <v>2.5809302240343598E-2</v>
      </c>
      <c r="AS403" s="92">
        <v>2.55085552276446E-2</v>
      </c>
      <c r="AT403" s="92">
        <v>2.52288208965071E-2</v>
      </c>
      <c r="AU403" s="92">
        <v>2.4948590609644099E-2</v>
      </c>
      <c r="AV403" s="92">
        <v>2.4686304863296399E-2</v>
      </c>
      <c r="AW403" s="92">
        <v>2.4466179867514901E-2</v>
      </c>
      <c r="AX403" s="92">
        <v>2.4205505109107298E-2</v>
      </c>
      <c r="AY403" s="92">
        <v>2.3859334178866001E-2</v>
      </c>
      <c r="AZ403" s="92">
        <v>2.3612764342967701E-2</v>
      </c>
      <c r="BA403" s="92">
        <v>2.3612764342967701E-2</v>
      </c>
    </row>
    <row r="404" spans="1:53" s="92" customFormat="1" x14ac:dyDescent="0.2">
      <c r="A404" s="91" t="s">
        <v>770</v>
      </c>
      <c r="B404" s="92">
        <v>0.44726142984093997</v>
      </c>
      <c r="C404" s="92">
        <v>0.44777613235067698</v>
      </c>
      <c r="D404" s="92">
        <v>0.44838531383121699</v>
      </c>
      <c r="E404" s="92">
        <v>0.44896352794245997</v>
      </c>
      <c r="F404" s="92">
        <v>0.44953342176446598</v>
      </c>
      <c r="G404" s="92">
        <v>0.45010692636477201</v>
      </c>
      <c r="H404" s="92">
        <v>0.45061513019467703</v>
      </c>
      <c r="I404" s="92">
        <v>0.45113926070529498</v>
      </c>
      <c r="J404" s="92">
        <v>0.45162125301595002</v>
      </c>
      <c r="K404" s="92">
        <v>0.45202697669317798</v>
      </c>
      <c r="L404" s="92">
        <v>0.45248372510114998</v>
      </c>
      <c r="M404" s="92">
        <v>0.45295573506172299</v>
      </c>
      <c r="N404" s="92">
        <v>0.45295573506172299</v>
      </c>
      <c r="O404" s="92">
        <v>0.45353804109686102</v>
      </c>
      <c r="P404" s="92">
        <v>0.45378469123049803</v>
      </c>
      <c r="Q404" s="92">
        <v>0.45411266487020102</v>
      </c>
      <c r="R404" s="92">
        <v>0.45440207674260802</v>
      </c>
      <c r="S404" s="92">
        <v>0.454695438810375</v>
      </c>
      <c r="T404" s="92">
        <v>0.45496855510336698</v>
      </c>
      <c r="U404" s="92">
        <v>0.45518772808235197</v>
      </c>
      <c r="V404" s="92">
        <v>0.45541188620101802</v>
      </c>
      <c r="W404" s="92">
        <v>0.45557835129795698</v>
      </c>
      <c r="X404" s="92">
        <v>0.45572037657830999</v>
      </c>
      <c r="Y404" s="92">
        <v>0.45592867108388802</v>
      </c>
      <c r="Z404" s="92">
        <v>0.45614243345773697</v>
      </c>
      <c r="AA404" s="92">
        <v>0.45614243345773697</v>
      </c>
      <c r="AB404" s="92">
        <v>0.45671101858633201</v>
      </c>
      <c r="AC404" s="92">
        <v>0.45664536252869797</v>
      </c>
      <c r="AD404" s="92">
        <v>0.45679663276958199</v>
      </c>
      <c r="AE404" s="92">
        <v>0.45684243098645499</v>
      </c>
      <c r="AF404" s="92">
        <v>0.45690608703108299</v>
      </c>
      <c r="AG404" s="92">
        <v>0.456870357688197</v>
      </c>
      <c r="AH404" s="92">
        <v>0.45682153421806798</v>
      </c>
      <c r="AI404" s="92">
        <v>0.45679106888890503</v>
      </c>
      <c r="AJ404" s="92">
        <v>0.45686763805758701</v>
      </c>
      <c r="AK404" s="92">
        <v>0.45694094717743799</v>
      </c>
      <c r="AL404" s="92">
        <v>0.45707749326019098</v>
      </c>
      <c r="AM404" s="92">
        <v>0.457259455038941</v>
      </c>
      <c r="AN404" s="92">
        <v>0.457259455038941</v>
      </c>
      <c r="AO404" s="92">
        <v>0.45811345375840301</v>
      </c>
      <c r="AP404" s="92">
        <v>0.45784302512861902</v>
      </c>
      <c r="AQ404" s="92">
        <v>0.45797416415729703</v>
      </c>
      <c r="AR404" s="92">
        <v>0.45801185672820899</v>
      </c>
      <c r="AS404" s="92">
        <v>0.458151805728025</v>
      </c>
      <c r="AT404" s="92">
        <v>0.45819591970085599</v>
      </c>
      <c r="AU404" s="92">
        <v>0.45831088354174698</v>
      </c>
      <c r="AV404" s="92">
        <v>0.45844076678921603</v>
      </c>
      <c r="AW404" s="92">
        <v>0.45844539030337</v>
      </c>
      <c r="AX404" s="92">
        <v>0.45831254494521501</v>
      </c>
      <c r="AY404" s="92">
        <v>0.45824444692219601</v>
      </c>
      <c r="AZ404" s="92">
        <v>0.45829344350464202</v>
      </c>
      <c r="BA404" s="92">
        <v>0.45829344350464202</v>
      </c>
    </row>
    <row r="405" spans="1:53" s="92" customFormat="1" x14ac:dyDescent="0.2">
      <c r="A405" s="91" t="s">
        <v>771</v>
      </c>
      <c r="B405" s="92">
        <v>9.8848594815253196E-2</v>
      </c>
      <c r="C405" s="92">
        <v>9.7471127824918402E-2</v>
      </c>
      <c r="D405" s="92">
        <v>9.40505193325403E-2</v>
      </c>
      <c r="E405" s="92">
        <v>9.4029043233576096E-2</v>
      </c>
      <c r="F405" s="92">
        <v>9.4202223350046702E-2</v>
      </c>
      <c r="G405" s="92">
        <v>9.3352375007695207E-2</v>
      </c>
      <c r="H405" s="92">
        <v>9.3903416780393406E-2</v>
      </c>
      <c r="I405" s="92">
        <v>9.4821090058016005E-2</v>
      </c>
      <c r="J405" s="92">
        <v>9.3000084654569201E-2</v>
      </c>
      <c r="K405" s="92">
        <v>9.3706312343072307E-2</v>
      </c>
      <c r="L405" s="92">
        <v>9.3846948192930699E-2</v>
      </c>
      <c r="M405" s="92">
        <v>9.3280631033456296E-2</v>
      </c>
      <c r="N405" s="92">
        <v>9.3280631033456296E-2</v>
      </c>
      <c r="O405" s="92">
        <v>9.0481919107327002E-2</v>
      </c>
      <c r="P405" s="92">
        <v>8.7675333379524795E-2</v>
      </c>
      <c r="Q405" s="92">
        <v>8.4991703532114493E-2</v>
      </c>
      <c r="R405" s="92">
        <v>8.3195739612017705E-2</v>
      </c>
      <c r="S405" s="92">
        <v>8.1313126526720597E-2</v>
      </c>
      <c r="T405" s="92">
        <v>7.8338519513929297E-2</v>
      </c>
      <c r="U405" s="92">
        <v>7.6659441131100403E-2</v>
      </c>
      <c r="V405" s="92">
        <v>7.5353969745276E-2</v>
      </c>
      <c r="W405" s="92">
        <v>7.2721352656815494E-2</v>
      </c>
      <c r="X405" s="92">
        <v>7.0757762723337697E-2</v>
      </c>
      <c r="Y405" s="92">
        <v>6.8484711298938003E-2</v>
      </c>
      <c r="Z405" s="92">
        <v>6.4322620633391198E-2</v>
      </c>
      <c r="AA405" s="92">
        <v>6.4322620633391198E-2</v>
      </c>
      <c r="AB405" s="92">
        <v>6.3666458512362106E-2</v>
      </c>
      <c r="AC405" s="92">
        <v>6.3214565295343195E-2</v>
      </c>
      <c r="AD405" s="92">
        <v>6.2598027406650103E-2</v>
      </c>
      <c r="AE405" s="92">
        <v>6.2062906954561799E-2</v>
      </c>
      <c r="AF405" s="92">
        <v>6.1584918120605799E-2</v>
      </c>
      <c r="AG405" s="92">
        <v>6.1227221252915298E-2</v>
      </c>
      <c r="AH405" s="92">
        <v>6.0848586900277203E-2</v>
      </c>
      <c r="AI405" s="92">
        <v>6.0532729218302599E-2</v>
      </c>
      <c r="AJ405" s="92">
        <v>6.0184627855870497E-2</v>
      </c>
      <c r="AK405" s="92">
        <v>5.9858952371112002E-2</v>
      </c>
      <c r="AL405" s="92">
        <v>5.94168890007781E-2</v>
      </c>
      <c r="AM405" s="92">
        <v>5.8980991930852898E-2</v>
      </c>
      <c r="AN405" s="92">
        <v>5.8980991930852898E-2</v>
      </c>
      <c r="AO405" s="92">
        <v>5.8069841543906701E-2</v>
      </c>
      <c r="AP405" s="92">
        <v>5.7600051611460798E-2</v>
      </c>
      <c r="AQ405" s="92">
        <v>5.7001338440708003E-2</v>
      </c>
      <c r="AR405" s="92">
        <v>5.6350729487029898E-2</v>
      </c>
      <c r="AS405" s="92">
        <v>5.5677081065107499E-2</v>
      </c>
      <c r="AT405" s="92">
        <v>5.5061208124634498E-2</v>
      </c>
      <c r="AU405" s="92">
        <v>5.44359549501547E-2</v>
      </c>
      <c r="AV405" s="92">
        <v>5.3848406711715598E-2</v>
      </c>
      <c r="AW405" s="92">
        <v>5.33677083137966E-2</v>
      </c>
      <c r="AX405" s="92">
        <v>5.2814406622888103E-2</v>
      </c>
      <c r="AY405" s="92">
        <v>5.2066826644856297E-2</v>
      </c>
      <c r="AZ405" s="92">
        <v>5.1523242755552298E-2</v>
      </c>
      <c r="BA405" s="92">
        <v>5.1523242755552298E-2</v>
      </c>
    </row>
    <row r="406" spans="1:53" s="92" customFormat="1" x14ac:dyDescent="0.2">
      <c r="A406" s="91" t="s">
        <v>772</v>
      </c>
    </row>
    <row r="407" spans="1:53" x14ac:dyDescent="0.2">
      <c r="A407" s="89" t="s">
        <v>773</v>
      </c>
      <c r="B407" s="88">
        <v>0</v>
      </c>
      <c r="C407" s="88">
        <v>0</v>
      </c>
      <c r="D407" s="88">
        <v>0</v>
      </c>
      <c r="E407" s="88">
        <v>0</v>
      </c>
      <c r="F407" s="88">
        <v>0</v>
      </c>
      <c r="G407" s="88">
        <v>0</v>
      </c>
      <c r="H407" s="88">
        <v>0</v>
      </c>
      <c r="I407" s="88">
        <v>0</v>
      </c>
      <c r="J407" s="88">
        <v>0</v>
      </c>
      <c r="K407" s="88">
        <v>0</v>
      </c>
      <c r="L407" s="88">
        <v>0</v>
      </c>
      <c r="M407" s="88">
        <v>0</v>
      </c>
      <c r="N407" s="88">
        <v>0</v>
      </c>
      <c r="O407" s="88">
        <v>0</v>
      </c>
      <c r="P407" s="88">
        <v>0</v>
      </c>
      <c r="Q407" s="88">
        <v>0</v>
      </c>
      <c r="R407" s="88">
        <v>0</v>
      </c>
      <c r="S407" s="88">
        <v>0</v>
      </c>
      <c r="T407" s="88">
        <v>0</v>
      </c>
      <c r="U407" s="88">
        <v>0</v>
      </c>
      <c r="V407" s="88">
        <v>0</v>
      </c>
      <c r="W407" s="88">
        <v>0</v>
      </c>
      <c r="X407" s="88">
        <v>0</v>
      </c>
      <c r="Y407" s="88">
        <v>0</v>
      </c>
      <c r="Z407" s="88">
        <v>0</v>
      </c>
      <c r="AA407" s="88">
        <v>0</v>
      </c>
      <c r="AB407" s="88">
        <v>0</v>
      </c>
      <c r="AC407" s="88">
        <v>0</v>
      </c>
      <c r="AD407" s="88">
        <v>0</v>
      </c>
      <c r="AE407" s="88">
        <v>0</v>
      </c>
      <c r="AF407" s="88">
        <v>0</v>
      </c>
      <c r="AG407" s="88">
        <v>0</v>
      </c>
      <c r="AH407" s="88">
        <v>0</v>
      </c>
      <c r="AI407" s="88">
        <v>0</v>
      </c>
      <c r="AJ407" s="88">
        <v>0</v>
      </c>
      <c r="AK407" s="88">
        <v>0</v>
      </c>
      <c r="AL407" s="88">
        <v>0</v>
      </c>
      <c r="AM407" s="88">
        <v>0</v>
      </c>
      <c r="AN407" s="88">
        <v>0</v>
      </c>
      <c r="AO407" s="88">
        <v>0</v>
      </c>
      <c r="AP407" s="88">
        <v>0</v>
      </c>
      <c r="AQ407" s="88">
        <v>0</v>
      </c>
      <c r="AR407" s="88">
        <v>0</v>
      </c>
      <c r="AS407" s="88">
        <v>0</v>
      </c>
      <c r="AT407" s="88">
        <v>0</v>
      </c>
      <c r="AU407" s="88">
        <v>0</v>
      </c>
      <c r="AV407" s="88">
        <v>0</v>
      </c>
      <c r="AW407" s="88">
        <v>0</v>
      </c>
      <c r="AX407" s="88">
        <v>0</v>
      </c>
      <c r="AY407" s="88">
        <v>0</v>
      </c>
      <c r="AZ407" s="88">
        <v>0</v>
      </c>
      <c r="BA407" s="88">
        <v>0</v>
      </c>
    </row>
    <row r="408" spans="1:53" x14ac:dyDescent="0.2">
      <c r="A408" s="89" t="s">
        <v>774</v>
      </c>
      <c r="B408" s="88">
        <v>0</v>
      </c>
      <c r="C408" s="88">
        <v>0</v>
      </c>
      <c r="D408" s="88">
        <v>0</v>
      </c>
      <c r="E408" s="88">
        <v>0</v>
      </c>
      <c r="F408" s="88">
        <v>0</v>
      </c>
      <c r="G408" s="88">
        <v>0</v>
      </c>
      <c r="H408" s="88">
        <v>0</v>
      </c>
      <c r="I408" s="88">
        <v>0</v>
      </c>
      <c r="J408" s="88">
        <v>0</v>
      </c>
      <c r="K408" s="88">
        <v>0</v>
      </c>
      <c r="L408" s="88">
        <v>0</v>
      </c>
      <c r="M408" s="88">
        <v>0</v>
      </c>
      <c r="N408" s="88">
        <v>0</v>
      </c>
      <c r="O408" s="88">
        <v>0</v>
      </c>
      <c r="P408" s="88">
        <v>0</v>
      </c>
      <c r="Q408" s="88">
        <v>0</v>
      </c>
      <c r="R408" s="88">
        <v>0</v>
      </c>
      <c r="S408" s="88">
        <v>0</v>
      </c>
      <c r="T408" s="88">
        <v>0</v>
      </c>
      <c r="U408" s="88">
        <v>0</v>
      </c>
      <c r="V408" s="88">
        <v>0</v>
      </c>
      <c r="W408" s="88">
        <v>0</v>
      </c>
      <c r="X408" s="88">
        <v>0</v>
      </c>
      <c r="Y408" s="88">
        <v>0</v>
      </c>
      <c r="Z408" s="88">
        <v>0</v>
      </c>
      <c r="AA408" s="88">
        <v>0</v>
      </c>
      <c r="AB408" s="88">
        <v>0</v>
      </c>
      <c r="AC408" s="88">
        <v>0</v>
      </c>
      <c r="AD408" s="88">
        <v>0</v>
      </c>
      <c r="AE408" s="88">
        <v>0</v>
      </c>
      <c r="AF408" s="88">
        <v>0</v>
      </c>
      <c r="AG408" s="88">
        <v>0</v>
      </c>
      <c r="AH408" s="88">
        <v>0</v>
      </c>
      <c r="AI408" s="88">
        <v>0</v>
      </c>
      <c r="AJ408" s="88">
        <v>0</v>
      </c>
      <c r="AK408" s="88">
        <v>0</v>
      </c>
      <c r="AL408" s="88">
        <v>0</v>
      </c>
      <c r="AM408" s="88">
        <v>0</v>
      </c>
      <c r="AN408" s="88">
        <v>0</v>
      </c>
      <c r="AO408" s="88">
        <v>0</v>
      </c>
      <c r="AP408" s="88">
        <v>0</v>
      </c>
      <c r="AQ408" s="88">
        <v>0</v>
      </c>
      <c r="AR408" s="88">
        <v>0</v>
      </c>
      <c r="AS408" s="88">
        <v>0</v>
      </c>
      <c r="AT408" s="88">
        <v>0</v>
      </c>
      <c r="AU408" s="88">
        <v>0</v>
      </c>
      <c r="AV408" s="88">
        <v>0</v>
      </c>
      <c r="AW408" s="88">
        <v>0</v>
      </c>
      <c r="AX408" s="88">
        <v>0</v>
      </c>
      <c r="AY408" s="88">
        <v>0</v>
      </c>
      <c r="AZ408" s="88">
        <v>0</v>
      </c>
      <c r="BA408" s="88">
        <v>0</v>
      </c>
    </row>
    <row r="409" spans="1:53" x14ac:dyDescent="0.2">
      <c r="A409" s="89" t="s">
        <v>775</v>
      </c>
    </row>
    <row r="410" spans="1:53" x14ac:dyDescent="0.2">
      <c r="A410" s="89" t="s">
        <v>776</v>
      </c>
      <c r="B410" s="88">
        <v>0</v>
      </c>
      <c r="C410" s="88">
        <v>0</v>
      </c>
      <c r="D410" s="88">
        <v>0</v>
      </c>
      <c r="E410" s="88">
        <v>0</v>
      </c>
      <c r="F410" s="88">
        <v>0</v>
      </c>
      <c r="G410" s="88">
        <v>0</v>
      </c>
      <c r="H410" s="88">
        <v>0</v>
      </c>
      <c r="I410" s="88">
        <v>0</v>
      </c>
      <c r="J410" s="88">
        <v>0</v>
      </c>
      <c r="K410" s="88">
        <v>0</v>
      </c>
      <c r="L410" s="88">
        <v>0</v>
      </c>
      <c r="M410" s="88">
        <v>0</v>
      </c>
      <c r="N410" s="88">
        <v>0</v>
      </c>
      <c r="O410" s="88">
        <v>0</v>
      </c>
      <c r="P410" s="88">
        <v>0</v>
      </c>
      <c r="Q410" s="88">
        <v>0</v>
      </c>
      <c r="R410" s="88">
        <v>0</v>
      </c>
      <c r="S410" s="88">
        <v>0</v>
      </c>
      <c r="T410" s="88">
        <v>0</v>
      </c>
      <c r="U410" s="88">
        <v>0</v>
      </c>
      <c r="V410" s="88">
        <v>0</v>
      </c>
      <c r="W410" s="88">
        <v>0</v>
      </c>
      <c r="X410" s="88">
        <v>0</v>
      </c>
      <c r="Y410" s="88">
        <v>0</v>
      </c>
      <c r="Z410" s="88">
        <v>0</v>
      </c>
      <c r="AA410" s="88">
        <v>0</v>
      </c>
      <c r="AB410" s="88">
        <v>0</v>
      </c>
      <c r="AC410" s="88">
        <v>0</v>
      </c>
      <c r="AD410" s="88">
        <v>0</v>
      </c>
      <c r="AE410" s="88">
        <v>0</v>
      </c>
      <c r="AF410" s="88">
        <v>0</v>
      </c>
      <c r="AG410" s="88">
        <v>0</v>
      </c>
      <c r="AH410" s="88">
        <v>0</v>
      </c>
      <c r="AI410" s="88">
        <v>0</v>
      </c>
      <c r="AJ410" s="88">
        <v>0</v>
      </c>
      <c r="AK410" s="88">
        <v>0</v>
      </c>
      <c r="AL410" s="88">
        <v>0</v>
      </c>
      <c r="AM410" s="88">
        <v>0</v>
      </c>
      <c r="AN410" s="88">
        <v>0</v>
      </c>
      <c r="AO410" s="88">
        <v>0</v>
      </c>
      <c r="AP410" s="88">
        <v>0</v>
      </c>
      <c r="AQ410" s="88">
        <v>0</v>
      </c>
      <c r="AR410" s="88">
        <v>0</v>
      </c>
      <c r="AS410" s="88">
        <v>0</v>
      </c>
      <c r="AT410" s="88">
        <v>0</v>
      </c>
      <c r="AU410" s="88">
        <v>0</v>
      </c>
      <c r="AV410" s="88">
        <v>0</v>
      </c>
      <c r="AW410" s="88">
        <v>0</v>
      </c>
      <c r="AX410" s="88">
        <v>0</v>
      </c>
      <c r="AY410" s="88">
        <v>0</v>
      </c>
      <c r="AZ410" s="88">
        <v>0</v>
      </c>
      <c r="BA410" s="88">
        <v>0</v>
      </c>
    </row>
    <row r="411" spans="1:53" x14ac:dyDescent="0.2">
      <c r="A411" s="89" t="s">
        <v>777</v>
      </c>
      <c r="B411" s="88">
        <v>0</v>
      </c>
      <c r="C411" s="88">
        <v>0</v>
      </c>
      <c r="D411" s="88">
        <v>0</v>
      </c>
      <c r="E411" s="88">
        <v>0</v>
      </c>
      <c r="F411" s="88">
        <v>0</v>
      </c>
      <c r="G411" s="88">
        <v>0</v>
      </c>
      <c r="H411" s="88">
        <v>0</v>
      </c>
      <c r="I411" s="88">
        <v>0</v>
      </c>
      <c r="J411" s="88">
        <v>0</v>
      </c>
      <c r="K411" s="88">
        <v>0</v>
      </c>
      <c r="L411" s="88">
        <v>0</v>
      </c>
      <c r="M411" s="88">
        <v>0</v>
      </c>
      <c r="N411" s="88">
        <v>0</v>
      </c>
      <c r="O411" s="88">
        <v>0</v>
      </c>
      <c r="P411" s="88">
        <v>0</v>
      </c>
      <c r="Q411" s="88">
        <v>0</v>
      </c>
      <c r="R411" s="88">
        <v>0</v>
      </c>
      <c r="S411" s="88">
        <v>0</v>
      </c>
      <c r="T411" s="88">
        <v>0</v>
      </c>
      <c r="U411" s="88">
        <v>0</v>
      </c>
      <c r="V411" s="88">
        <v>0</v>
      </c>
      <c r="W411" s="88">
        <v>0</v>
      </c>
      <c r="X411" s="88">
        <v>0</v>
      </c>
      <c r="Y411" s="88">
        <v>0</v>
      </c>
      <c r="Z411" s="88">
        <v>0</v>
      </c>
      <c r="AA411" s="88">
        <v>0</v>
      </c>
      <c r="AB411" s="88">
        <v>0</v>
      </c>
      <c r="AC411" s="88">
        <v>0</v>
      </c>
      <c r="AD411" s="88">
        <v>0</v>
      </c>
      <c r="AE411" s="88">
        <v>0</v>
      </c>
      <c r="AF411" s="88">
        <v>0</v>
      </c>
      <c r="AG411" s="88">
        <v>0</v>
      </c>
      <c r="AH411" s="88">
        <v>0</v>
      </c>
      <c r="AI411" s="88">
        <v>0</v>
      </c>
      <c r="AJ411" s="88">
        <v>0</v>
      </c>
      <c r="AK411" s="88">
        <v>0</v>
      </c>
      <c r="AL411" s="88">
        <v>0</v>
      </c>
      <c r="AM411" s="88">
        <v>0</v>
      </c>
      <c r="AN411" s="88">
        <v>0</v>
      </c>
      <c r="AO411" s="88">
        <v>0</v>
      </c>
      <c r="AP411" s="88">
        <v>0</v>
      </c>
      <c r="AQ411" s="88">
        <v>0</v>
      </c>
      <c r="AR411" s="88">
        <v>0</v>
      </c>
      <c r="AS411" s="88">
        <v>0</v>
      </c>
      <c r="AT411" s="88">
        <v>0</v>
      </c>
      <c r="AU411" s="88">
        <v>0</v>
      </c>
      <c r="AV411" s="88">
        <v>0</v>
      </c>
      <c r="AW411" s="88">
        <v>0</v>
      </c>
      <c r="AX411" s="88">
        <v>0</v>
      </c>
      <c r="AY411" s="88">
        <v>0</v>
      </c>
      <c r="AZ411" s="88">
        <v>0</v>
      </c>
      <c r="BA411" s="88">
        <v>0</v>
      </c>
    </row>
  </sheetData>
  <printOptions horizontalCentered="1"/>
  <pageMargins left="0.5" right="0.5" top="0.75" bottom="0.5" header="0.5" footer="0.5"/>
  <pageSetup scale="70" fitToHeight="5" pageOrder="overThenDown" orientation="landscape" cellComments="asDisplayed" r:id="rId1"/>
  <headerFooter>
    <oddHeader xml:space="preserve">&amp;RDEF’s Response to OPC POD 1 (1-26)
Q7
Page &amp;P of &amp;N
</oddHeader>
    <oddFooter xml:space="preserve">&amp;R
20240025-OPCPOD1-00004276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1620D-9AA2-4FF5-BFD2-E554DBAFCFA8}">
  <dimension ref="A1:E23"/>
  <sheetViews>
    <sheetView tabSelected="1" workbookViewId="0">
      <selection activeCell="F56" sqref="F56"/>
    </sheetView>
  </sheetViews>
  <sheetFormatPr defaultRowHeight="13.2" x14ac:dyDescent="0.25"/>
  <cols>
    <col min="1" max="1" width="12.44140625" customWidth="1"/>
    <col min="2" max="2" width="15.77734375" customWidth="1"/>
    <col min="3" max="3" width="18.6640625" customWidth="1"/>
    <col min="4" max="5" width="15.77734375" customWidth="1"/>
  </cols>
  <sheetData>
    <row r="1" spans="1:5" ht="14.4" x14ac:dyDescent="0.3">
      <c r="A1" s="106"/>
      <c r="B1" s="106" t="s">
        <v>539</v>
      </c>
      <c r="C1" s="106" t="s">
        <v>540</v>
      </c>
      <c r="D1" s="106" t="s">
        <v>20</v>
      </c>
      <c r="E1" s="106" t="s">
        <v>541</v>
      </c>
    </row>
    <row r="2" spans="1:5" ht="14.4" x14ac:dyDescent="0.3">
      <c r="A2" s="107"/>
      <c r="B2" s="107" t="s">
        <v>542</v>
      </c>
      <c r="C2" s="107" t="s">
        <v>543</v>
      </c>
      <c r="D2" s="107" t="s">
        <v>542</v>
      </c>
      <c r="E2" s="107" t="s">
        <v>544</v>
      </c>
    </row>
    <row r="3" spans="1:5" ht="14.4" x14ac:dyDescent="0.3">
      <c r="A3" s="108">
        <v>44896</v>
      </c>
      <c r="B3" s="110">
        <f>'Cap Str Per (Period End) 23 Act'!B71</f>
        <v>604923999.90999997</v>
      </c>
      <c r="C3" s="128">
        <f>'Cap Str Per (13MoAvg) 23 Actual'!AA133</f>
        <v>-102188716.130199</v>
      </c>
      <c r="D3" s="109"/>
      <c r="E3" s="109"/>
    </row>
    <row r="4" spans="1:5" ht="14.4" x14ac:dyDescent="0.3">
      <c r="A4" s="108">
        <v>44927</v>
      </c>
      <c r="B4" s="110">
        <f>'Cap Str Per (Period End) 23 Act'!C71</f>
        <v>834395999.90999997</v>
      </c>
      <c r="C4" s="109"/>
      <c r="D4" s="110">
        <f>'Cap Str Per (Period End) 23 Act'!C76</f>
        <v>2271487.89</v>
      </c>
      <c r="E4" s="111"/>
    </row>
    <row r="5" spans="1:5" ht="14.4" x14ac:dyDescent="0.3">
      <c r="A5" s="108">
        <v>44958</v>
      </c>
      <c r="B5" s="110">
        <f>'Cap Str Per (Period End) 23 Act'!D71</f>
        <v>869956999.88</v>
      </c>
      <c r="C5" s="109"/>
      <c r="D5" s="110">
        <f>'Cap Str Per (13MoAvg) 23 Actual'!P76</f>
        <v>2801112.66</v>
      </c>
      <c r="E5" s="111"/>
    </row>
    <row r="6" spans="1:5" ht="14.4" x14ac:dyDescent="0.3">
      <c r="A6" s="108">
        <v>44986</v>
      </c>
      <c r="B6" s="110">
        <f>'Cap Str Per (Period End) 23 Act'!E71</f>
        <v>886305999.90999997</v>
      </c>
      <c r="C6" s="109"/>
      <c r="D6" s="110">
        <f>'Cap Str Per (13MoAvg) 23 Actual'!Q76</f>
        <v>3579031.19</v>
      </c>
      <c r="E6" s="111"/>
    </row>
    <row r="7" spans="1:5" ht="14.4" x14ac:dyDescent="0.3">
      <c r="A7" s="108">
        <v>45017</v>
      </c>
      <c r="B7" s="110">
        <f>'Cap Str Per (Period End) 23 Act'!F71</f>
        <v>819335999.90999997</v>
      </c>
      <c r="C7" s="109"/>
      <c r="D7" s="110">
        <f>'Cap Str Per (13MoAvg) 23 Actual'!R76</f>
        <v>3535629.36</v>
      </c>
      <c r="E7" s="111"/>
    </row>
    <row r="8" spans="1:5" ht="14.4" x14ac:dyDescent="0.3">
      <c r="A8" s="108">
        <v>45047</v>
      </c>
      <c r="B8" s="110">
        <f>'Cap Str Per (Period End) 23 Act'!G71</f>
        <v>788152999.90999997</v>
      </c>
      <c r="C8" s="109"/>
      <c r="D8" s="110">
        <f>'Cap Str Per (13MoAvg) 23 Actual'!S76</f>
        <v>3217376.64</v>
      </c>
      <c r="E8" s="111"/>
    </row>
    <row r="9" spans="1:5" ht="14.4" x14ac:dyDescent="0.3">
      <c r="A9" s="108">
        <v>45078</v>
      </c>
      <c r="B9" s="110">
        <f>'Cap Str Per (Period End) 23 Act'!H71</f>
        <v>829130999.90999997</v>
      </c>
      <c r="C9" s="109"/>
      <c r="D9" s="110">
        <f>'Cap Str Per (13MoAvg) 23 Actual'!T76</f>
        <v>3114785.03</v>
      </c>
      <c r="E9" s="111"/>
    </row>
    <row r="10" spans="1:5" ht="14.4" x14ac:dyDescent="0.3">
      <c r="A10" s="108">
        <v>45108</v>
      </c>
      <c r="B10" s="110">
        <f>'Cap Str Per (Period End) 23 Act'!I71</f>
        <v>730143999.92999995</v>
      </c>
      <c r="C10" s="109"/>
      <c r="D10" s="110">
        <f>'Cap Str Per (13MoAvg) 23 Actual'!U76</f>
        <v>3166943.13</v>
      </c>
      <c r="E10" s="111"/>
    </row>
    <row r="11" spans="1:5" ht="14.4" x14ac:dyDescent="0.3">
      <c r="A11" s="108">
        <v>45139</v>
      </c>
      <c r="B11" s="110">
        <f>'Cap Str Per (Period End) 23 Act'!J71</f>
        <v>489754999.92000002</v>
      </c>
      <c r="C11" s="109"/>
      <c r="D11" s="110">
        <f>'Cap Str Per (13MoAvg) 23 Actual'!V76</f>
        <v>2380768.3199999998</v>
      </c>
      <c r="E11" s="111"/>
    </row>
    <row r="12" spans="1:5" ht="14.4" x14ac:dyDescent="0.3">
      <c r="A12" s="108">
        <v>45170</v>
      </c>
      <c r="B12" s="110">
        <f>'Cap Str Per (Period End) 23 Act'!K71</f>
        <v>291661999.91000003</v>
      </c>
      <c r="C12" s="109"/>
      <c r="D12" s="110">
        <f>'Cap Str Per (13MoAvg) 23 Actual'!W76</f>
        <v>1659625.51999999</v>
      </c>
      <c r="E12" s="111"/>
    </row>
    <row r="13" spans="1:5" ht="14.4" x14ac:dyDescent="0.3">
      <c r="A13" s="108">
        <v>45200</v>
      </c>
      <c r="B13" s="110">
        <f>'Cap Str Per (Period End) 23 Act'!L71</f>
        <v>184694999.91</v>
      </c>
      <c r="C13" s="109"/>
      <c r="D13" s="110">
        <f>'Cap Str Per (13MoAvg) 23 Actual'!X76</f>
        <v>565706.37</v>
      </c>
      <c r="E13" s="111"/>
    </row>
    <row r="14" spans="1:5" ht="14.4" x14ac:dyDescent="0.3">
      <c r="A14" s="108">
        <v>45231</v>
      </c>
      <c r="B14" s="110">
        <f>'Cap Str Per (Period End) 23 Act'!M71</f>
        <v>-412917011.04000002</v>
      </c>
      <c r="C14" s="109"/>
      <c r="D14" s="110">
        <f>'Cap Str Per (13MoAvg) 23 Actual'!Y76</f>
        <v>-1900073.22</v>
      </c>
      <c r="E14" s="111"/>
    </row>
    <row r="15" spans="1:5" ht="14.4" x14ac:dyDescent="0.3">
      <c r="A15" s="108">
        <v>45261</v>
      </c>
      <c r="B15" s="110">
        <f>'Cap Str Per (Period End) 23 Act'!N71</f>
        <v>152187999.88999999</v>
      </c>
      <c r="C15" s="109"/>
      <c r="D15" s="110">
        <f>'Cap Str Per (13MoAvg) 23 Actual'!Z76</f>
        <v>-1584720.5</v>
      </c>
      <c r="E15" s="111"/>
    </row>
    <row r="16" spans="1:5" ht="14.4" x14ac:dyDescent="0.3">
      <c r="A16" s="109"/>
      <c r="B16" s="109"/>
      <c r="C16" s="109"/>
      <c r="D16" s="109"/>
      <c r="E16" s="109"/>
    </row>
    <row r="17" spans="1:5" ht="15" thickBot="1" x14ac:dyDescent="0.35">
      <c r="A17" s="109" t="s">
        <v>545</v>
      </c>
      <c r="B17" s="112">
        <f>SUM(B3:B15)/13</f>
        <v>543671537.52769232</v>
      </c>
      <c r="C17" s="129">
        <f>SUM(C3:C15)</f>
        <v>-102188716.130199</v>
      </c>
      <c r="D17" s="112">
        <f>SUM(D4:D15)</f>
        <v>22807672.389999989</v>
      </c>
      <c r="E17" s="113">
        <f>(D17)/(B17+C17)</f>
        <v>5.1661517242739742E-2</v>
      </c>
    </row>
    <row r="18" spans="1:5" ht="15" thickTop="1" x14ac:dyDescent="0.3">
      <c r="A18" s="109"/>
      <c r="B18" s="109"/>
      <c r="C18" s="109"/>
      <c r="D18" s="109"/>
      <c r="E18" s="109"/>
    </row>
    <row r="19" spans="1:5" ht="14.4" x14ac:dyDescent="0.3">
      <c r="A19" s="109"/>
      <c r="B19" s="109"/>
      <c r="C19" s="109"/>
      <c r="D19" s="109"/>
      <c r="E19" s="109"/>
    </row>
    <row r="20" spans="1:5" ht="14.4" x14ac:dyDescent="0.3">
      <c r="A20" s="109"/>
      <c r="B20" s="109"/>
      <c r="C20" s="109"/>
      <c r="D20" s="109"/>
      <c r="E20" s="109"/>
    </row>
    <row r="21" spans="1:5" ht="14.4" x14ac:dyDescent="0.3">
      <c r="A21" s="109"/>
      <c r="B21" s="109"/>
      <c r="C21" s="109"/>
      <c r="D21" s="109"/>
      <c r="E21" s="109"/>
    </row>
    <row r="23" spans="1:5" ht="14.4" x14ac:dyDescent="0.3">
      <c r="A23" s="109"/>
    </row>
  </sheetData>
  <printOptions horizontalCentered="1"/>
  <pageMargins left="0.5" right="0.5" top="0.75" bottom="0.5" header="0.5" footer="0.5"/>
  <pageSetup scale="70" pageOrder="overThenDown" orientation="landscape" cellComments="asDisplayed" r:id="rId1"/>
  <headerFooter>
    <oddHeader xml:space="preserve">&amp;RDEF’s Response to OPC POD 1 (1-26)
Q7
Page &amp;P of &amp;N
</oddHeader>
    <oddFooter xml:space="preserve">&amp;R
20240025-OPCPOD1-00004276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E44CD-09A8-448B-980F-A80BDDE9587D}">
  <dimension ref="A1:O408"/>
  <sheetViews>
    <sheetView tabSelected="1" workbookViewId="0">
      <pane ySplit="2" topLeftCell="A3" activePane="bottomLeft" state="frozen"/>
      <selection activeCell="F56" sqref="F56"/>
      <selection pane="bottomLeft" activeCell="F56" sqref="F56"/>
    </sheetView>
  </sheetViews>
  <sheetFormatPr defaultColWidth="9.33203125" defaultRowHeight="10.199999999999999" x14ac:dyDescent="0.2"/>
  <cols>
    <col min="1" max="1" width="69.109375" style="118" bestFit="1" customWidth="1"/>
    <col min="2" max="15" width="14.33203125" style="117" bestFit="1" customWidth="1"/>
    <col min="16" max="16384" width="9.33203125" style="117"/>
  </cols>
  <sheetData>
    <row r="1" spans="1:15" s="115" customFormat="1" x14ac:dyDescent="0.2">
      <c r="A1" s="114"/>
    </row>
    <row r="2" spans="1:15" s="115" customFormat="1" x14ac:dyDescent="0.2">
      <c r="A2" s="114" t="s">
        <v>514</v>
      </c>
      <c r="B2" s="115" t="s">
        <v>51</v>
      </c>
      <c r="C2" s="115" t="s">
        <v>515</v>
      </c>
      <c r="D2" s="115" t="s">
        <v>516</v>
      </c>
      <c r="E2" s="115" t="s">
        <v>517</v>
      </c>
      <c r="F2" s="115" t="s">
        <v>518</v>
      </c>
      <c r="G2" s="115" t="s">
        <v>519</v>
      </c>
      <c r="H2" s="115" t="s">
        <v>520</v>
      </c>
      <c r="I2" s="115" t="s">
        <v>521</v>
      </c>
      <c r="J2" s="115" t="s">
        <v>522</v>
      </c>
      <c r="K2" s="115" t="s">
        <v>523</v>
      </c>
      <c r="L2" s="115" t="s">
        <v>524</v>
      </c>
      <c r="M2" s="115" t="s">
        <v>525</v>
      </c>
      <c r="N2" s="115" t="s">
        <v>526</v>
      </c>
      <c r="O2" s="115" t="s">
        <v>35</v>
      </c>
    </row>
    <row r="3" spans="1:15" s="115" customFormat="1" x14ac:dyDescent="0.2">
      <c r="A3" s="114"/>
    </row>
    <row r="4" spans="1:15" x14ac:dyDescent="0.2">
      <c r="A4" s="116" t="s">
        <v>100</v>
      </c>
    </row>
    <row r="5" spans="1:15" x14ac:dyDescent="0.2">
      <c r="A5" s="118" t="s">
        <v>101</v>
      </c>
    </row>
    <row r="6" spans="1:15" x14ac:dyDescent="0.2">
      <c r="A6" s="118" t="s">
        <v>102</v>
      </c>
    </row>
    <row r="7" spans="1:15" x14ac:dyDescent="0.2">
      <c r="A7" s="118" t="s">
        <v>103</v>
      </c>
    </row>
    <row r="8" spans="1:15" x14ac:dyDescent="0.2">
      <c r="A8" s="118" t="s">
        <v>104</v>
      </c>
    </row>
    <row r="9" spans="1:15" x14ac:dyDescent="0.2">
      <c r="A9" s="118" t="s">
        <v>105</v>
      </c>
      <c r="B9" s="117">
        <v>1493412000</v>
      </c>
      <c r="C9" s="117">
        <v>1493412000</v>
      </c>
      <c r="D9" s="117">
        <v>1493412000</v>
      </c>
      <c r="E9" s="117">
        <v>1493412000</v>
      </c>
      <c r="F9" s="117">
        <v>1493412000</v>
      </c>
      <c r="G9" s="117">
        <v>1493412000</v>
      </c>
      <c r="H9" s="117">
        <v>1493412000</v>
      </c>
      <c r="I9" s="117">
        <v>1493412000</v>
      </c>
      <c r="J9" s="117">
        <v>1493412000</v>
      </c>
      <c r="K9" s="117">
        <v>1493412000</v>
      </c>
      <c r="L9" s="117">
        <v>1493412000</v>
      </c>
      <c r="M9" s="117">
        <v>1493412000</v>
      </c>
      <c r="N9" s="117">
        <v>1493412000</v>
      </c>
      <c r="O9" s="117">
        <v>1493412000</v>
      </c>
    </row>
    <row r="10" spans="1:15" x14ac:dyDescent="0.2">
      <c r="A10" s="118" t="s">
        <v>106</v>
      </c>
      <c r="B10" s="117">
        <v>1493412000</v>
      </c>
      <c r="C10" s="117">
        <v>1493412000</v>
      </c>
      <c r="D10" s="117">
        <v>1493412000</v>
      </c>
      <c r="E10" s="117">
        <v>1493412000</v>
      </c>
      <c r="F10" s="117">
        <v>1493412000</v>
      </c>
      <c r="G10" s="117">
        <v>1493412000</v>
      </c>
      <c r="H10" s="117">
        <v>1493412000</v>
      </c>
      <c r="I10" s="117">
        <v>1493412000</v>
      </c>
      <c r="J10" s="117">
        <v>1493412000</v>
      </c>
      <c r="K10" s="117">
        <v>1493412000</v>
      </c>
      <c r="L10" s="117">
        <v>1493412000</v>
      </c>
      <c r="M10" s="117">
        <v>1493412000</v>
      </c>
      <c r="N10" s="117">
        <v>1493412000</v>
      </c>
      <c r="O10" s="117">
        <v>1493412000</v>
      </c>
    </row>
    <row r="11" spans="1:15" x14ac:dyDescent="0.2">
      <c r="A11" s="118" t="s">
        <v>107</v>
      </c>
      <c r="B11" s="117">
        <v>1000</v>
      </c>
      <c r="C11" s="117">
        <v>1000</v>
      </c>
      <c r="D11" s="117">
        <v>1000</v>
      </c>
      <c r="E11" s="117">
        <v>1000</v>
      </c>
      <c r="F11" s="117">
        <v>1000</v>
      </c>
      <c r="G11" s="117">
        <v>1000</v>
      </c>
      <c r="H11" s="117">
        <v>1000</v>
      </c>
      <c r="I11" s="117">
        <v>1000</v>
      </c>
      <c r="J11" s="117">
        <v>1000</v>
      </c>
      <c r="K11" s="117">
        <v>1000</v>
      </c>
      <c r="L11" s="117">
        <v>1000</v>
      </c>
      <c r="M11" s="117">
        <v>1000</v>
      </c>
      <c r="N11" s="117">
        <v>1000</v>
      </c>
      <c r="O11" s="117">
        <v>1000</v>
      </c>
    </row>
    <row r="12" spans="1:15" x14ac:dyDescent="0.2">
      <c r="A12" s="118" t="s">
        <v>108</v>
      </c>
    </row>
    <row r="13" spans="1:15" x14ac:dyDescent="0.2">
      <c r="A13" s="118" t="s">
        <v>109</v>
      </c>
      <c r="B13" s="117">
        <v>0</v>
      </c>
      <c r="C13" s="117">
        <v>0</v>
      </c>
      <c r="D13" s="117">
        <v>0</v>
      </c>
      <c r="E13" s="117">
        <v>0</v>
      </c>
      <c r="F13" s="117">
        <v>0</v>
      </c>
      <c r="G13" s="117">
        <v>0</v>
      </c>
      <c r="H13" s="117">
        <v>0</v>
      </c>
      <c r="I13" s="117">
        <v>0</v>
      </c>
      <c r="J13" s="117">
        <v>0</v>
      </c>
      <c r="K13" s="117">
        <v>0</v>
      </c>
      <c r="L13" s="117">
        <v>0</v>
      </c>
      <c r="M13" s="117">
        <v>0</v>
      </c>
      <c r="N13" s="117">
        <v>0</v>
      </c>
      <c r="O13" s="117">
        <v>0</v>
      </c>
    </row>
    <row r="14" spans="1:15" x14ac:dyDescent="0.2">
      <c r="A14" s="118" t="s">
        <v>110</v>
      </c>
    </row>
    <row r="15" spans="1:15" x14ac:dyDescent="0.2">
      <c r="A15" s="118" t="s">
        <v>111</v>
      </c>
    </row>
    <row r="16" spans="1:15" x14ac:dyDescent="0.2">
      <c r="A16" s="118" t="s">
        <v>112</v>
      </c>
    </row>
    <row r="17" spans="1:15" x14ac:dyDescent="0.2">
      <c r="A17" s="118" t="s">
        <v>113</v>
      </c>
      <c r="B17" s="117">
        <v>0</v>
      </c>
      <c r="C17" s="117">
        <v>0</v>
      </c>
      <c r="D17" s="117">
        <v>0</v>
      </c>
      <c r="E17" s="117">
        <v>0</v>
      </c>
      <c r="F17" s="117">
        <v>0</v>
      </c>
      <c r="G17" s="117">
        <v>0</v>
      </c>
      <c r="H17" s="117">
        <v>0</v>
      </c>
      <c r="I17" s="117">
        <v>0</v>
      </c>
      <c r="J17" s="117">
        <v>0</v>
      </c>
      <c r="K17" s="117">
        <v>0</v>
      </c>
      <c r="L17" s="117">
        <v>0</v>
      </c>
      <c r="M17" s="117">
        <v>0</v>
      </c>
      <c r="N17" s="117">
        <v>0</v>
      </c>
      <c r="O17" s="117">
        <v>0</v>
      </c>
    </row>
    <row r="18" spans="1:15" x14ac:dyDescent="0.2">
      <c r="A18" s="119" t="s">
        <v>114</v>
      </c>
    </row>
    <row r="19" spans="1:15" x14ac:dyDescent="0.2">
      <c r="A19" s="116" t="s">
        <v>115</v>
      </c>
    </row>
    <row r="20" spans="1:15" s="121" customFormat="1" x14ac:dyDescent="0.2">
      <c r="A20" s="120" t="s">
        <v>116</v>
      </c>
      <c r="B20" s="121">
        <v>-0.01</v>
      </c>
      <c r="C20" s="121">
        <v>-0.01</v>
      </c>
      <c r="D20" s="121">
        <v>-0.01</v>
      </c>
      <c r="E20" s="121">
        <v>-0.01</v>
      </c>
      <c r="F20" s="121">
        <v>-0.01</v>
      </c>
      <c r="G20" s="121">
        <v>-0.01</v>
      </c>
      <c r="H20" s="121">
        <v>-0.01</v>
      </c>
      <c r="I20" s="121">
        <v>-0.01</v>
      </c>
      <c r="J20" s="121">
        <v>-0.01</v>
      </c>
      <c r="K20" s="121">
        <v>-0.01</v>
      </c>
      <c r="L20" s="121">
        <v>-0.01</v>
      </c>
      <c r="M20" s="121">
        <v>-0.01</v>
      </c>
      <c r="N20" s="121">
        <v>-0.01</v>
      </c>
      <c r="O20" s="121">
        <v>-0.01</v>
      </c>
    </row>
    <row r="21" spans="1:15" s="121" customFormat="1" x14ac:dyDescent="0.2">
      <c r="A21" s="120" t="s">
        <v>117</v>
      </c>
      <c r="B21" s="121">
        <v>0.01</v>
      </c>
      <c r="C21" s="121">
        <v>0.01</v>
      </c>
      <c r="D21" s="121">
        <v>0.01</v>
      </c>
      <c r="E21" s="121">
        <v>0.01</v>
      </c>
      <c r="F21" s="121">
        <v>0.01</v>
      </c>
      <c r="G21" s="121">
        <v>0.01</v>
      </c>
      <c r="H21" s="121">
        <v>0.01</v>
      </c>
      <c r="I21" s="121">
        <v>0.01</v>
      </c>
      <c r="J21" s="121">
        <v>0.01</v>
      </c>
      <c r="K21" s="121">
        <v>0.01</v>
      </c>
      <c r="L21" s="121">
        <v>0.01</v>
      </c>
      <c r="M21" s="121">
        <v>0.01</v>
      </c>
      <c r="N21" s="121">
        <v>0.01</v>
      </c>
      <c r="O21" s="121">
        <v>0.01</v>
      </c>
    </row>
    <row r="22" spans="1:15" s="121" customFormat="1" x14ac:dyDescent="0.2">
      <c r="A22" s="120" t="s">
        <v>118</v>
      </c>
      <c r="B22" s="121">
        <v>0.10099999999999899</v>
      </c>
      <c r="C22" s="121">
        <v>0.10099999999999899</v>
      </c>
      <c r="D22" s="121">
        <v>0.10099999999999899</v>
      </c>
      <c r="E22" s="121">
        <v>0.10099999999999899</v>
      </c>
      <c r="F22" s="121">
        <v>0.10099999999999899</v>
      </c>
      <c r="G22" s="121">
        <v>0.10099999999999899</v>
      </c>
      <c r="H22" s="121">
        <v>0.10099999999999899</v>
      </c>
      <c r="I22" s="121">
        <v>0.10099999999999899</v>
      </c>
      <c r="J22" s="121">
        <v>0.10099999999999899</v>
      </c>
      <c r="K22" s="121">
        <v>0.10099999999999899</v>
      </c>
      <c r="L22" s="121">
        <v>0.10099999999999899</v>
      </c>
      <c r="M22" s="121">
        <v>0.10099999999999899</v>
      </c>
      <c r="N22" s="121">
        <v>0.10099999999999899</v>
      </c>
      <c r="O22" s="121">
        <v>0.10099999999999899</v>
      </c>
    </row>
    <row r="23" spans="1:15" s="121" customFormat="1" x14ac:dyDescent="0.2">
      <c r="A23" s="120" t="s">
        <v>119</v>
      </c>
      <c r="B23" s="121">
        <v>9.0999999999999998E-2</v>
      </c>
      <c r="C23" s="121">
        <v>9.0999999999999998E-2</v>
      </c>
      <c r="D23" s="121">
        <v>9.0999999999999998E-2</v>
      </c>
      <c r="E23" s="121">
        <v>9.0999999999999998E-2</v>
      </c>
      <c r="F23" s="121">
        <v>9.0999999999999998E-2</v>
      </c>
      <c r="G23" s="121">
        <v>9.0999999999999998E-2</v>
      </c>
      <c r="H23" s="121">
        <v>9.0999999999999998E-2</v>
      </c>
      <c r="I23" s="121">
        <v>9.0999999999999998E-2</v>
      </c>
      <c r="J23" s="121">
        <v>9.0999999999999998E-2</v>
      </c>
      <c r="K23" s="121">
        <v>9.0999999999999998E-2</v>
      </c>
      <c r="L23" s="121">
        <v>9.0999999999999998E-2</v>
      </c>
      <c r="M23" s="121">
        <v>9.0999999999999998E-2</v>
      </c>
      <c r="N23" s="121">
        <v>9.0999999999999998E-2</v>
      </c>
      <c r="O23" s="121">
        <v>9.0999999999999998E-2</v>
      </c>
    </row>
    <row r="24" spans="1:15" s="121" customFormat="1" x14ac:dyDescent="0.2">
      <c r="A24" s="120" t="s">
        <v>120</v>
      </c>
      <c r="B24" s="121">
        <v>0.110999999999999</v>
      </c>
      <c r="C24" s="121">
        <v>0.110999999999999</v>
      </c>
      <c r="D24" s="121">
        <v>0.110999999999999</v>
      </c>
      <c r="E24" s="121">
        <v>0.110999999999999</v>
      </c>
      <c r="F24" s="121">
        <v>0.110999999999999</v>
      </c>
      <c r="G24" s="121">
        <v>0.110999999999999</v>
      </c>
      <c r="H24" s="121">
        <v>0.110999999999999</v>
      </c>
      <c r="I24" s="121">
        <v>0.110999999999999</v>
      </c>
      <c r="J24" s="121">
        <v>0.110999999999999</v>
      </c>
      <c r="K24" s="121">
        <v>0.110999999999999</v>
      </c>
      <c r="L24" s="121">
        <v>0.110999999999999</v>
      </c>
      <c r="M24" s="121">
        <v>0.110999999999999</v>
      </c>
      <c r="N24" s="121">
        <v>0.110999999999999</v>
      </c>
      <c r="O24" s="121">
        <v>0.110999999999999</v>
      </c>
    </row>
    <row r="25" spans="1:15" x14ac:dyDescent="0.2">
      <c r="A25" s="118" t="s">
        <v>121</v>
      </c>
    </row>
    <row r="26" spans="1:15" s="121" customFormat="1" x14ac:dyDescent="0.2">
      <c r="A26" s="120" t="s">
        <v>122</v>
      </c>
      <c r="B26" s="121">
        <v>7.4654999999999999E-3</v>
      </c>
      <c r="C26" s="121">
        <v>7.4654999999999999E-3</v>
      </c>
      <c r="D26" s="121">
        <v>7.4654999999999999E-3</v>
      </c>
      <c r="E26" s="121">
        <v>7.4654999999999999E-3</v>
      </c>
      <c r="F26" s="121">
        <v>7.4654999999999999E-3</v>
      </c>
      <c r="G26" s="121">
        <v>7.4654999999999999E-3</v>
      </c>
      <c r="H26" s="121">
        <v>7.4654999999999999E-3</v>
      </c>
      <c r="I26" s="121">
        <v>7.4654999999999999E-3</v>
      </c>
      <c r="J26" s="121">
        <v>7.4654999999999999E-3</v>
      </c>
      <c r="K26" s="121">
        <v>7.4654999999999999E-3</v>
      </c>
      <c r="L26" s="121">
        <v>7.4654999999999999E-3</v>
      </c>
      <c r="M26" s="121">
        <v>7.4654999999999999E-3</v>
      </c>
      <c r="N26" s="121">
        <v>7.4654999999999999E-3</v>
      </c>
      <c r="O26" s="121">
        <v>7.4654999999999999E-3</v>
      </c>
    </row>
    <row r="27" spans="1:15" x14ac:dyDescent="0.2">
      <c r="A27" s="118" t="s">
        <v>123</v>
      </c>
    </row>
    <row r="28" spans="1:15" x14ac:dyDescent="0.2">
      <c r="A28" s="118" t="s">
        <v>124</v>
      </c>
    </row>
    <row r="29" spans="1:15" x14ac:dyDescent="0.2">
      <c r="A29" s="116" t="s">
        <v>125</v>
      </c>
    </row>
    <row r="30" spans="1:15" x14ac:dyDescent="0.2">
      <c r="A30" s="119" t="s">
        <v>126</v>
      </c>
    </row>
    <row r="31" spans="1:15" x14ac:dyDescent="0.2">
      <c r="A31" s="119" t="s">
        <v>127</v>
      </c>
    </row>
    <row r="32" spans="1:15" x14ac:dyDescent="0.2">
      <c r="A32" s="118" t="s">
        <v>128</v>
      </c>
    </row>
    <row r="33" spans="1:15" x14ac:dyDescent="0.2">
      <c r="A33" s="116" t="s">
        <v>129</v>
      </c>
    </row>
    <row r="34" spans="1:15" s="126" customFormat="1" x14ac:dyDescent="0.2">
      <c r="A34" s="125" t="s">
        <v>130</v>
      </c>
      <c r="B34" s="126">
        <v>0</v>
      </c>
      <c r="C34" s="126">
        <v>0</v>
      </c>
      <c r="D34" s="126">
        <v>0</v>
      </c>
      <c r="E34" s="126">
        <v>0</v>
      </c>
      <c r="F34" s="126">
        <v>0</v>
      </c>
      <c r="G34" s="126">
        <v>0</v>
      </c>
      <c r="H34" s="126">
        <v>0</v>
      </c>
      <c r="I34" s="126">
        <v>0</v>
      </c>
      <c r="J34" s="126">
        <v>0</v>
      </c>
      <c r="K34" s="126">
        <v>0</v>
      </c>
      <c r="L34" s="126">
        <v>0</v>
      </c>
      <c r="M34" s="126">
        <v>0</v>
      </c>
      <c r="N34" s="126">
        <v>0</v>
      </c>
      <c r="O34" s="126">
        <v>0</v>
      </c>
    </row>
    <row r="35" spans="1:15" x14ac:dyDescent="0.2">
      <c r="A35" s="118" t="s">
        <v>131</v>
      </c>
      <c r="B35" s="117">
        <v>0</v>
      </c>
      <c r="C35" s="117">
        <v>0</v>
      </c>
      <c r="D35" s="117">
        <v>0</v>
      </c>
      <c r="E35" s="117">
        <v>0</v>
      </c>
      <c r="F35" s="117">
        <v>0</v>
      </c>
      <c r="G35" s="117">
        <v>0</v>
      </c>
      <c r="H35" s="117">
        <v>0</v>
      </c>
      <c r="I35" s="117">
        <v>0</v>
      </c>
      <c r="J35" s="117">
        <v>0</v>
      </c>
      <c r="K35" s="117">
        <v>0</v>
      </c>
      <c r="L35" s="117">
        <v>0</v>
      </c>
      <c r="M35" s="117">
        <v>0</v>
      </c>
      <c r="N35" s="117">
        <v>0</v>
      </c>
      <c r="O35" s="117">
        <v>0</v>
      </c>
    </row>
    <row r="36" spans="1:15" x14ac:dyDescent="0.2">
      <c r="A36" s="118" t="s">
        <v>132</v>
      </c>
      <c r="B36" s="117">
        <v>1591035360.75</v>
      </c>
      <c r="C36" s="117">
        <v>1591035360.75</v>
      </c>
      <c r="D36" s="117">
        <v>1591035360.75</v>
      </c>
      <c r="E36" s="117">
        <v>1591035360.75</v>
      </c>
      <c r="F36" s="117">
        <v>1591035360.75</v>
      </c>
      <c r="G36" s="117">
        <v>1591035360.75</v>
      </c>
      <c r="H36" s="117">
        <v>1591035360.75</v>
      </c>
      <c r="I36" s="117">
        <v>1591035360.75</v>
      </c>
      <c r="J36" s="117">
        <v>1591398530.1699901</v>
      </c>
      <c r="K36" s="117">
        <v>1591355921.4299901</v>
      </c>
      <c r="L36" s="117">
        <v>1591355912.27</v>
      </c>
      <c r="M36" s="117">
        <v>1591355912.27</v>
      </c>
      <c r="N36" s="117">
        <v>1591355912.27</v>
      </c>
      <c r="O36" s="117">
        <v>1591355912.27</v>
      </c>
    </row>
    <row r="37" spans="1:15" x14ac:dyDescent="0.2">
      <c r="A37" s="118" t="s">
        <v>133</v>
      </c>
      <c r="B37" s="117">
        <v>7433969932.9499998</v>
      </c>
      <c r="C37" s="117">
        <v>7509543402.9799995</v>
      </c>
      <c r="D37" s="117">
        <v>7548472298.3399897</v>
      </c>
      <c r="E37" s="117">
        <v>7633385852.9399996</v>
      </c>
      <c r="F37" s="117">
        <v>7697292819.7299995</v>
      </c>
      <c r="G37" s="117">
        <v>7768745304.9099903</v>
      </c>
      <c r="H37" s="117">
        <v>7889588919.3999996</v>
      </c>
      <c r="I37" s="117">
        <v>8015700526.46</v>
      </c>
      <c r="J37" s="117">
        <v>8145935266.4299898</v>
      </c>
      <c r="K37" s="117">
        <v>8238726803.8299904</v>
      </c>
      <c r="L37" s="117">
        <v>8298957592.5900002</v>
      </c>
      <c r="M37" s="117">
        <v>8327216254.7999897</v>
      </c>
      <c r="N37" s="117">
        <v>8450403513.0600004</v>
      </c>
      <c r="O37" s="117">
        <v>8450403513.0600004</v>
      </c>
    </row>
    <row r="38" spans="1:15" x14ac:dyDescent="0.2">
      <c r="A38" s="118" t="s">
        <v>134</v>
      </c>
      <c r="B38" s="117">
        <v>0</v>
      </c>
      <c r="C38" s="117">
        <v>0</v>
      </c>
      <c r="D38" s="117">
        <v>0</v>
      </c>
      <c r="E38" s="117">
        <v>0</v>
      </c>
      <c r="F38" s="117">
        <v>0</v>
      </c>
      <c r="G38" s="117">
        <v>0</v>
      </c>
      <c r="H38" s="117">
        <v>0</v>
      </c>
      <c r="I38" s="117">
        <v>0</v>
      </c>
      <c r="J38" s="117">
        <v>0</v>
      </c>
      <c r="K38" s="117">
        <v>0</v>
      </c>
      <c r="L38" s="117">
        <v>0</v>
      </c>
      <c r="M38" s="117">
        <v>0</v>
      </c>
      <c r="N38" s="117">
        <v>0</v>
      </c>
      <c r="O38" s="117">
        <v>0</v>
      </c>
    </row>
    <row r="39" spans="1:15" x14ac:dyDescent="0.2">
      <c r="A39" s="118" t="s">
        <v>138</v>
      </c>
      <c r="B39" s="117">
        <v>0</v>
      </c>
      <c r="C39" s="117">
        <v>0</v>
      </c>
      <c r="D39" s="117">
        <v>0</v>
      </c>
      <c r="E39" s="117">
        <v>0</v>
      </c>
      <c r="F39" s="117">
        <v>0</v>
      </c>
      <c r="G39" s="117">
        <v>0</v>
      </c>
      <c r="H39" s="117">
        <v>0</v>
      </c>
      <c r="I39" s="117">
        <v>0</v>
      </c>
      <c r="J39" s="117">
        <v>0</v>
      </c>
      <c r="K39" s="117">
        <v>0</v>
      </c>
      <c r="L39" s="117">
        <v>0</v>
      </c>
      <c r="M39" s="117">
        <v>0</v>
      </c>
      <c r="N39" s="117">
        <v>0</v>
      </c>
      <c r="O39" s="117">
        <v>0</v>
      </c>
    </row>
    <row r="40" spans="1:15" x14ac:dyDescent="0.2">
      <c r="A40" s="118" t="s">
        <v>139</v>
      </c>
      <c r="B40" s="117">
        <v>0</v>
      </c>
      <c r="C40" s="117">
        <v>0</v>
      </c>
      <c r="D40" s="117">
        <v>0</v>
      </c>
      <c r="E40" s="117">
        <v>0</v>
      </c>
      <c r="F40" s="117">
        <v>0</v>
      </c>
      <c r="G40" s="117">
        <v>0</v>
      </c>
      <c r="H40" s="117">
        <v>0</v>
      </c>
      <c r="I40" s="117">
        <v>0</v>
      </c>
      <c r="J40" s="117">
        <v>0</v>
      </c>
      <c r="K40" s="117">
        <v>0</v>
      </c>
      <c r="L40" s="117">
        <v>0</v>
      </c>
      <c r="M40" s="117">
        <v>0</v>
      </c>
      <c r="N40" s="117">
        <v>0</v>
      </c>
      <c r="O40" s="117">
        <v>0</v>
      </c>
    </row>
    <row r="41" spans="1:15" x14ac:dyDescent="0.2">
      <c r="A41" s="118" t="s">
        <v>140</v>
      </c>
      <c r="B41" s="117">
        <v>0</v>
      </c>
      <c r="C41" s="117">
        <v>0</v>
      </c>
      <c r="D41" s="117">
        <v>0</v>
      </c>
      <c r="E41" s="117">
        <v>0</v>
      </c>
      <c r="F41" s="117">
        <v>0</v>
      </c>
      <c r="G41" s="117">
        <v>0</v>
      </c>
      <c r="H41" s="117">
        <v>0</v>
      </c>
      <c r="I41" s="117">
        <v>0</v>
      </c>
      <c r="J41" s="117">
        <v>0</v>
      </c>
      <c r="K41" s="117">
        <v>0</v>
      </c>
      <c r="L41" s="117">
        <v>0</v>
      </c>
      <c r="M41" s="117">
        <v>0</v>
      </c>
      <c r="N41" s="117">
        <v>0</v>
      </c>
      <c r="O41" s="117">
        <v>0</v>
      </c>
    </row>
    <row r="42" spans="1:15" x14ac:dyDescent="0.2">
      <c r="A42" s="118" t="s">
        <v>141</v>
      </c>
      <c r="B42" s="117">
        <v>0</v>
      </c>
      <c r="C42" s="117">
        <v>0</v>
      </c>
      <c r="D42" s="117">
        <v>0</v>
      </c>
      <c r="E42" s="117">
        <v>0</v>
      </c>
      <c r="F42" s="117">
        <v>0</v>
      </c>
      <c r="G42" s="117">
        <v>0</v>
      </c>
      <c r="H42" s="117">
        <v>0</v>
      </c>
      <c r="I42" s="117">
        <v>0</v>
      </c>
      <c r="J42" s="117">
        <v>0</v>
      </c>
      <c r="K42" s="117">
        <v>0</v>
      </c>
      <c r="L42" s="117">
        <v>0</v>
      </c>
      <c r="M42" s="117">
        <v>0</v>
      </c>
      <c r="N42" s="117">
        <v>0</v>
      </c>
      <c r="O42" s="117">
        <v>0</v>
      </c>
    </row>
    <row r="43" spans="1:15" x14ac:dyDescent="0.2">
      <c r="A43" s="118" t="s">
        <v>142</v>
      </c>
      <c r="B43" s="117">
        <v>0</v>
      </c>
      <c r="C43" s="117">
        <v>0</v>
      </c>
      <c r="D43" s="117">
        <v>0</v>
      </c>
      <c r="E43" s="117">
        <v>0</v>
      </c>
      <c r="F43" s="117">
        <v>0</v>
      </c>
      <c r="G43" s="117">
        <v>0</v>
      </c>
      <c r="H43" s="117">
        <v>0</v>
      </c>
      <c r="I43" s="117">
        <v>0</v>
      </c>
      <c r="J43" s="117">
        <v>0</v>
      </c>
      <c r="K43" s="117">
        <v>0</v>
      </c>
      <c r="L43" s="117">
        <v>0</v>
      </c>
      <c r="M43" s="117">
        <v>0</v>
      </c>
      <c r="N43" s="117">
        <v>0</v>
      </c>
      <c r="O43" s="117">
        <v>0</v>
      </c>
    </row>
    <row r="44" spans="1:15" x14ac:dyDescent="0.2">
      <c r="A44" s="118" t="s">
        <v>143</v>
      </c>
      <c r="B44" s="117">
        <v>0</v>
      </c>
      <c r="C44" s="117">
        <v>0</v>
      </c>
      <c r="D44" s="117">
        <v>0</v>
      </c>
      <c r="E44" s="117">
        <v>0</v>
      </c>
      <c r="F44" s="117">
        <v>0</v>
      </c>
      <c r="G44" s="117">
        <v>0</v>
      </c>
      <c r="H44" s="117">
        <v>0</v>
      </c>
      <c r="I44" s="117">
        <v>0</v>
      </c>
      <c r="J44" s="117">
        <v>0</v>
      </c>
      <c r="K44" s="117">
        <v>0</v>
      </c>
      <c r="L44" s="117">
        <v>0</v>
      </c>
      <c r="M44" s="117">
        <v>0</v>
      </c>
      <c r="N44" s="117">
        <v>0</v>
      </c>
      <c r="O44" s="117">
        <v>0</v>
      </c>
    </row>
    <row r="45" spans="1:15" x14ac:dyDescent="0.2">
      <c r="A45" s="118" t="s">
        <v>144</v>
      </c>
      <c r="B45" s="117">
        <v>641602</v>
      </c>
      <c r="C45" s="117">
        <v>641602</v>
      </c>
      <c r="D45" s="117">
        <v>641602</v>
      </c>
      <c r="E45" s="117">
        <v>641602</v>
      </c>
      <c r="F45" s="117">
        <v>641602</v>
      </c>
      <c r="G45" s="117">
        <v>641602</v>
      </c>
      <c r="H45" s="117">
        <v>641602</v>
      </c>
      <c r="I45" s="117">
        <v>641602</v>
      </c>
      <c r="J45" s="117">
        <v>641602</v>
      </c>
      <c r="K45" s="117">
        <v>641602</v>
      </c>
      <c r="L45" s="117">
        <v>641602</v>
      </c>
      <c r="M45" s="117">
        <v>641602</v>
      </c>
      <c r="N45" s="117">
        <v>641602</v>
      </c>
      <c r="O45" s="117">
        <v>641602</v>
      </c>
    </row>
    <row r="46" spans="1:15" x14ac:dyDescent="0.2">
      <c r="A46" s="118" t="s">
        <v>145</v>
      </c>
      <c r="B46" s="117">
        <v>0</v>
      </c>
      <c r="C46" s="117">
        <v>0</v>
      </c>
      <c r="D46" s="117">
        <v>0</v>
      </c>
      <c r="E46" s="117">
        <v>0</v>
      </c>
      <c r="F46" s="117">
        <v>0</v>
      </c>
      <c r="G46" s="117">
        <v>0</v>
      </c>
      <c r="H46" s="117">
        <v>0</v>
      </c>
      <c r="I46" s="117">
        <v>0</v>
      </c>
      <c r="J46" s="117">
        <v>0</v>
      </c>
      <c r="K46" s="117">
        <v>0</v>
      </c>
      <c r="L46" s="117">
        <v>0</v>
      </c>
      <c r="M46" s="117">
        <v>0</v>
      </c>
      <c r="N46" s="117">
        <v>0</v>
      </c>
      <c r="O46" s="117">
        <v>0</v>
      </c>
    </row>
    <row r="47" spans="1:15" x14ac:dyDescent="0.2">
      <c r="A47" s="118" t="s">
        <v>146</v>
      </c>
      <c r="B47" s="117">
        <v>-2748575.88</v>
      </c>
      <c r="C47" s="117">
        <v>-2748563.13</v>
      </c>
      <c r="D47" s="117">
        <v>-2489447.06</v>
      </c>
      <c r="E47" s="117">
        <v>-244930.52</v>
      </c>
      <c r="F47" s="117">
        <v>-244888.86</v>
      </c>
      <c r="G47" s="117">
        <v>-165745.26</v>
      </c>
      <c r="H47" s="117">
        <v>-282095.96999999997</v>
      </c>
      <c r="I47" s="117">
        <v>-280582.8</v>
      </c>
      <c r="J47" s="117">
        <v>-249093.21</v>
      </c>
      <c r="K47" s="117">
        <v>-394820.74</v>
      </c>
      <c r="L47" s="117">
        <v>-395263.66</v>
      </c>
      <c r="M47" s="117">
        <v>-370712.28</v>
      </c>
      <c r="N47" s="117">
        <v>280663.78999999998</v>
      </c>
      <c r="O47" s="117">
        <v>280663.78999999998</v>
      </c>
    </row>
    <row r="48" spans="1:15" x14ac:dyDescent="0.2">
      <c r="A48" s="116" t="s">
        <v>147</v>
      </c>
      <c r="B48" s="117">
        <v>9022898319.8199997</v>
      </c>
      <c r="C48" s="117">
        <v>9098471802.6000004</v>
      </c>
      <c r="D48" s="117">
        <v>9137659814.0299892</v>
      </c>
      <c r="E48" s="117">
        <v>9224817885.1700001</v>
      </c>
      <c r="F48" s="117">
        <v>9288724893.6200008</v>
      </c>
      <c r="G48" s="117">
        <v>9360256522.3999901</v>
      </c>
      <c r="H48" s="117">
        <v>9480983786.1800003</v>
      </c>
      <c r="I48" s="117">
        <v>9607096906.4099998</v>
      </c>
      <c r="J48" s="117">
        <v>9737726305.3899899</v>
      </c>
      <c r="K48" s="117">
        <v>9830329506.5199909</v>
      </c>
      <c r="L48" s="117">
        <v>9890559843.2000008</v>
      </c>
      <c r="M48" s="117">
        <v>9918843056.7899895</v>
      </c>
      <c r="N48" s="117">
        <v>10042681691.120001</v>
      </c>
      <c r="O48" s="117">
        <v>10042681691.120001</v>
      </c>
    </row>
    <row r="49" spans="1:15" x14ac:dyDescent="0.2">
      <c r="A49" s="118" t="s">
        <v>148</v>
      </c>
    </row>
    <row r="50" spans="1:15" x14ac:dyDescent="0.2">
      <c r="A50" s="116" t="s">
        <v>149</v>
      </c>
      <c r="B50" s="117">
        <v>0</v>
      </c>
      <c r="C50" s="117">
        <v>0</v>
      </c>
      <c r="D50" s="117">
        <v>0</v>
      </c>
      <c r="E50" s="117">
        <v>0</v>
      </c>
      <c r="F50" s="117">
        <v>0</v>
      </c>
      <c r="G50" s="117">
        <v>0</v>
      </c>
      <c r="H50" s="117">
        <v>0</v>
      </c>
      <c r="I50" s="117">
        <v>0</v>
      </c>
      <c r="J50" s="117">
        <v>0</v>
      </c>
      <c r="K50" s="117">
        <v>0</v>
      </c>
      <c r="L50" s="117">
        <v>0</v>
      </c>
      <c r="M50" s="117">
        <v>0</v>
      </c>
      <c r="N50" s="117">
        <v>0</v>
      </c>
      <c r="O50" s="117">
        <v>0</v>
      </c>
    </row>
    <row r="51" spans="1:15" x14ac:dyDescent="0.2">
      <c r="A51" s="118" t="s">
        <v>150</v>
      </c>
    </row>
    <row r="52" spans="1:15" x14ac:dyDescent="0.2">
      <c r="A52" s="116" t="s">
        <v>151</v>
      </c>
    </row>
    <row r="53" spans="1:15" x14ac:dyDescent="0.2">
      <c r="A53" s="118" t="s">
        <v>152</v>
      </c>
      <c r="B53" s="117">
        <v>-60597554.549999997</v>
      </c>
      <c r="C53" s="117">
        <v>-60132937.890000001</v>
      </c>
      <c r="D53" s="117">
        <v>-59676233.200000003</v>
      </c>
      <c r="E53" s="117">
        <v>-60043312.219999999</v>
      </c>
      <c r="F53" s="117">
        <v>-59730752.380000003</v>
      </c>
      <c r="G53" s="117">
        <v>-59273790.429999903</v>
      </c>
      <c r="H53" s="117">
        <v>-58807260.189999901</v>
      </c>
      <c r="I53" s="117">
        <v>-58327707.100000001</v>
      </c>
      <c r="J53" s="117">
        <v>-57849650.839999899</v>
      </c>
      <c r="K53" s="117">
        <v>-59392060.859999999</v>
      </c>
      <c r="L53" s="117">
        <v>-59641755.520000003</v>
      </c>
      <c r="M53" s="117">
        <v>-67361378.430000007</v>
      </c>
      <c r="N53" s="117">
        <v>-72698925.599999994</v>
      </c>
      <c r="O53" s="117">
        <v>-72698925.599999994</v>
      </c>
    </row>
    <row r="54" spans="1:15" x14ac:dyDescent="0.2">
      <c r="A54" s="118" t="s">
        <v>153</v>
      </c>
      <c r="B54" s="117">
        <v>-5095797.34</v>
      </c>
      <c r="C54" s="117">
        <v>-5025842.3499999996</v>
      </c>
      <c r="D54" s="117">
        <v>-4955887.3600000003</v>
      </c>
      <c r="E54" s="117">
        <v>-4885932.37</v>
      </c>
      <c r="F54" s="117">
        <v>-4815977.38</v>
      </c>
      <c r="G54" s="117">
        <v>-4746022.3899999997</v>
      </c>
      <c r="H54" s="117">
        <v>-4738883.09</v>
      </c>
      <c r="I54" s="117">
        <v>-4669316.29</v>
      </c>
      <c r="J54" s="117">
        <v>-4599749.5199999996</v>
      </c>
      <c r="K54" s="117">
        <v>-4530182.7300000004</v>
      </c>
      <c r="L54" s="117">
        <v>-4460615.95</v>
      </c>
      <c r="M54" s="117">
        <v>-4391049.17</v>
      </c>
      <c r="N54" s="117">
        <v>-4321482.3899999997</v>
      </c>
      <c r="O54" s="117">
        <v>-4321482.3899999997</v>
      </c>
    </row>
    <row r="55" spans="1:15" x14ac:dyDescent="0.2">
      <c r="A55" s="118" t="s">
        <v>154</v>
      </c>
      <c r="B55" s="117">
        <v>7575000000</v>
      </c>
      <c r="C55" s="117">
        <v>7575000000</v>
      </c>
      <c r="D55" s="117">
        <v>7575000000</v>
      </c>
      <c r="E55" s="117">
        <v>7575000000</v>
      </c>
      <c r="F55" s="117">
        <v>7575000000</v>
      </c>
      <c r="G55" s="117">
        <v>7575000000</v>
      </c>
      <c r="H55" s="117">
        <v>7575000000</v>
      </c>
      <c r="I55" s="117">
        <v>7575000000</v>
      </c>
      <c r="J55" s="117">
        <v>7575000000</v>
      </c>
      <c r="K55" s="117">
        <v>7575000000</v>
      </c>
      <c r="L55" s="117">
        <v>7575000000</v>
      </c>
      <c r="M55" s="117">
        <v>8875000000</v>
      </c>
      <c r="N55" s="117">
        <v>8875000000</v>
      </c>
      <c r="O55" s="117">
        <v>8875000000</v>
      </c>
    </row>
    <row r="56" spans="1:15" x14ac:dyDescent="0.2">
      <c r="A56" s="118" t="s">
        <v>155</v>
      </c>
      <c r="B56" s="117">
        <v>1200000000</v>
      </c>
      <c r="C56" s="117">
        <v>1200000000</v>
      </c>
      <c r="D56" s="117">
        <v>1200000000</v>
      </c>
      <c r="E56" s="117">
        <v>1200000000</v>
      </c>
      <c r="F56" s="117">
        <v>1275000000</v>
      </c>
      <c r="G56" s="117">
        <v>1275000000</v>
      </c>
      <c r="H56" s="117">
        <v>1275000000</v>
      </c>
      <c r="I56" s="117">
        <v>1275000000</v>
      </c>
      <c r="J56" s="117">
        <v>1275000000</v>
      </c>
      <c r="K56" s="117">
        <v>1475000000</v>
      </c>
      <c r="L56" s="117">
        <v>1475000000</v>
      </c>
      <c r="M56" s="117">
        <v>675000000</v>
      </c>
      <c r="N56" s="117">
        <v>675000000</v>
      </c>
      <c r="O56" s="117">
        <v>675000000</v>
      </c>
    </row>
    <row r="57" spans="1:15" x14ac:dyDescent="0.2">
      <c r="A57" s="118" t="s">
        <v>156</v>
      </c>
      <c r="B57" s="117">
        <v>-15913324.07</v>
      </c>
      <c r="C57" s="117">
        <v>-15832369.4799999</v>
      </c>
      <c r="D57" s="117">
        <v>-15751414.8799999</v>
      </c>
      <c r="E57" s="117">
        <v>-15670460.289999999</v>
      </c>
      <c r="F57" s="117">
        <v>-15589505.689999999</v>
      </c>
      <c r="G57" s="117">
        <v>-15508551.08</v>
      </c>
      <c r="H57" s="117">
        <v>-15427596.51</v>
      </c>
      <c r="I57" s="117">
        <v>-15346641.92</v>
      </c>
      <c r="J57" s="117">
        <v>-15265687.289999999</v>
      </c>
      <c r="K57" s="117">
        <v>-15184732.710000001</v>
      </c>
      <c r="L57" s="117">
        <v>-15103778.109999999</v>
      </c>
      <c r="M57" s="117">
        <v>-20349533.07</v>
      </c>
      <c r="N57" s="117">
        <v>-20247727.849999901</v>
      </c>
      <c r="O57" s="117">
        <v>-20247727.849999901</v>
      </c>
    </row>
    <row r="58" spans="1:15" x14ac:dyDescent="0.2">
      <c r="A58" s="118" t="s">
        <v>157</v>
      </c>
      <c r="B58" s="117">
        <v>0</v>
      </c>
      <c r="C58" s="117">
        <v>0</v>
      </c>
      <c r="D58" s="117">
        <v>0</v>
      </c>
      <c r="E58" s="117">
        <v>0</v>
      </c>
      <c r="F58" s="117">
        <v>0</v>
      </c>
      <c r="G58" s="117">
        <v>0</v>
      </c>
      <c r="H58" s="117">
        <v>0</v>
      </c>
      <c r="I58" s="117">
        <v>0</v>
      </c>
      <c r="J58" s="117">
        <v>0</v>
      </c>
      <c r="K58" s="117">
        <v>0</v>
      </c>
      <c r="L58" s="117">
        <v>0</v>
      </c>
      <c r="M58" s="117">
        <v>0</v>
      </c>
      <c r="N58" s="117">
        <v>0</v>
      </c>
      <c r="O58" s="117">
        <v>0</v>
      </c>
    </row>
    <row r="59" spans="1:15" x14ac:dyDescent="0.2">
      <c r="A59" s="116" t="s">
        <v>158</v>
      </c>
      <c r="B59" s="117">
        <v>8693393324.0400009</v>
      </c>
      <c r="C59" s="117">
        <v>8694008850.2800007</v>
      </c>
      <c r="D59" s="117">
        <v>8694616464.5599995</v>
      </c>
      <c r="E59" s="117">
        <v>8694400295.1200008</v>
      </c>
      <c r="F59" s="117">
        <v>8769863764.5499992</v>
      </c>
      <c r="G59" s="117">
        <v>8770471636.1000004</v>
      </c>
      <c r="H59" s="117">
        <v>8771026260.2099991</v>
      </c>
      <c r="I59" s="117">
        <v>8771656334.6900005</v>
      </c>
      <c r="J59" s="117">
        <v>8772284912.3500004</v>
      </c>
      <c r="K59" s="117">
        <v>8970893023.6999893</v>
      </c>
      <c r="L59" s="117">
        <v>8970793850.4200001</v>
      </c>
      <c r="M59" s="117">
        <v>9457898039.3299999</v>
      </c>
      <c r="N59" s="117">
        <v>9452731864.1599998</v>
      </c>
      <c r="O59" s="117">
        <v>9452731864.1599998</v>
      </c>
    </row>
    <row r="60" spans="1:15" x14ac:dyDescent="0.2">
      <c r="A60" s="118" t="s">
        <v>159</v>
      </c>
    </row>
    <row r="61" spans="1:15" x14ac:dyDescent="0.2">
      <c r="A61" s="116" t="s">
        <v>160</v>
      </c>
    </row>
    <row r="62" spans="1:15" x14ac:dyDescent="0.2">
      <c r="A62" s="118" t="s">
        <v>161</v>
      </c>
      <c r="B62" s="117">
        <v>32486880.050000001</v>
      </c>
      <c r="C62" s="117">
        <v>32676040.620000001</v>
      </c>
      <c r="D62" s="117">
        <v>32708293.4799999</v>
      </c>
      <c r="E62" s="117">
        <v>33090885.3899999</v>
      </c>
      <c r="F62" s="117">
        <v>33064684.949999999</v>
      </c>
      <c r="G62" s="117">
        <v>33803166.979999997</v>
      </c>
      <c r="H62" s="117">
        <v>33587935.869999997</v>
      </c>
      <c r="I62" s="117">
        <v>33889504.740000002</v>
      </c>
      <c r="J62" s="117">
        <v>34088896.079999998</v>
      </c>
      <c r="K62" s="117">
        <v>33955696.5</v>
      </c>
      <c r="L62" s="117">
        <v>35092262.609999999</v>
      </c>
      <c r="M62" s="117">
        <v>36126592.329999998</v>
      </c>
      <c r="N62" s="117">
        <v>36767491.069999903</v>
      </c>
      <c r="O62" s="117">
        <v>408851450.61999899</v>
      </c>
    </row>
    <row r="63" spans="1:15" x14ac:dyDescent="0.2">
      <c r="A63" s="116" t="s">
        <v>162</v>
      </c>
      <c r="B63" s="117">
        <v>32486880.050000001</v>
      </c>
      <c r="C63" s="117">
        <v>32676040.620000001</v>
      </c>
      <c r="D63" s="117">
        <v>32708293.4799999</v>
      </c>
      <c r="E63" s="117">
        <v>33090885.3899999</v>
      </c>
      <c r="F63" s="117">
        <v>33064684.949999999</v>
      </c>
      <c r="G63" s="117">
        <v>33803166.979999997</v>
      </c>
      <c r="H63" s="117">
        <v>33587935.869999997</v>
      </c>
      <c r="I63" s="117">
        <v>33889504.740000002</v>
      </c>
      <c r="J63" s="117">
        <v>34088896.079999998</v>
      </c>
      <c r="K63" s="117">
        <v>33955696.5</v>
      </c>
      <c r="L63" s="117">
        <v>35092262.609999999</v>
      </c>
      <c r="M63" s="117">
        <v>36126592.329999998</v>
      </c>
      <c r="N63" s="117">
        <v>36767491.069999903</v>
      </c>
      <c r="O63" s="117">
        <v>408851450.61999899</v>
      </c>
    </row>
    <row r="64" spans="1:15" x14ac:dyDescent="0.2">
      <c r="A64" s="116" t="s">
        <v>163</v>
      </c>
      <c r="B64" s="117">
        <v>389842560.60000002</v>
      </c>
      <c r="C64" s="117">
        <v>392112487.44</v>
      </c>
      <c r="D64" s="117">
        <v>392499521.75999999</v>
      </c>
      <c r="E64" s="117">
        <v>397090624.67999899</v>
      </c>
      <c r="F64" s="117">
        <v>396776219.39999998</v>
      </c>
      <c r="G64" s="117">
        <v>405638003.75999898</v>
      </c>
      <c r="H64" s="117">
        <v>403055230.44</v>
      </c>
      <c r="I64" s="117">
        <v>406674056.88</v>
      </c>
      <c r="J64" s="117">
        <v>409066752.95999998</v>
      </c>
      <c r="K64" s="117">
        <v>407468358</v>
      </c>
      <c r="L64" s="117">
        <v>421107151.31999898</v>
      </c>
      <c r="M64" s="117">
        <v>433519107.95999998</v>
      </c>
      <c r="N64" s="117">
        <v>441209892.83999997</v>
      </c>
      <c r="O64" s="117">
        <v>441209892.83999997</v>
      </c>
    </row>
    <row r="65" spans="1:15" x14ac:dyDescent="0.2">
      <c r="A65" s="118" t="s">
        <v>164</v>
      </c>
    </row>
    <row r="66" spans="1:15" x14ac:dyDescent="0.2">
      <c r="A66" s="116" t="s">
        <v>165</v>
      </c>
    </row>
    <row r="67" spans="1:15" x14ac:dyDescent="0.2">
      <c r="A67" s="118" t="s">
        <v>166</v>
      </c>
      <c r="B67" s="117">
        <v>0</v>
      </c>
      <c r="C67" s="117">
        <v>0</v>
      </c>
      <c r="D67" s="117">
        <v>-3.0000024707987901E-2</v>
      </c>
      <c r="E67" s="117">
        <v>0</v>
      </c>
      <c r="F67" s="117">
        <v>0</v>
      </c>
      <c r="G67" s="117">
        <v>0</v>
      </c>
      <c r="H67" s="117">
        <v>0</v>
      </c>
      <c r="I67" s="117">
        <v>1.9999977666884598E-2</v>
      </c>
      <c r="J67" s="117">
        <v>1.00000179372727E-2</v>
      </c>
      <c r="K67" s="117">
        <v>0</v>
      </c>
      <c r="L67" s="117">
        <v>0</v>
      </c>
      <c r="M67" s="117">
        <v>0</v>
      </c>
      <c r="N67" s="117">
        <v>-2.00000067707151E-2</v>
      </c>
      <c r="O67" s="117">
        <v>-2.00000067707151E-2</v>
      </c>
    </row>
    <row r="68" spans="1:15" x14ac:dyDescent="0.2">
      <c r="A68" s="118" t="s">
        <v>167</v>
      </c>
      <c r="B68" s="117">
        <v>604923999.90999997</v>
      </c>
      <c r="C68" s="117">
        <v>834395999.90999997</v>
      </c>
      <c r="D68" s="117">
        <v>869956999.90999997</v>
      </c>
      <c r="E68" s="117">
        <v>886305999.90999997</v>
      </c>
      <c r="F68" s="117">
        <v>819335999.90999997</v>
      </c>
      <c r="G68" s="117">
        <v>788152999.90999997</v>
      </c>
      <c r="H68" s="117">
        <v>829130999.90999997</v>
      </c>
      <c r="I68" s="117">
        <v>730143999.90999997</v>
      </c>
      <c r="J68" s="117">
        <v>489754999.91000003</v>
      </c>
      <c r="K68" s="117">
        <v>291661999.91000003</v>
      </c>
      <c r="L68" s="117">
        <v>184694999.91</v>
      </c>
      <c r="M68" s="117">
        <v>-0.09</v>
      </c>
      <c r="N68" s="117">
        <v>152187999.91</v>
      </c>
      <c r="O68" s="117">
        <v>152187999.91</v>
      </c>
    </row>
    <row r="69" spans="1:15" x14ac:dyDescent="0.2">
      <c r="A69" s="118" t="s">
        <v>168</v>
      </c>
      <c r="B69" s="117">
        <v>0</v>
      </c>
      <c r="C69" s="117">
        <v>0</v>
      </c>
      <c r="D69" s="117">
        <v>0</v>
      </c>
      <c r="E69" s="117">
        <v>0</v>
      </c>
      <c r="F69" s="117">
        <v>0</v>
      </c>
      <c r="G69" s="117">
        <v>0</v>
      </c>
      <c r="H69" s="117">
        <v>0</v>
      </c>
      <c r="I69" s="117">
        <v>0</v>
      </c>
      <c r="J69" s="117">
        <v>0</v>
      </c>
      <c r="K69" s="117">
        <v>0</v>
      </c>
      <c r="L69" s="117">
        <v>0</v>
      </c>
      <c r="M69" s="117">
        <v>-61010.95</v>
      </c>
      <c r="N69" s="117">
        <v>0</v>
      </c>
      <c r="O69" s="117">
        <v>0</v>
      </c>
    </row>
    <row r="70" spans="1:15" x14ac:dyDescent="0.2">
      <c r="A70" s="118" t="s">
        <v>169</v>
      </c>
      <c r="B70" s="117">
        <v>0</v>
      </c>
      <c r="C70" s="117">
        <v>0</v>
      </c>
      <c r="D70" s="117">
        <v>0</v>
      </c>
      <c r="E70" s="117">
        <v>0</v>
      </c>
      <c r="F70" s="117">
        <v>0</v>
      </c>
      <c r="G70" s="117">
        <v>0</v>
      </c>
      <c r="H70" s="117">
        <v>0</v>
      </c>
      <c r="I70" s="117">
        <v>0</v>
      </c>
      <c r="J70" s="117">
        <v>0</v>
      </c>
      <c r="K70" s="117">
        <v>0</v>
      </c>
      <c r="L70" s="117">
        <v>0</v>
      </c>
      <c r="M70" s="117">
        <v>-412856000</v>
      </c>
      <c r="N70" s="117">
        <v>0</v>
      </c>
      <c r="O70" s="117">
        <v>0</v>
      </c>
    </row>
    <row r="71" spans="1:15" s="98" customFormat="1" x14ac:dyDescent="0.2">
      <c r="A71" s="97" t="s">
        <v>170</v>
      </c>
      <c r="B71" s="98">
        <v>604923999.90999997</v>
      </c>
      <c r="C71" s="98">
        <v>834395999.90999997</v>
      </c>
      <c r="D71" s="98">
        <v>869956999.88</v>
      </c>
      <c r="E71" s="98">
        <v>886305999.90999997</v>
      </c>
      <c r="F71" s="98">
        <v>819335999.90999997</v>
      </c>
      <c r="G71" s="98">
        <v>788152999.90999997</v>
      </c>
      <c r="H71" s="98">
        <v>829130999.90999997</v>
      </c>
      <c r="I71" s="98">
        <v>730143999.92999995</v>
      </c>
      <c r="J71" s="98">
        <v>489754999.92000002</v>
      </c>
      <c r="K71" s="98">
        <v>291661999.91000003</v>
      </c>
      <c r="L71" s="98">
        <v>184694999.91</v>
      </c>
      <c r="M71" s="98">
        <v>-412917011.04000002</v>
      </c>
      <c r="N71" s="98">
        <v>152187999.88999999</v>
      </c>
      <c r="O71" s="98">
        <v>152187999.88999999</v>
      </c>
    </row>
    <row r="72" spans="1:15" x14ac:dyDescent="0.2">
      <c r="A72" s="118" t="s">
        <v>171</v>
      </c>
    </row>
    <row r="73" spans="1:15" x14ac:dyDescent="0.2">
      <c r="A73" s="116" t="s">
        <v>172</v>
      </c>
    </row>
    <row r="74" spans="1:15" x14ac:dyDescent="0.2">
      <c r="A74" s="118" t="s">
        <v>173</v>
      </c>
      <c r="B74" s="117">
        <v>2755281.46</v>
      </c>
      <c r="C74" s="117">
        <v>3397781.72</v>
      </c>
      <c r="D74" s="117">
        <v>3834018.24</v>
      </c>
      <c r="E74" s="117">
        <v>4589105.76</v>
      </c>
      <c r="F74" s="117">
        <v>4744500.04</v>
      </c>
      <c r="G74" s="117">
        <v>4417536.83</v>
      </c>
      <c r="H74" s="117">
        <v>4389785.03</v>
      </c>
      <c r="I74" s="117">
        <v>4479443.13</v>
      </c>
      <c r="J74" s="117">
        <v>3693268.32</v>
      </c>
      <c r="K74" s="117">
        <v>3228184.52</v>
      </c>
      <c r="L74" s="117">
        <v>2686250.68</v>
      </c>
      <c r="M74" s="117">
        <v>1423876.45</v>
      </c>
      <c r="N74" s="117">
        <v>1239100.6200000001</v>
      </c>
      <c r="O74" s="117">
        <v>42122851.340000004</v>
      </c>
    </row>
    <row r="75" spans="1:15" x14ac:dyDescent="0.2">
      <c r="A75" s="118" t="s">
        <v>174</v>
      </c>
      <c r="B75" s="117">
        <v>-1027900.26</v>
      </c>
      <c r="C75" s="117">
        <v>-1126293.83</v>
      </c>
      <c r="D75" s="117">
        <v>-1032905.5799999899</v>
      </c>
      <c r="E75" s="117">
        <v>-1010074.57</v>
      </c>
      <c r="F75" s="117">
        <v>-1208870.68</v>
      </c>
      <c r="G75" s="117">
        <v>-1200160.19</v>
      </c>
      <c r="H75" s="117">
        <v>-1275000</v>
      </c>
      <c r="I75" s="117">
        <v>-1312500</v>
      </c>
      <c r="J75" s="117">
        <v>-1312500</v>
      </c>
      <c r="K75" s="117">
        <v>-1568559</v>
      </c>
      <c r="L75" s="117">
        <v>-2120544.3099999898</v>
      </c>
      <c r="M75" s="117">
        <v>-3323949.67</v>
      </c>
      <c r="N75" s="117">
        <v>-2823821.12</v>
      </c>
      <c r="O75" s="117">
        <v>-19315178.949999999</v>
      </c>
    </row>
    <row r="76" spans="1:15" x14ac:dyDescent="0.2">
      <c r="A76" s="97" t="s">
        <v>175</v>
      </c>
      <c r="B76" s="98">
        <v>1727381.2</v>
      </c>
      <c r="C76" s="98">
        <v>2271487.89</v>
      </c>
      <c r="D76" s="98">
        <v>2801112.66</v>
      </c>
      <c r="E76" s="98">
        <v>3579031.19</v>
      </c>
      <c r="F76" s="98">
        <v>3535629.36</v>
      </c>
      <c r="G76" s="98">
        <v>3217376.64</v>
      </c>
      <c r="H76" s="98">
        <v>3114785.03</v>
      </c>
      <c r="I76" s="98">
        <v>3166943.13</v>
      </c>
      <c r="J76" s="98">
        <v>2380768.3199999998</v>
      </c>
      <c r="K76" s="98">
        <v>1659625.51999999</v>
      </c>
      <c r="L76" s="98">
        <v>565706.37</v>
      </c>
      <c r="M76" s="98">
        <v>-1900073.22</v>
      </c>
      <c r="N76" s="98">
        <v>-1584720.5</v>
      </c>
      <c r="O76" s="98">
        <v>22807672.390000001</v>
      </c>
    </row>
    <row r="77" spans="1:15" x14ac:dyDescent="0.2">
      <c r="A77" s="116" t="s">
        <v>176</v>
      </c>
      <c r="B77" s="117">
        <v>8544698.0399999991</v>
      </c>
      <c r="C77" s="117">
        <v>10777812.23</v>
      </c>
      <c r="D77" s="117">
        <v>13488509.41</v>
      </c>
      <c r="E77" s="117">
        <v>16927734.649999999</v>
      </c>
      <c r="F77" s="117">
        <v>20277186.539999999</v>
      </c>
      <c r="G77" s="117">
        <v>23162821.23</v>
      </c>
      <c r="H77" s="117">
        <v>25811200.359999999</v>
      </c>
      <c r="I77" s="117">
        <v>28207104.739999998</v>
      </c>
      <c r="J77" s="117">
        <v>29340197.02</v>
      </c>
      <c r="K77" s="117">
        <v>29534444.989999998</v>
      </c>
      <c r="L77" s="117">
        <v>28269196.099999901</v>
      </c>
      <c r="M77" s="117">
        <v>26119774.09</v>
      </c>
      <c r="N77" s="117">
        <v>22807672.390000001</v>
      </c>
      <c r="O77" s="117">
        <v>22807672.390000001</v>
      </c>
    </row>
    <row r="78" spans="1:15" x14ac:dyDescent="0.2">
      <c r="A78" s="118" t="s">
        <v>177</v>
      </c>
    </row>
    <row r="79" spans="1:15" x14ac:dyDescent="0.2">
      <c r="A79" s="116" t="s">
        <v>178</v>
      </c>
    </row>
    <row r="80" spans="1:15" x14ac:dyDescent="0.2">
      <c r="A80" s="118" t="s">
        <v>179</v>
      </c>
      <c r="B80" s="117">
        <v>-7710492.0099999998</v>
      </c>
      <c r="C80" s="117">
        <v>-7710492.0099999998</v>
      </c>
      <c r="D80" s="117">
        <v>-7710492.0099999998</v>
      </c>
      <c r="E80" s="117">
        <v>-7710492.0099999998</v>
      </c>
      <c r="F80" s="117">
        <v>-7710492.0099999998</v>
      </c>
      <c r="G80" s="117">
        <v>-7710492.0099999998</v>
      </c>
      <c r="H80" s="117">
        <v>-7710492.0099999998</v>
      </c>
      <c r="I80" s="117">
        <v>-7710492.0099999998</v>
      </c>
      <c r="J80" s="117">
        <v>-7710492.0099999998</v>
      </c>
      <c r="K80" s="117">
        <v>0</v>
      </c>
      <c r="L80" s="117">
        <v>0</v>
      </c>
      <c r="M80" s="117">
        <v>0</v>
      </c>
      <c r="N80" s="117">
        <v>0</v>
      </c>
      <c r="O80" s="117">
        <v>0</v>
      </c>
    </row>
    <row r="81" spans="1:15" x14ac:dyDescent="0.2">
      <c r="A81" s="118" t="s">
        <v>180</v>
      </c>
      <c r="B81" s="117">
        <v>198690903.13999999</v>
      </c>
      <c r="C81" s="117">
        <v>198690903.13999999</v>
      </c>
      <c r="D81" s="117">
        <v>198690903.13999999</v>
      </c>
      <c r="E81" s="117">
        <v>198690903.13999999</v>
      </c>
      <c r="F81" s="117">
        <v>0</v>
      </c>
      <c r="G81" s="117">
        <v>0</v>
      </c>
      <c r="H81" s="117">
        <v>0</v>
      </c>
      <c r="I81" s="117">
        <v>0</v>
      </c>
      <c r="J81" s="117">
        <v>0</v>
      </c>
      <c r="K81" s="117">
        <v>0</v>
      </c>
      <c r="L81" s="117">
        <v>0</v>
      </c>
      <c r="M81" s="117">
        <v>0</v>
      </c>
      <c r="N81" s="117">
        <v>0</v>
      </c>
      <c r="O81" s="117">
        <v>0</v>
      </c>
    </row>
    <row r="82" spans="1:15" x14ac:dyDescent="0.2">
      <c r="A82" s="118" t="s">
        <v>181</v>
      </c>
      <c r="B82" s="117">
        <v>1666455.49</v>
      </c>
      <c r="C82" s="117">
        <v>1666455.49</v>
      </c>
      <c r="D82" s="117">
        <v>1666455.49</v>
      </c>
      <c r="E82" s="117">
        <v>1666455.49</v>
      </c>
      <c r="F82" s="117">
        <v>1666455.49</v>
      </c>
      <c r="G82" s="117">
        <v>1666455.49</v>
      </c>
      <c r="H82" s="117">
        <v>1666455.49</v>
      </c>
      <c r="I82" s="117">
        <v>1666455.49</v>
      </c>
      <c r="J82" s="117">
        <v>1666455.49</v>
      </c>
      <c r="K82" s="117">
        <v>1666455.49</v>
      </c>
      <c r="L82" s="117">
        <v>1666455.49</v>
      </c>
      <c r="M82" s="117">
        <v>1666455.49</v>
      </c>
      <c r="N82" s="117">
        <v>1666455.49</v>
      </c>
      <c r="O82" s="117">
        <v>1666455.49</v>
      </c>
    </row>
    <row r="83" spans="1:15" x14ac:dyDescent="0.2">
      <c r="A83" s="118" t="s">
        <v>182</v>
      </c>
      <c r="B83" s="117">
        <v>-17569871.800000001</v>
      </c>
      <c r="C83" s="117">
        <v>-17011637.629999999</v>
      </c>
      <c r="D83" s="117">
        <v>-16485737.32</v>
      </c>
      <c r="E83" s="117">
        <v>-16069101.619999999</v>
      </c>
      <c r="F83" s="117">
        <v>182626703.31999999</v>
      </c>
      <c r="G83" s="117">
        <v>182696940.09</v>
      </c>
      <c r="H83" s="117">
        <v>182232850.49000001</v>
      </c>
      <c r="I83" s="117">
        <v>183290507.94</v>
      </c>
      <c r="J83" s="117">
        <v>184011736.84999999</v>
      </c>
      <c r="K83" s="117">
        <v>177314192.44</v>
      </c>
      <c r="L83" s="117">
        <v>178794281.33000001</v>
      </c>
      <c r="M83" s="117">
        <v>163121673.41</v>
      </c>
      <c r="N83" s="117">
        <v>160201857.5</v>
      </c>
      <c r="O83" s="117">
        <v>160201857.5</v>
      </c>
    </row>
    <row r="84" spans="1:15" x14ac:dyDescent="0.2">
      <c r="A84" s="116" t="s">
        <v>183</v>
      </c>
      <c r="B84" s="117">
        <v>175076994.81999999</v>
      </c>
      <c r="C84" s="117">
        <v>175635228.989999</v>
      </c>
      <c r="D84" s="117">
        <v>176161129.299999</v>
      </c>
      <c r="E84" s="117">
        <v>176577764.99999899</v>
      </c>
      <c r="F84" s="117">
        <v>176582666.80000001</v>
      </c>
      <c r="G84" s="117">
        <v>176652903.56999999</v>
      </c>
      <c r="H84" s="117">
        <v>176188813.97</v>
      </c>
      <c r="I84" s="117">
        <v>177246471.41999999</v>
      </c>
      <c r="J84" s="117">
        <v>177967700.329999</v>
      </c>
      <c r="K84" s="117">
        <v>178980647.92999899</v>
      </c>
      <c r="L84" s="117">
        <v>180460736.81999999</v>
      </c>
      <c r="M84" s="117">
        <v>164788128.89999899</v>
      </c>
      <c r="N84" s="117">
        <v>161868312.99000001</v>
      </c>
      <c r="O84" s="117">
        <v>161868312.99000001</v>
      </c>
    </row>
    <row r="85" spans="1:15" x14ac:dyDescent="0.2">
      <c r="A85" s="118" t="s">
        <v>184</v>
      </c>
    </row>
    <row r="86" spans="1:15" x14ac:dyDescent="0.2">
      <c r="A86" s="116" t="s">
        <v>185</v>
      </c>
    </row>
    <row r="87" spans="1:15" x14ac:dyDescent="0.2">
      <c r="A87" s="116" t="s">
        <v>186</v>
      </c>
      <c r="B87" s="117">
        <v>429947.68</v>
      </c>
      <c r="C87" s="117">
        <v>-117615.3</v>
      </c>
      <c r="D87" s="117">
        <v>337464.51</v>
      </c>
      <c r="E87" s="117">
        <v>382905.19</v>
      </c>
      <c r="F87" s="117">
        <v>355717.6</v>
      </c>
      <c r="G87" s="117">
        <v>296146.26</v>
      </c>
      <c r="H87" s="117">
        <v>410183.61</v>
      </c>
      <c r="I87" s="117">
        <v>-229300.18</v>
      </c>
      <c r="J87" s="117">
        <v>338887.99</v>
      </c>
      <c r="K87" s="117">
        <v>12383.75</v>
      </c>
      <c r="L87" s="117">
        <v>18733.14</v>
      </c>
      <c r="M87" s="117">
        <v>1556503.84</v>
      </c>
      <c r="N87" s="117">
        <v>-1320899.1100000001</v>
      </c>
      <c r="O87" s="117">
        <v>2041111.29999999</v>
      </c>
    </row>
    <row r="88" spans="1:15" x14ac:dyDescent="0.2">
      <c r="A88" s="116" t="s">
        <v>187</v>
      </c>
      <c r="B88" s="117">
        <v>429947.68</v>
      </c>
      <c r="C88" s="117">
        <v>-117615.3</v>
      </c>
      <c r="D88" s="117">
        <v>337464.51</v>
      </c>
      <c r="E88" s="117">
        <v>382905.19</v>
      </c>
      <c r="F88" s="117">
        <v>355717.6</v>
      </c>
      <c r="G88" s="117">
        <v>296146.26</v>
      </c>
      <c r="H88" s="117">
        <v>410183.61</v>
      </c>
      <c r="I88" s="117">
        <v>-229300.18</v>
      </c>
      <c r="J88" s="117">
        <v>338887.99</v>
      </c>
      <c r="K88" s="117">
        <v>12383.75</v>
      </c>
      <c r="L88" s="117">
        <v>18733.14</v>
      </c>
      <c r="M88" s="117">
        <v>1556503.84</v>
      </c>
      <c r="N88" s="117">
        <v>-1320899.1100000001</v>
      </c>
      <c r="O88" s="117">
        <v>-1320899.1100000001</v>
      </c>
    </row>
    <row r="89" spans="1:15" x14ac:dyDescent="0.2">
      <c r="A89" s="118" t="s">
        <v>188</v>
      </c>
    </row>
    <row r="90" spans="1:15" x14ac:dyDescent="0.2">
      <c r="A90" s="116" t="s">
        <v>189</v>
      </c>
    </row>
    <row r="91" spans="1:15" x14ac:dyDescent="0.2">
      <c r="A91" s="118" t="s">
        <v>190</v>
      </c>
      <c r="B91" s="117">
        <v>233554336.68000001</v>
      </c>
      <c r="C91" s="117">
        <v>233554336.68000001</v>
      </c>
      <c r="D91" s="117">
        <v>233554336.68000001</v>
      </c>
      <c r="E91" s="117">
        <v>233444012.93000001</v>
      </c>
      <c r="F91" s="117">
        <v>233444012.93000001</v>
      </c>
      <c r="G91" s="117">
        <v>233444012.93000001</v>
      </c>
      <c r="H91" s="117">
        <v>233333689.18000001</v>
      </c>
      <c r="I91" s="117">
        <v>233333689.18000001</v>
      </c>
      <c r="J91" s="117">
        <v>233333689.18000001</v>
      </c>
      <c r="K91" s="117">
        <v>233223365.43000001</v>
      </c>
      <c r="L91" s="117">
        <v>233223365.43000001</v>
      </c>
      <c r="M91" s="117">
        <v>236871390.56</v>
      </c>
      <c r="N91" s="117">
        <v>241934615.97999999</v>
      </c>
      <c r="O91" s="117">
        <v>241934615.97999999</v>
      </c>
    </row>
    <row r="92" spans="1:15" x14ac:dyDescent="0.2">
      <c r="A92" s="116" t="s">
        <v>191</v>
      </c>
      <c r="B92" s="117">
        <v>233554336.68000001</v>
      </c>
      <c r="C92" s="117">
        <v>233554336.68000001</v>
      </c>
      <c r="D92" s="117">
        <v>233554336.68000001</v>
      </c>
      <c r="E92" s="117">
        <v>233444012.93000001</v>
      </c>
      <c r="F92" s="117">
        <v>233444012.93000001</v>
      </c>
      <c r="G92" s="117">
        <v>233444012.93000001</v>
      </c>
      <c r="H92" s="117">
        <v>233333689.18000001</v>
      </c>
      <c r="I92" s="117">
        <v>233333689.18000001</v>
      </c>
      <c r="J92" s="117">
        <v>233333689.18000001</v>
      </c>
      <c r="K92" s="117">
        <v>233223365.43000001</v>
      </c>
      <c r="L92" s="117">
        <v>233223365.43000001</v>
      </c>
      <c r="M92" s="117">
        <v>236871390.56</v>
      </c>
      <c r="N92" s="117">
        <v>241934615.97999999</v>
      </c>
      <c r="O92" s="117">
        <v>241934615.97999999</v>
      </c>
    </row>
    <row r="93" spans="1:15" x14ac:dyDescent="0.2">
      <c r="A93" s="118" t="s">
        <v>192</v>
      </c>
    </row>
    <row r="94" spans="1:15" x14ac:dyDescent="0.2">
      <c r="A94" s="116" t="s">
        <v>193</v>
      </c>
    </row>
    <row r="95" spans="1:15" x14ac:dyDescent="0.2">
      <c r="A95" s="118" t="s">
        <v>194</v>
      </c>
      <c r="B95" s="117">
        <v>-976946816.63</v>
      </c>
      <c r="C95" s="117">
        <v>-976946816.63</v>
      </c>
      <c r="D95" s="117">
        <v>-976946816.63</v>
      </c>
      <c r="E95" s="117">
        <v>-954744240.11000001</v>
      </c>
      <c r="F95" s="117">
        <v>-954744240.11000001</v>
      </c>
      <c r="G95" s="117">
        <v>-954744240.11000001</v>
      </c>
      <c r="H95" s="117">
        <v>-944752719.44999897</v>
      </c>
      <c r="I95" s="117">
        <v>-944752719.44999897</v>
      </c>
      <c r="J95" s="117">
        <v>-944752719.44999897</v>
      </c>
      <c r="K95" s="117">
        <v>-917344359.33999896</v>
      </c>
      <c r="L95" s="117">
        <v>-917344359.33999896</v>
      </c>
      <c r="M95" s="117">
        <v>-957371918.92999995</v>
      </c>
      <c r="N95" s="117">
        <v>-939911203.02999997</v>
      </c>
      <c r="O95" s="117">
        <v>-939911203.02999997</v>
      </c>
    </row>
    <row r="96" spans="1:15" x14ac:dyDescent="0.2">
      <c r="A96" s="118" t="s">
        <v>195</v>
      </c>
      <c r="B96" s="117">
        <v>0.72</v>
      </c>
      <c r="C96" s="117">
        <v>0.72</v>
      </c>
      <c r="D96" s="117">
        <v>0.72</v>
      </c>
      <c r="E96" s="117">
        <v>0.72</v>
      </c>
      <c r="F96" s="117">
        <v>0.72</v>
      </c>
      <c r="G96" s="117">
        <v>0.72</v>
      </c>
      <c r="H96" s="117">
        <v>0.72</v>
      </c>
      <c r="I96" s="117">
        <v>0.72</v>
      </c>
      <c r="J96" s="117">
        <v>0.72</v>
      </c>
      <c r="K96" s="117">
        <v>0.72</v>
      </c>
      <c r="L96" s="117">
        <v>0.72</v>
      </c>
      <c r="M96" s="117">
        <v>0.72</v>
      </c>
      <c r="N96" s="117">
        <v>0.72</v>
      </c>
      <c r="O96" s="117">
        <v>0.72</v>
      </c>
    </row>
    <row r="97" spans="1:15" x14ac:dyDescent="0.2">
      <c r="A97" s="118" t="s">
        <v>196</v>
      </c>
      <c r="B97" s="117">
        <v>2669168908.52</v>
      </c>
      <c r="C97" s="117">
        <v>2669168908.52</v>
      </c>
      <c r="D97" s="117">
        <v>2669168908.52</v>
      </c>
      <c r="E97" s="117">
        <v>2716302411.7600002</v>
      </c>
      <c r="F97" s="117">
        <v>2716302411.7600002</v>
      </c>
      <c r="G97" s="117">
        <v>2716302411.7600002</v>
      </c>
      <c r="H97" s="117">
        <v>2763411889.23</v>
      </c>
      <c r="I97" s="117">
        <v>2763411889.23</v>
      </c>
      <c r="J97" s="117">
        <v>2763411889.23</v>
      </c>
      <c r="K97" s="117">
        <v>2813151944.3299999</v>
      </c>
      <c r="L97" s="117">
        <v>2813151944.3299999</v>
      </c>
      <c r="M97" s="117">
        <v>2838529792.95999</v>
      </c>
      <c r="N97" s="117">
        <v>2858455285.8000002</v>
      </c>
      <c r="O97" s="117">
        <v>2858455285.8000002</v>
      </c>
    </row>
    <row r="98" spans="1:15" x14ac:dyDescent="0.2">
      <c r="A98" s="118" t="s">
        <v>197</v>
      </c>
      <c r="B98" s="117">
        <v>-169069374.71000001</v>
      </c>
      <c r="C98" s="117">
        <v>-169069374.71000001</v>
      </c>
      <c r="D98" s="117">
        <v>-169069374.71000001</v>
      </c>
      <c r="E98" s="117">
        <v>-167033271.40000001</v>
      </c>
      <c r="F98" s="117">
        <v>-167033271.40000001</v>
      </c>
      <c r="G98" s="117">
        <v>-167033271.40000001</v>
      </c>
      <c r="H98" s="117">
        <v>-166104590.21000001</v>
      </c>
      <c r="I98" s="117">
        <v>-166104590.21000001</v>
      </c>
      <c r="J98" s="117">
        <v>-166104590.21000001</v>
      </c>
      <c r="K98" s="117">
        <v>-160990496.46000001</v>
      </c>
      <c r="L98" s="117">
        <v>-160990496.46000001</v>
      </c>
      <c r="M98" s="117">
        <v>-163805757.33000001</v>
      </c>
      <c r="N98" s="117">
        <v>-171660880.47999999</v>
      </c>
      <c r="O98" s="117">
        <v>-171660880.47999999</v>
      </c>
    </row>
    <row r="99" spans="1:15" x14ac:dyDescent="0.2">
      <c r="A99" s="118" t="s">
        <v>198</v>
      </c>
      <c r="B99" s="117">
        <v>79126788.640000001</v>
      </c>
      <c r="C99" s="117">
        <v>79126788.640000001</v>
      </c>
      <c r="D99" s="117">
        <v>79126788.640000001</v>
      </c>
      <c r="E99" s="117">
        <v>79089334.390000001</v>
      </c>
      <c r="F99" s="117">
        <v>79089334.390000001</v>
      </c>
      <c r="G99" s="117">
        <v>79089334.390000001</v>
      </c>
      <c r="H99" s="117">
        <v>79051880.140000001</v>
      </c>
      <c r="I99" s="117">
        <v>79051880.140000001</v>
      </c>
      <c r="J99" s="117">
        <v>79051880.140000001</v>
      </c>
      <c r="K99" s="117">
        <v>79014425.890000001</v>
      </c>
      <c r="L99" s="117">
        <v>79014425.890000001</v>
      </c>
      <c r="M99" s="117">
        <v>80252912.349999994</v>
      </c>
      <c r="N99" s="117">
        <v>81971851.599999994</v>
      </c>
      <c r="O99" s="117">
        <v>81971851.599999994</v>
      </c>
    </row>
    <row r="100" spans="1:15" x14ac:dyDescent="0.2">
      <c r="A100" s="118" t="s">
        <v>199</v>
      </c>
      <c r="B100" s="117">
        <v>1095631947.26</v>
      </c>
      <c r="C100" s="117">
        <v>1095631947.26</v>
      </c>
      <c r="D100" s="117">
        <v>1095631947.26</v>
      </c>
      <c r="E100" s="117">
        <v>1051074629.32999</v>
      </c>
      <c r="F100" s="117">
        <v>1051074629.32999</v>
      </c>
      <c r="G100" s="117">
        <v>1051074629.32999</v>
      </c>
      <c r="H100" s="117">
        <v>968608013.48999906</v>
      </c>
      <c r="I100" s="117">
        <v>968608013.48999906</v>
      </c>
      <c r="J100" s="117">
        <v>968608013.48999906</v>
      </c>
      <c r="K100" s="117">
        <v>657779511.72999895</v>
      </c>
      <c r="L100" s="117">
        <v>657779511.72999895</v>
      </c>
      <c r="M100" s="117">
        <v>829729736.75999999</v>
      </c>
      <c r="N100" s="117">
        <v>817644767.45000005</v>
      </c>
      <c r="O100" s="117">
        <v>817644767.45000005</v>
      </c>
    </row>
    <row r="101" spans="1:15" x14ac:dyDescent="0.2">
      <c r="A101" s="118" t="s">
        <v>200</v>
      </c>
      <c r="B101" s="117">
        <v>531233511.15999901</v>
      </c>
      <c r="C101" s="117">
        <v>531233511.15999901</v>
      </c>
      <c r="D101" s="117">
        <v>527258643.15999901</v>
      </c>
      <c r="E101" s="117">
        <v>525271209.15999901</v>
      </c>
      <c r="F101" s="117">
        <v>523283775.16000003</v>
      </c>
      <c r="G101" s="117">
        <v>521296341.16000003</v>
      </c>
      <c r="H101" s="117">
        <v>519308907.16000003</v>
      </c>
      <c r="I101" s="117">
        <v>517321473.16000003</v>
      </c>
      <c r="J101" s="117">
        <v>515334039.16000003</v>
      </c>
      <c r="K101" s="117">
        <v>513346606.16000003</v>
      </c>
      <c r="L101" s="117">
        <v>511359172.16000003</v>
      </c>
      <c r="M101" s="117">
        <v>509371737.16000003</v>
      </c>
      <c r="N101" s="117">
        <v>506178678.31999999</v>
      </c>
      <c r="O101" s="117">
        <v>506178678.31999999</v>
      </c>
    </row>
    <row r="102" spans="1:15" x14ac:dyDescent="0.2">
      <c r="A102" s="118" t="s">
        <v>201</v>
      </c>
      <c r="B102" s="117">
        <v>180351128</v>
      </c>
      <c r="C102" s="117">
        <v>180351128</v>
      </c>
      <c r="D102" s="117">
        <v>180351128</v>
      </c>
      <c r="E102" s="117">
        <v>178326956.25</v>
      </c>
      <c r="F102" s="117">
        <v>178326956.25</v>
      </c>
      <c r="G102" s="117">
        <v>178326956.25</v>
      </c>
      <c r="H102" s="117">
        <v>176302784.5</v>
      </c>
      <c r="I102" s="117">
        <v>176302784.5</v>
      </c>
      <c r="J102" s="117">
        <v>176302784.5</v>
      </c>
      <c r="K102" s="117">
        <v>174278612.75</v>
      </c>
      <c r="L102" s="117">
        <v>174278612.75</v>
      </c>
      <c r="M102" s="117">
        <v>172929164.91999999</v>
      </c>
      <c r="N102" s="117">
        <v>171845137.41999999</v>
      </c>
      <c r="O102" s="117">
        <v>171845137.41999999</v>
      </c>
    </row>
    <row r="103" spans="1:15" x14ac:dyDescent="0.2">
      <c r="A103" s="118" t="s">
        <v>202</v>
      </c>
      <c r="B103" s="117">
        <v>0</v>
      </c>
      <c r="C103" s="117">
        <v>0</v>
      </c>
      <c r="D103" s="117">
        <v>0</v>
      </c>
      <c r="E103" s="117">
        <v>0</v>
      </c>
      <c r="F103" s="117">
        <v>0</v>
      </c>
      <c r="G103" s="117">
        <v>0</v>
      </c>
      <c r="H103" s="117">
        <v>0</v>
      </c>
      <c r="I103" s="117">
        <v>0</v>
      </c>
      <c r="J103" s="117">
        <v>0</v>
      </c>
      <c r="K103" s="117">
        <v>0</v>
      </c>
      <c r="L103" s="117">
        <v>0</v>
      </c>
      <c r="M103" s="117">
        <v>0</v>
      </c>
      <c r="N103" s="117">
        <v>0</v>
      </c>
      <c r="O103" s="117">
        <v>0</v>
      </c>
    </row>
    <row r="104" spans="1:15" x14ac:dyDescent="0.2">
      <c r="A104" s="116" t="s">
        <v>203</v>
      </c>
      <c r="B104" s="117">
        <v>3409496092.96</v>
      </c>
      <c r="C104" s="117">
        <v>3409496092.96</v>
      </c>
      <c r="D104" s="117">
        <v>3405521224.96</v>
      </c>
      <c r="E104" s="117">
        <v>3428287030.0999999</v>
      </c>
      <c r="F104" s="117">
        <v>3426299596.0999999</v>
      </c>
      <c r="G104" s="117">
        <v>3424312162.0999999</v>
      </c>
      <c r="H104" s="117">
        <v>3395826165.5799999</v>
      </c>
      <c r="I104" s="117">
        <v>3393838731.5799999</v>
      </c>
      <c r="J104" s="117">
        <v>3391851297.5799999</v>
      </c>
      <c r="K104" s="117">
        <v>3159236245.7799902</v>
      </c>
      <c r="L104" s="117">
        <v>3157248811.7799902</v>
      </c>
      <c r="M104" s="117">
        <v>3309635668.6099901</v>
      </c>
      <c r="N104" s="117">
        <v>3324523637.8000002</v>
      </c>
      <c r="O104" s="117">
        <v>3324523637.8000002</v>
      </c>
    </row>
    <row r="105" spans="1:15" x14ac:dyDescent="0.2">
      <c r="A105" s="118" t="s">
        <v>204</v>
      </c>
    </row>
    <row r="106" spans="1:15" x14ac:dyDescent="0.2">
      <c r="A106" s="116" t="s">
        <v>205</v>
      </c>
    </row>
    <row r="107" spans="1:15" x14ac:dyDescent="0.2">
      <c r="A107" s="116" t="s">
        <v>206</v>
      </c>
      <c r="B107" s="117">
        <v>0</v>
      </c>
      <c r="C107" s="117">
        <v>0</v>
      </c>
      <c r="D107" s="117">
        <v>0</v>
      </c>
      <c r="E107" s="117">
        <v>0</v>
      </c>
      <c r="F107" s="117">
        <v>0</v>
      </c>
      <c r="G107" s="117">
        <v>0</v>
      </c>
      <c r="H107" s="117">
        <v>0</v>
      </c>
      <c r="I107" s="117">
        <v>0</v>
      </c>
      <c r="J107" s="117">
        <v>0</v>
      </c>
      <c r="K107" s="117">
        <v>0</v>
      </c>
      <c r="L107" s="117">
        <v>0</v>
      </c>
      <c r="M107" s="117">
        <v>0</v>
      </c>
      <c r="N107" s="117">
        <v>0</v>
      </c>
      <c r="O107" s="117">
        <v>0</v>
      </c>
    </row>
    <row r="108" spans="1:15" x14ac:dyDescent="0.2">
      <c r="A108" s="118" t="s">
        <v>207</v>
      </c>
    </row>
    <row r="109" spans="1:15" x14ac:dyDescent="0.2">
      <c r="A109" s="116" t="s">
        <v>208</v>
      </c>
    </row>
    <row r="110" spans="1:15" x14ac:dyDescent="0.2">
      <c r="A110" s="118" t="s">
        <v>778</v>
      </c>
      <c r="B110" s="117">
        <v>0</v>
      </c>
      <c r="C110" s="117">
        <v>0</v>
      </c>
      <c r="D110" s="117">
        <v>0</v>
      </c>
      <c r="E110" s="117">
        <v>0</v>
      </c>
      <c r="F110" s="117">
        <v>0</v>
      </c>
      <c r="G110" s="117">
        <v>0</v>
      </c>
      <c r="H110" s="117">
        <v>0</v>
      </c>
      <c r="I110" s="117">
        <v>0</v>
      </c>
      <c r="J110" s="117">
        <v>0</v>
      </c>
      <c r="K110" s="117">
        <v>0</v>
      </c>
      <c r="L110" s="117">
        <v>0</v>
      </c>
      <c r="M110" s="117">
        <v>0</v>
      </c>
      <c r="N110" s="117">
        <v>0</v>
      </c>
      <c r="O110" s="117">
        <v>0</v>
      </c>
    </row>
    <row r="111" spans="1:15" x14ac:dyDescent="0.2">
      <c r="A111" s="118" t="s">
        <v>210</v>
      </c>
      <c r="B111" s="117">
        <v>-22953779.3699999</v>
      </c>
      <c r="C111" s="117">
        <v>-22957872.179999899</v>
      </c>
      <c r="D111" s="117">
        <v>-22964566.239999902</v>
      </c>
      <c r="E111" s="117">
        <v>-23093778.8899999</v>
      </c>
      <c r="F111" s="117">
        <v>-23095770.039999899</v>
      </c>
      <c r="G111" s="117">
        <v>-23099662.579999998</v>
      </c>
      <c r="H111" s="117">
        <v>-23102872.579999901</v>
      </c>
      <c r="I111" s="117">
        <v>-23105543.6399999</v>
      </c>
      <c r="J111" s="117">
        <v>-23197792.809999902</v>
      </c>
      <c r="K111" s="117">
        <v>-23197818.189999901</v>
      </c>
      <c r="L111" s="117">
        <v>-23422972.399999902</v>
      </c>
      <c r="M111" s="117">
        <v>-23425060.2999999</v>
      </c>
      <c r="N111" s="117">
        <v>-91050232.849999994</v>
      </c>
      <c r="O111" s="117">
        <v>-91050232.849999994</v>
      </c>
    </row>
    <row r="112" spans="1:15" x14ac:dyDescent="0.2">
      <c r="A112" s="118" t="s">
        <v>211</v>
      </c>
      <c r="B112" s="117">
        <v>10337117.050000001</v>
      </c>
      <c r="C112" s="117">
        <v>10393049.970000001</v>
      </c>
      <c r="D112" s="117">
        <v>10439624.58</v>
      </c>
      <c r="E112" s="117">
        <v>10433484.289999999</v>
      </c>
      <c r="F112" s="117">
        <v>10480058.9</v>
      </c>
      <c r="G112" s="117">
        <v>10526633.51</v>
      </c>
      <c r="H112" s="117">
        <v>10573208.119999999</v>
      </c>
      <c r="I112" s="117">
        <v>10619782.7199999</v>
      </c>
      <c r="J112" s="117">
        <v>10666357.32</v>
      </c>
      <c r="K112" s="117">
        <v>10712931.93</v>
      </c>
      <c r="L112" s="117">
        <v>10759506.539999999</v>
      </c>
      <c r="M112" s="117">
        <v>10806081.1499999</v>
      </c>
      <c r="N112" s="117">
        <v>10852655.619999999</v>
      </c>
      <c r="O112" s="117">
        <v>10852655.619999999</v>
      </c>
    </row>
    <row r="113" spans="1:15" x14ac:dyDescent="0.2">
      <c r="A113" s="118" t="s">
        <v>212</v>
      </c>
      <c r="B113" s="117">
        <v>-12616662.3199999</v>
      </c>
      <c r="C113" s="117">
        <v>-12564822.2099999</v>
      </c>
      <c r="D113" s="117">
        <v>-12524941.6599999</v>
      </c>
      <c r="E113" s="117">
        <v>-12660294.599999901</v>
      </c>
      <c r="F113" s="117">
        <v>-12615711.1399999</v>
      </c>
      <c r="G113" s="117">
        <v>-12573029.0699999</v>
      </c>
      <c r="H113" s="117">
        <v>-12529664.4599999</v>
      </c>
      <c r="I113" s="117">
        <v>-12485760.919999899</v>
      </c>
      <c r="J113" s="117">
        <v>-12531435.4899999</v>
      </c>
      <c r="K113" s="117">
        <v>-12484886.259999899</v>
      </c>
      <c r="L113" s="117">
        <v>-12663465.859999901</v>
      </c>
      <c r="M113" s="117">
        <v>-12618979.1499999</v>
      </c>
      <c r="N113" s="117">
        <v>-80197577.2299999</v>
      </c>
      <c r="O113" s="117">
        <v>-80197577.2299999</v>
      </c>
    </row>
    <row r="114" spans="1:15" x14ac:dyDescent="0.2">
      <c r="A114" s="118" t="s">
        <v>213</v>
      </c>
      <c r="B114" s="117">
        <v>0</v>
      </c>
      <c r="C114" s="117">
        <v>0</v>
      </c>
      <c r="D114" s="117">
        <v>0</v>
      </c>
      <c r="E114" s="117">
        <v>0</v>
      </c>
      <c r="F114" s="117">
        <v>0</v>
      </c>
      <c r="G114" s="117">
        <v>0</v>
      </c>
      <c r="H114" s="117">
        <v>0</v>
      </c>
      <c r="I114" s="117">
        <v>0</v>
      </c>
      <c r="J114" s="117">
        <v>0</v>
      </c>
      <c r="K114" s="117">
        <v>0</v>
      </c>
      <c r="L114" s="117">
        <v>0</v>
      </c>
      <c r="M114" s="117">
        <v>0</v>
      </c>
      <c r="N114" s="117">
        <v>0</v>
      </c>
      <c r="O114" s="117">
        <v>0</v>
      </c>
    </row>
    <row r="115" spans="1:15" x14ac:dyDescent="0.2">
      <c r="A115" s="118" t="s">
        <v>214</v>
      </c>
      <c r="B115" s="117">
        <v>-12616662.3199999</v>
      </c>
      <c r="C115" s="117">
        <v>-12564822.2099999</v>
      </c>
      <c r="D115" s="117">
        <v>-12524941.6599999</v>
      </c>
      <c r="E115" s="117">
        <v>-12660294.599999901</v>
      </c>
      <c r="F115" s="117">
        <v>-12615711.1399999</v>
      </c>
      <c r="G115" s="117">
        <v>-12573029.0699999</v>
      </c>
      <c r="H115" s="117">
        <v>-12529664.4599999</v>
      </c>
      <c r="I115" s="117">
        <v>-12485760.919999899</v>
      </c>
      <c r="J115" s="117">
        <v>-12531435.4899999</v>
      </c>
      <c r="K115" s="117">
        <v>-12484886.259999899</v>
      </c>
      <c r="L115" s="117">
        <v>-12663465.859999901</v>
      </c>
      <c r="M115" s="117">
        <v>-12618979.1499999</v>
      </c>
      <c r="N115" s="117">
        <v>-80197577.2299999</v>
      </c>
      <c r="O115" s="117">
        <v>-80197577.2299999</v>
      </c>
    </row>
    <row r="116" spans="1:15" x14ac:dyDescent="0.2">
      <c r="A116" s="118" t="s">
        <v>215</v>
      </c>
      <c r="B116" s="117">
        <v>0</v>
      </c>
      <c r="C116" s="117">
        <v>0</v>
      </c>
      <c r="D116" s="117">
        <v>0</v>
      </c>
      <c r="E116" s="117">
        <v>0</v>
      </c>
      <c r="F116" s="117">
        <v>0</v>
      </c>
      <c r="G116" s="117">
        <v>0</v>
      </c>
      <c r="H116" s="117">
        <v>0</v>
      </c>
      <c r="I116" s="117">
        <v>0</v>
      </c>
      <c r="J116" s="117">
        <v>0</v>
      </c>
      <c r="K116" s="117">
        <v>0</v>
      </c>
      <c r="L116" s="117">
        <v>0</v>
      </c>
      <c r="M116" s="117">
        <v>0</v>
      </c>
      <c r="N116" s="117">
        <v>0</v>
      </c>
      <c r="O116" s="117">
        <v>0</v>
      </c>
    </row>
    <row r="117" spans="1:15" x14ac:dyDescent="0.2">
      <c r="A117" s="118" t="s">
        <v>216</v>
      </c>
      <c r="B117" s="117">
        <v>0</v>
      </c>
      <c r="C117" s="117">
        <v>0</v>
      </c>
      <c r="D117" s="117">
        <v>0</v>
      </c>
      <c r="E117" s="117">
        <v>0</v>
      </c>
      <c r="F117" s="117">
        <v>0</v>
      </c>
      <c r="G117" s="117">
        <v>0</v>
      </c>
      <c r="H117" s="117">
        <v>0</v>
      </c>
      <c r="I117" s="117">
        <v>0</v>
      </c>
      <c r="J117" s="117">
        <v>0</v>
      </c>
      <c r="K117" s="117">
        <v>0</v>
      </c>
      <c r="L117" s="117">
        <v>0</v>
      </c>
      <c r="M117" s="117">
        <v>0</v>
      </c>
      <c r="N117" s="117">
        <v>0</v>
      </c>
      <c r="O117" s="117">
        <v>0</v>
      </c>
    </row>
    <row r="118" spans="1:15" x14ac:dyDescent="0.2">
      <c r="A118" s="118" t="s">
        <v>217</v>
      </c>
      <c r="B118" s="117">
        <v>-162794193.45838699</v>
      </c>
      <c r="C118" s="117">
        <v>-260057645.07128999</v>
      </c>
      <c r="D118" s="117">
        <v>-108620214.195714</v>
      </c>
      <c r="E118" s="117">
        <v>-51605967.651935399</v>
      </c>
      <c r="F118" s="117">
        <v>-1748233.2433333399</v>
      </c>
      <c r="G118" s="117">
        <v>-74381838.619677395</v>
      </c>
      <c r="H118" s="117">
        <v>-129236766.576667</v>
      </c>
      <c r="I118" s="117">
        <v>-42855645.071290299</v>
      </c>
      <c r="J118" s="117">
        <v>17064193.638387099</v>
      </c>
      <c r="K118" s="117">
        <v>67112700.090000004</v>
      </c>
      <c r="L118" s="117">
        <v>-66566677.3293548</v>
      </c>
      <c r="M118" s="117">
        <v>-15888022.2933334</v>
      </c>
      <c r="N118" s="117">
        <v>-498874999.91000003</v>
      </c>
      <c r="O118" s="117">
        <v>-498874999.91000003</v>
      </c>
    </row>
    <row r="119" spans="1:15" x14ac:dyDescent="0.2">
      <c r="A119" s="118" t="s">
        <v>218</v>
      </c>
      <c r="B119" s="117">
        <v>0</v>
      </c>
      <c r="C119" s="117">
        <v>0</v>
      </c>
      <c r="D119" s="117">
        <v>0</v>
      </c>
      <c r="E119" s="117">
        <v>0</v>
      </c>
      <c r="F119" s="117">
        <v>0</v>
      </c>
      <c r="G119" s="117">
        <v>0</v>
      </c>
      <c r="H119" s="117">
        <v>0</v>
      </c>
      <c r="I119" s="117">
        <v>0</v>
      </c>
      <c r="J119" s="117">
        <v>0</v>
      </c>
      <c r="K119" s="117">
        <v>0</v>
      </c>
      <c r="L119" s="117">
        <v>0</v>
      </c>
      <c r="M119" s="117">
        <v>0</v>
      </c>
      <c r="N119" s="117">
        <v>0</v>
      </c>
      <c r="O119" s="117">
        <v>0</v>
      </c>
    </row>
    <row r="120" spans="1:15" x14ac:dyDescent="0.2">
      <c r="A120" s="118" t="s">
        <v>219</v>
      </c>
      <c r="B120" s="117">
        <v>0</v>
      </c>
      <c r="C120" s="117">
        <v>0</v>
      </c>
      <c r="D120" s="117">
        <v>0</v>
      </c>
      <c r="E120" s="117">
        <v>0</v>
      </c>
      <c r="F120" s="117">
        <v>0</v>
      </c>
      <c r="G120" s="117">
        <v>0</v>
      </c>
      <c r="H120" s="117">
        <v>0</v>
      </c>
      <c r="I120" s="117">
        <v>0</v>
      </c>
      <c r="J120" s="117">
        <v>0</v>
      </c>
      <c r="K120" s="117">
        <v>0</v>
      </c>
      <c r="L120" s="117">
        <v>0</v>
      </c>
      <c r="M120" s="117">
        <v>0</v>
      </c>
      <c r="N120" s="117">
        <v>0</v>
      </c>
      <c r="O120" s="117">
        <v>0</v>
      </c>
    </row>
    <row r="121" spans="1:15" x14ac:dyDescent="0.2">
      <c r="A121" s="118" t="s">
        <v>220</v>
      </c>
      <c r="B121" s="117">
        <v>0</v>
      </c>
      <c r="C121" s="117">
        <v>0</v>
      </c>
      <c r="D121" s="117">
        <v>0</v>
      </c>
      <c r="E121" s="117">
        <v>0</v>
      </c>
      <c r="F121" s="117">
        <v>0</v>
      </c>
      <c r="G121" s="117">
        <v>0</v>
      </c>
      <c r="H121" s="117">
        <v>0</v>
      </c>
      <c r="I121" s="117">
        <v>0</v>
      </c>
      <c r="J121" s="117">
        <v>0</v>
      </c>
      <c r="K121" s="117">
        <v>0</v>
      </c>
      <c r="L121" s="117">
        <v>0</v>
      </c>
      <c r="M121" s="117">
        <v>0</v>
      </c>
      <c r="N121" s="117">
        <v>0</v>
      </c>
      <c r="O121" s="117">
        <v>0</v>
      </c>
    </row>
    <row r="122" spans="1:15" x14ac:dyDescent="0.2">
      <c r="A122" s="118" t="s">
        <v>779</v>
      </c>
      <c r="B122" s="117">
        <v>-232106428.390158</v>
      </c>
      <c r="C122" s="117">
        <v>-232106428.390158</v>
      </c>
      <c r="D122" s="117">
        <v>-232106428.390158</v>
      </c>
      <c r="E122" s="117">
        <v>-229132008</v>
      </c>
      <c r="F122" s="117">
        <v>-229132008</v>
      </c>
      <c r="G122" s="117">
        <v>-229132008</v>
      </c>
      <c r="H122" s="117">
        <v>-226261231.59111601</v>
      </c>
      <c r="I122" s="117">
        <v>-226261231.59111601</v>
      </c>
      <c r="J122" s="117">
        <v>-226261231.59111601</v>
      </c>
      <c r="K122" s="117">
        <v>-221734337.02027899</v>
      </c>
      <c r="L122" s="117">
        <v>-221734337.02027899</v>
      </c>
      <c r="M122" s="117">
        <v>-221734337.02027899</v>
      </c>
      <c r="N122" s="117">
        <v>-218587761</v>
      </c>
      <c r="O122" s="117">
        <v>-218587761</v>
      </c>
    </row>
    <row r="123" spans="1:15" x14ac:dyDescent="0.2">
      <c r="A123" s="118" t="s">
        <v>780</v>
      </c>
      <c r="B123" s="117">
        <v>3508768.3897000002</v>
      </c>
      <c r="C123" s="117">
        <v>3508768.3897000002</v>
      </c>
      <c r="D123" s="117">
        <v>3508768.3897000002</v>
      </c>
      <c r="E123" s="117">
        <v>-358271.133736505</v>
      </c>
      <c r="F123" s="117">
        <v>-358271.133736505</v>
      </c>
      <c r="G123" s="117">
        <v>-358271.133736505</v>
      </c>
      <c r="H123" s="117">
        <v>422534.09850000002</v>
      </c>
      <c r="I123" s="117">
        <v>422534.09850000002</v>
      </c>
      <c r="J123" s="117">
        <v>422534.09850000002</v>
      </c>
      <c r="K123" s="117">
        <v>3246336.3751500002</v>
      </c>
      <c r="L123" s="117">
        <v>3246336.3751500002</v>
      </c>
      <c r="M123" s="117">
        <v>3246336.3751500002</v>
      </c>
      <c r="N123" s="117">
        <v>4451952.7209625104</v>
      </c>
      <c r="O123" s="117">
        <v>4451952.7209625104</v>
      </c>
    </row>
    <row r="124" spans="1:15" x14ac:dyDescent="0.2">
      <c r="A124" s="118" t="s">
        <v>781</v>
      </c>
      <c r="B124" s="117">
        <v>3070664.43556306</v>
      </c>
      <c r="C124" s="117">
        <v>3122841.4380065599</v>
      </c>
      <c r="D124" s="117">
        <v>3141918.2000969299</v>
      </c>
      <c r="E124" s="117">
        <v>-322309.55080038297</v>
      </c>
      <c r="F124" s="117">
        <v>-324661.63053923502</v>
      </c>
      <c r="G124" s="117">
        <v>-327261.814717095</v>
      </c>
      <c r="H124" s="117">
        <v>387216.01632988802</v>
      </c>
      <c r="I124" s="117">
        <v>389892.38911996101</v>
      </c>
      <c r="J124" s="117">
        <v>394932.36140501202</v>
      </c>
      <c r="K124" s="117">
        <v>3085018.8443609299</v>
      </c>
      <c r="L124" s="117">
        <v>3109671.3495717999</v>
      </c>
      <c r="M124" s="117">
        <v>3126552.94655613</v>
      </c>
      <c r="N124" s="117">
        <v>4191895.9438837199</v>
      </c>
      <c r="O124" s="117">
        <v>4191895.9438837199</v>
      </c>
    </row>
    <row r="125" spans="1:15" x14ac:dyDescent="0.2">
      <c r="A125" s="118" t="s">
        <v>224</v>
      </c>
      <c r="B125" s="117">
        <v>0</v>
      </c>
      <c r="C125" s="117">
        <v>0</v>
      </c>
      <c r="D125" s="117">
        <v>0</v>
      </c>
      <c r="E125" s="117">
        <v>0</v>
      </c>
      <c r="F125" s="117">
        <v>0</v>
      </c>
      <c r="G125" s="117">
        <v>0</v>
      </c>
      <c r="H125" s="117">
        <v>0</v>
      </c>
      <c r="I125" s="117">
        <v>0</v>
      </c>
      <c r="J125" s="117">
        <v>0</v>
      </c>
      <c r="K125" s="117">
        <v>0</v>
      </c>
      <c r="L125" s="117">
        <v>0</v>
      </c>
      <c r="M125" s="117">
        <v>0</v>
      </c>
      <c r="N125" s="117">
        <v>0</v>
      </c>
      <c r="O125" s="117">
        <v>0</v>
      </c>
    </row>
    <row r="126" spans="1:15" x14ac:dyDescent="0.2">
      <c r="A126" s="118" t="s">
        <v>538</v>
      </c>
      <c r="B126" s="117">
        <v>0</v>
      </c>
      <c r="C126" s="117">
        <v>0</v>
      </c>
      <c r="D126" s="117">
        <v>0</v>
      </c>
      <c r="E126" s="117">
        <v>0</v>
      </c>
      <c r="F126" s="117">
        <v>0</v>
      </c>
      <c r="G126" s="117">
        <v>0</v>
      </c>
      <c r="H126" s="117">
        <v>0</v>
      </c>
      <c r="I126" s="117">
        <v>0</v>
      </c>
      <c r="J126" s="117">
        <v>0</v>
      </c>
      <c r="K126" s="117">
        <v>0</v>
      </c>
      <c r="L126" s="117">
        <v>0</v>
      </c>
      <c r="M126" s="117">
        <v>0</v>
      </c>
      <c r="N126" s="117">
        <v>0</v>
      </c>
      <c r="O126" s="117">
        <v>0</v>
      </c>
    </row>
    <row r="127" spans="1:15" x14ac:dyDescent="0.2">
      <c r="A127" s="118" t="s">
        <v>225</v>
      </c>
      <c r="B127" s="117">
        <v>-229035763.95459399</v>
      </c>
      <c r="C127" s="117">
        <v>-228983586.952151</v>
      </c>
      <c r="D127" s="117">
        <v>-228964510.190061</v>
      </c>
      <c r="E127" s="117">
        <v>-229454317.5508</v>
      </c>
      <c r="F127" s="117">
        <v>-229456669.630539</v>
      </c>
      <c r="G127" s="117">
        <v>-229459269.81471699</v>
      </c>
      <c r="H127" s="117">
        <v>-225874015.57478601</v>
      </c>
      <c r="I127" s="117">
        <v>-225871339.201996</v>
      </c>
      <c r="J127" s="117">
        <v>-225866299.22971001</v>
      </c>
      <c r="K127" s="117">
        <v>-218649318.17591801</v>
      </c>
      <c r="L127" s="117">
        <v>-218624665.67070699</v>
      </c>
      <c r="M127" s="117">
        <v>-218607784.073722</v>
      </c>
      <c r="N127" s="117">
        <v>-214395865.05611601</v>
      </c>
      <c r="O127" s="117">
        <v>-214395865.05611601</v>
      </c>
    </row>
    <row r="128" spans="1:15" x14ac:dyDescent="0.2">
      <c r="A128" s="118" t="s">
        <v>135</v>
      </c>
      <c r="B128" s="117">
        <v>0</v>
      </c>
      <c r="C128" s="117">
        <v>0</v>
      </c>
      <c r="D128" s="117">
        <v>0</v>
      </c>
      <c r="E128" s="117">
        <v>0</v>
      </c>
      <c r="F128" s="117">
        <v>0</v>
      </c>
      <c r="G128" s="117">
        <v>0</v>
      </c>
      <c r="H128" s="117">
        <v>0</v>
      </c>
      <c r="I128" s="117">
        <v>0</v>
      </c>
      <c r="J128" s="117">
        <v>0</v>
      </c>
      <c r="K128" s="117">
        <v>0</v>
      </c>
      <c r="L128" s="117">
        <v>0</v>
      </c>
      <c r="M128" s="117">
        <v>0</v>
      </c>
      <c r="N128" s="117">
        <v>0</v>
      </c>
      <c r="O128" s="117">
        <v>0</v>
      </c>
    </row>
    <row r="129" spans="1:15" x14ac:dyDescent="0.2">
      <c r="A129" s="118" t="s">
        <v>136</v>
      </c>
      <c r="B129" s="117">
        <v>-404446619.73298103</v>
      </c>
      <c r="C129" s="117">
        <v>-501606054.233441</v>
      </c>
      <c r="D129" s="117">
        <v>-350109666.045775</v>
      </c>
      <c r="E129" s="117">
        <v>-293720579.80273497</v>
      </c>
      <c r="F129" s="117">
        <v>-243820614.013872</v>
      </c>
      <c r="G129" s="117">
        <v>-316414137.50439399</v>
      </c>
      <c r="H129" s="117">
        <v>-367640446.611453</v>
      </c>
      <c r="I129" s="117">
        <v>-281212745.193286</v>
      </c>
      <c r="J129" s="117">
        <v>-221333541.081323</v>
      </c>
      <c r="K129" s="117">
        <v>-164021504.345918</v>
      </c>
      <c r="L129" s="117">
        <v>-297854808.860062</v>
      </c>
      <c r="M129" s="117">
        <v>-247114785.51705599</v>
      </c>
      <c r="N129" s="117">
        <v>-793468442.19611597</v>
      </c>
      <c r="O129" s="117">
        <v>-793468442.19611597</v>
      </c>
    </row>
    <row r="130" spans="1:15" x14ac:dyDescent="0.2">
      <c r="A130" s="118" t="s">
        <v>137</v>
      </c>
    </row>
    <row r="131" spans="1:15" x14ac:dyDescent="0.2">
      <c r="A131" s="118" t="s">
        <v>226</v>
      </c>
      <c r="B131" s="117">
        <v>0</v>
      </c>
      <c r="C131" s="117">
        <v>0</v>
      </c>
      <c r="D131" s="117">
        <v>0</v>
      </c>
      <c r="E131" s="117">
        <v>0</v>
      </c>
      <c r="F131" s="117">
        <v>0</v>
      </c>
      <c r="G131" s="117">
        <v>0</v>
      </c>
      <c r="H131" s="117">
        <v>0</v>
      </c>
      <c r="I131" s="117">
        <v>0</v>
      </c>
      <c r="J131" s="117">
        <v>0</v>
      </c>
      <c r="K131" s="117">
        <v>0</v>
      </c>
      <c r="L131" s="117">
        <v>0</v>
      </c>
      <c r="M131" s="117">
        <v>0</v>
      </c>
      <c r="N131" s="117">
        <v>0</v>
      </c>
      <c r="O131" s="117">
        <v>0</v>
      </c>
    </row>
    <row r="132" spans="1:15" x14ac:dyDescent="0.2">
      <c r="A132" s="118" t="s">
        <v>227</v>
      </c>
    </row>
    <row r="133" spans="1:15" x14ac:dyDescent="0.2">
      <c r="A133" s="116" t="s">
        <v>228</v>
      </c>
    </row>
    <row r="134" spans="1:15" x14ac:dyDescent="0.2">
      <c r="A134" s="118" t="s">
        <v>229</v>
      </c>
      <c r="B134" s="117">
        <v>21378003171</v>
      </c>
      <c r="C134" s="117">
        <v>21649027280.967602</v>
      </c>
      <c r="D134" s="117">
        <v>21844290810.422298</v>
      </c>
      <c r="E134" s="117">
        <v>22074027311.274601</v>
      </c>
      <c r="F134" s="117">
        <v>22289046456.948399</v>
      </c>
      <c r="G134" s="117">
        <v>22498114539.4338</v>
      </c>
      <c r="H134" s="117">
        <v>22703900359.353802</v>
      </c>
      <c r="I134" s="117">
        <v>22877129641.446899</v>
      </c>
      <c r="J134" s="117">
        <v>23053545780.083</v>
      </c>
      <c r="K134" s="117">
        <v>23290385811.303001</v>
      </c>
      <c r="L134" s="117">
        <v>23424791438.5322</v>
      </c>
      <c r="M134" s="117">
        <v>23608157097.766899</v>
      </c>
      <c r="N134" s="117">
        <v>23791950841.1446</v>
      </c>
      <c r="O134" s="117">
        <v>23791950841.1446</v>
      </c>
    </row>
    <row r="135" spans="1:15" x14ac:dyDescent="0.2">
      <c r="A135" s="118" t="s">
        <v>230</v>
      </c>
      <c r="B135" s="117">
        <v>19396890233.576099</v>
      </c>
      <c r="C135" s="117">
        <v>19996108794.172501</v>
      </c>
      <c r="D135" s="117">
        <v>20181632298.267502</v>
      </c>
      <c r="E135" s="117">
        <v>20388674852.460602</v>
      </c>
      <c r="F135" s="117">
        <v>20599986729.081402</v>
      </c>
      <c r="G135" s="117">
        <v>20799222260.176998</v>
      </c>
      <c r="H135" s="117">
        <v>20988218602.286598</v>
      </c>
      <c r="I135" s="117">
        <v>21156903618.861198</v>
      </c>
      <c r="J135" s="117">
        <v>21324960185.800999</v>
      </c>
      <c r="K135" s="117">
        <v>21546979025.722599</v>
      </c>
      <c r="L135" s="117">
        <v>21672443721.049801</v>
      </c>
      <c r="M135" s="117">
        <v>21844532318.612</v>
      </c>
      <c r="N135" s="117">
        <v>22019899890.012901</v>
      </c>
      <c r="O135" s="117">
        <v>22019899890.012901</v>
      </c>
    </row>
    <row r="136" spans="1:15" x14ac:dyDescent="0.2">
      <c r="A136" s="118" t="s">
        <v>231</v>
      </c>
      <c r="B136" s="117">
        <v>-2078893610.3785801</v>
      </c>
      <c r="C136" s="117">
        <v>-2264888093.8832798</v>
      </c>
      <c r="D136" s="117">
        <v>-2402984105.4826798</v>
      </c>
      <c r="E136" s="117">
        <v>-2482704460.8425298</v>
      </c>
      <c r="F136" s="117">
        <v>-2644946314.0815501</v>
      </c>
      <c r="G136" s="117">
        <v>-2770219588.9410501</v>
      </c>
      <c r="H136" s="117">
        <v>-2859129843.7027202</v>
      </c>
      <c r="I136" s="117">
        <v>-2940980819.0362701</v>
      </c>
      <c r="J136" s="117">
        <v>-3025187284.91821</v>
      </c>
      <c r="K136" s="117">
        <v>-3138627648.3831201</v>
      </c>
      <c r="L136" s="117">
        <v>-3191824067.4241099</v>
      </c>
      <c r="M136" s="117">
        <v>-3220526624.7070599</v>
      </c>
      <c r="N136" s="117">
        <v>-3250145914.4219298</v>
      </c>
      <c r="O136" s="117">
        <v>-3250145914.4219298</v>
      </c>
    </row>
    <row r="137" spans="1:15" x14ac:dyDescent="0.2">
      <c r="A137" s="118" t="s">
        <v>232</v>
      </c>
      <c r="B137" s="117">
        <v>17317996623.197498</v>
      </c>
      <c r="C137" s="117">
        <v>17731220700.2892</v>
      </c>
      <c r="D137" s="117">
        <v>17778648192.784801</v>
      </c>
      <c r="E137" s="117">
        <v>17905970391.618</v>
      </c>
      <c r="F137" s="117">
        <v>17955040414.999901</v>
      </c>
      <c r="G137" s="117">
        <v>18029002671.235901</v>
      </c>
      <c r="H137" s="117">
        <v>18129088758.5839</v>
      </c>
      <c r="I137" s="117">
        <v>18215922799.824902</v>
      </c>
      <c r="J137" s="117">
        <v>18299772900.882801</v>
      </c>
      <c r="K137" s="117">
        <v>18408351377.3395</v>
      </c>
      <c r="L137" s="117">
        <v>18480619653.625599</v>
      </c>
      <c r="M137" s="117">
        <v>18624005693.904999</v>
      </c>
      <c r="N137" s="117">
        <v>18769753975.591</v>
      </c>
      <c r="O137" s="117">
        <v>18769753975.591</v>
      </c>
    </row>
    <row r="138" spans="1:15" s="123" customFormat="1" x14ac:dyDescent="0.2">
      <c r="A138" s="122" t="s">
        <v>233</v>
      </c>
      <c r="B138" s="123">
        <v>0.87514024709553695</v>
      </c>
      <c r="C138" s="123">
        <v>0.89001070779527003</v>
      </c>
      <c r="D138" s="123">
        <v>0.89544759047648703</v>
      </c>
      <c r="E138" s="123">
        <v>0.89962467095501397</v>
      </c>
      <c r="F138" s="123">
        <v>0.90618975398116197</v>
      </c>
      <c r="G138" s="123">
        <v>0.91344734169341202</v>
      </c>
      <c r="H138" s="123">
        <v>0.91641365206857595</v>
      </c>
      <c r="I138" s="123">
        <v>0.92274775101958095</v>
      </c>
      <c r="J138" s="123">
        <v>0.93467571684043005</v>
      </c>
      <c r="K138" s="123">
        <v>0.95030782021729998</v>
      </c>
      <c r="L138" s="123">
        <v>0.95790176685806905</v>
      </c>
      <c r="M138" s="123">
        <v>0.96310196641642498</v>
      </c>
      <c r="N138" s="123">
        <v>0.94158590771769002</v>
      </c>
      <c r="O138" s="123">
        <v>0.94158590771769002</v>
      </c>
    </row>
    <row r="139" spans="1:15" x14ac:dyDescent="0.2">
      <c r="A139" s="118" t="s">
        <v>234</v>
      </c>
      <c r="B139" s="117">
        <v>-404446619.73298103</v>
      </c>
      <c r="C139" s="117">
        <v>-501606054.233441</v>
      </c>
      <c r="D139" s="117">
        <v>-350109666.045775</v>
      </c>
      <c r="E139" s="117">
        <v>-293720579.80273497</v>
      </c>
      <c r="F139" s="117">
        <v>-243820614.013872</v>
      </c>
      <c r="G139" s="117">
        <v>-316414137.50439399</v>
      </c>
      <c r="H139" s="117">
        <v>-367640446.611453</v>
      </c>
      <c r="I139" s="117">
        <v>-281212745.193286</v>
      </c>
      <c r="J139" s="117">
        <v>-221333541.081323</v>
      </c>
      <c r="K139" s="117">
        <v>-164021504.345918</v>
      </c>
      <c r="L139" s="117">
        <v>-297854808.860062</v>
      </c>
      <c r="M139" s="117">
        <v>-247114785.51705599</v>
      </c>
      <c r="N139" s="117">
        <v>-793468442.19611597</v>
      </c>
      <c r="O139" s="117">
        <v>-793468442.19611597</v>
      </c>
    </row>
    <row r="140" spans="1:15" x14ac:dyDescent="0.2">
      <c r="A140" s="118" t="s">
        <v>235</v>
      </c>
      <c r="B140" s="117">
        <v>-1674446990.6456001</v>
      </c>
      <c r="C140" s="117">
        <v>-1763282039.6498401</v>
      </c>
      <c r="D140" s="117">
        <v>-2052874439.4368999</v>
      </c>
      <c r="E140" s="117">
        <v>-2188983881.0398002</v>
      </c>
      <c r="F140" s="117">
        <v>-2401125700.0676799</v>
      </c>
      <c r="G140" s="117">
        <v>-2453805451.4366498</v>
      </c>
      <c r="H140" s="117">
        <v>-2491489397.09127</v>
      </c>
      <c r="I140" s="117">
        <v>-2659768073.8429899</v>
      </c>
      <c r="J140" s="117">
        <v>-2803853743.8368902</v>
      </c>
      <c r="K140" s="117">
        <v>-2974606144.0372</v>
      </c>
      <c r="L140" s="117">
        <v>-2893969258.5640502</v>
      </c>
      <c r="M140" s="117">
        <v>-2973411839.1900001</v>
      </c>
      <c r="N140" s="117">
        <v>-2456677472.2258101</v>
      </c>
      <c r="O140" s="117">
        <v>-2456677472.2258101</v>
      </c>
    </row>
    <row r="141" spans="1:15" x14ac:dyDescent="0.2">
      <c r="A141" s="118" t="s">
        <v>236</v>
      </c>
    </row>
    <row r="142" spans="1:15" x14ac:dyDescent="0.2">
      <c r="A142" s="118" t="s">
        <v>237</v>
      </c>
    </row>
    <row r="143" spans="1:15" x14ac:dyDescent="0.2">
      <c r="A143" s="118" t="s">
        <v>238</v>
      </c>
    </row>
    <row r="144" spans="1:15" x14ac:dyDescent="0.2">
      <c r="A144" s="118" t="s">
        <v>239</v>
      </c>
    </row>
    <row r="145" spans="1:15" x14ac:dyDescent="0.2">
      <c r="A145" s="116" t="s">
        <v>240</v>
      </c>
    </row>
    <row r="146" spans="1:15" x14ac:dyDescent="0.2">
      <c r="A146" s="116" t="s">
        <v>241</v>
      </c>
    </row>
    <row r="147" spans="1:15" x14ac:dyDescent="0.2">
      <c r="A147" s="118" t="s">
        <v>242</v>
      </c>
      <c r="B147" s="117">
        <v>9022898319.8199997</v>
      </c>
      <c r="C147" s="117">
        <v>9098471802.6000004</v>
      </c>
      <c r="D147" s="117">
        <v>9137659814.0299892</v>
      </c>
      <c r="E147" s="117">
        <v>9224817885.1700001</v>
      </c>
      <c r="F147" s="117">
        <v>9288724893.6200008</v>
      </c>
      <c r="G147" s="117">
        <v>9360256522.3999901</v>
      </c>
      <c r="H147" s="117">
        <v>9480983786.1800003</v>
      </c>
      <c r="I147" s="117">
        <v>9607096906.4099998</v>
      </c>
      <c r="J147" s="117">
        <v>9737726305.3899899</v>
      </c>
      <c r="K147" s="117">
        <v>9830329506.5199909</v>
      </c>
      <c r="L147" s="117">
        <v>9890559843.2000008</v>
      </c>
      <c r="M147" s="117">
        <v>9918843056.7899895</v>
      </c>
      <c r="N147" s="117">
        <v>10042681691.120001</v>
      </c>
      <c r="O147" s="117">
        <v>10042681691.120001</v>
      </c>
    </row>
    <row r="148" spans="1:15" x14ac:dyDescent="0.2">
      <c r="A148" s="118" t="s">
        <v>243</v>
      </c>
      <c r="B148" s="117">
        <v>0</v>
      </c>
      <c r="C148" s="117">
        <v>0</v>
      </c>
      <c r="D148" s="117">
        <v>0</v>
      </c>
      <c r="E148" s="117">
        <v>0</v>
      </c>
      <c r="F148" s="117">
        <v>0</v>
      </c>
      <c r="G148" s="117">
        <v>0</v>
      </c>
      <c r="H148" s="117">
        <v>0</v>
      </c>
      <c r="I148" s="117">
        <v>0</v>
      </c>
      <c r="J148" s="117">
        <v>0</v>
      </c>
      <c r="K148" s="117">
        <v>0</v>
      </c>
      <c r="L148" s="117">
        <v>0</v>
      </c>
      <c r="M148" s="117">
        <v>0</v>
      </c>
      <c r="N148" s="117">
        <v>0</v>
      </c>
      <c r="O148" s="117">
        <v>0</v>
      </c>
    </row>
    <row r="149" spans="1:15" x14ac:dyDescent="0.2">
      <c r="A149" s="118" t="s">
        <v>244</v>
      </c>
      <c r="B149" s="117">
        <v>8693393324.0400009</v>
      </c>
      <c r="C149" s="117">
        <v>8694008850.2800007</v>
      </c>
      <c r="D149" s="117">
        <v>8694616464.5599995</v>
      </c>
      <c r="E149" s="117">
        <v>8694400295.1200008</v>
      </c>
      <c r="F149" s="117">
        <v>8769863764.5499992</v>
      </c>
      <c r="G149" s="117">
        <v>8770471636.1000004</v>
      </c>
      <c r="H149" s="117">
        <v>8771026260.2099991</v>
      </c>
      <c r="I149" s="117">
        <v>8771656334.6900005</v>
      </c>
      <c r="J149" s="117">
        <v>8772284912.3500004</v>
      </c>
      <c r="K149" s="117">
        <v>8970893023.6999893</v>
      </c>
      <c r="L149" s="117">
        <v>8970793850.4200001</v>
      </c>
      <c r="M149" s="117">
        <v>9457898039.3299999</v>
      </c>
      <c r="N149" s="117">
        <v>9452731864.1599998</v>
      </c>
      <c r="O149" s="117">
        <v>9452731864.1599998</v>
      </c>
    </row>
    <row r="150" spans="1:15" x14ac:dyDescent="0.2">
      <c r="A150" s="118" t="s">
        <v>245</v>
      </c>
      <c r="B150" s="117">
        <v>604923999.90999997</v>
      </c>
      <c r="C150" s="117">
        <v>834395999.90999997</v>
      </c>
      <c r="D150" s="117">
        <v>869956999.88</v>
      </c>
      <c r="E150" s="117">
        <v>886305999.90999997</v>
      </c>
      <c r="F150" s="117">
        <v>819335999.90999997</v>
      </c>
      <c r="G150" s="117">
        <v>788152999.90999997</v>
      </c>
      <c r="H150" s="117">
        <v>829130999.90999997</v>
      </c>
      <c r="I150" s="117">
        <v>730143999.92999995</v>
      </c>
      <c r="J150" s="117">
        <v>489754999.92000002</v>
      </c>
      <c r="K150" s="117">
        <v>291661999.91000003</v>
      </c>
      <c r="L150" s="117">
        <v>184694999.91</v>
      </c>
      <c r="M150" s="117">
        <v>-412917011.04000002</v>
      </c>
      <c r="N150" s="117">
        <v>152187999.88999999</v>
      </c>
      <c r="O150" s="117">
        <v>152187999.88999999</v>
      </c>
    </row>
    <row r="151" spans="1:15" x14ac:dyDescent="0.2">
      <c r="A151" s="118" t="s">
        <v>246</v>
      </c>
      <c r="B151" s="117">
        <v>173410539.33000001</v>
      </c>
      <c r="C151" s="117">
        <v>173968773.5</v>
      </c>
      <c r="D151" s="117">
        <v>174494673.81</v>
      </c>
      <c r="E151" s="117">
        <v>174911309.50999999</v>
      </c>
      <c r="F151" s="117">
        <v>174916211.31</v>
      </c>
      <c r="G151" s="117">
        <v>174986448.08000001</v>
      </c>
      <c r="H151" s="117">
        <v>174522358.47999999</v>
      </c>
      <c r="I151" s="117">
        <v>175580015.93000001</v>
      </c>
      <c r="J151" s="117">
        <v>176301244.84</v>
      </c>
      <c r="K151" s="117">
        <v>177314192.44</v>
      </c>
      <c r="L151" s="117">
        <v>178794281.33000001</v>
      </c>
      <c r="M151" s="117">
        <v>163121673.41</v>
      </c>
      <c r="N151" s="117">
        <v>160201857.5</v>
      </c>
      <c r="O151" s="117">
        <v>160201857.5</v>
      </c>
    </row>
    <row r="152" spans="1:15" x14ac:dyDescent="0.2">
      <c r="A152" s="118" t="s">
        <v>247</v>
      </c>
      <c r="B152" s="117">
        <v>1666455.49</v>
      </c>
      <c r="C152" s="117">
        <v>1666455.49</v>
      </c>
      <c r="D152" s="117">
        <v>1666455.49</v>
      </c>
      <c r="E152" s="117">
        <v>1666455.49</v>
      </c>
      <c r="F152" s="117">
        <v>1666455.49</v>
      </c>
      <c r="G152" s="117">
        <v>1666455.49</v>
      </c>
      <c r="H152" s="117">
        <v>1666455.49</v>
      </c>
      <c r="I152" s="117">
        <v>1666455.49</v>
      </c>
      <c r="J152" s="117">
        <v>1666455.49</v>
      </c>
      <c r="K152" s="117">
        <v>1666455.49</v>
      </c>
      <c r="L152" s="117">
        <v>1666455.49</v>
      </c>
      <c r="M152" s="117">
        <v>1666455.49</v>
      </c>
      <c r="N152" s="117">
        <v>1666455.49</v>
      </c>
      <c r="O152" s="117">
        <v>1666455.49</v>
      </c>
    </row>
    <row r="153" spans="1:15" x14ac:dyDescent="0.2">
      <c r="A153" s="118" t="s">
        <v>248</v>
      </c>
      <c r="B153" s="117">
        <v>233554336.68000001</v>
      </c>
      <c r="C153" s="117">
        <v>233554336.68000001</v>
      </c>
      <c r="D153" s="117">
        <v>233554336.68000001</v>
      </c>
      <c r="E153" s="117">
        <v>233444012.93000001</v>
      </c>
      <c r="F153" s="117">
        <v>233444012.93000001</v>
      </c>
      <c r="G153" s="117">
        <v>233444012.93000001</v>
      </c>
      <c r="H153" s="117">
        <v>233333689.18000001</v>
      </c>
      <c r="I153" s="117">
        <v>233333689.18000001</v>
      </c>
      <c r="J153" s="117">
        <v>233333689.18000001</v>
      </c>
      <c r="K153" s="117">
        <v>233223365.43000001</v>
      </c>
      <c r="L153" s="117">
        <v>233223365.43000001</v>
      </c>
      <c r="M153" s="117">
        <v>236871390.56</v>
      </c>
      <c r="N153" s="117">
        <v>241934615.97999999</v>
      </c>
      <c r="O153" s="117">
        <v>241934615.97999999</v>
      </c>
    </row>
    <row r="154" spans="1:15" x14ac:dyDescent="0.2">
      <c r="A154" s="118" t="s">
        <v>249</v>
      </c>
      <c r="B154" s="117">
        <v>3409496092.96</v>
      </c>
      <c r="C154" s="117">
        <v>3409496092.96</v>
      </c>
      <c r="D154" s="117">
        <v>3405521224.96</v>
      </c>
      <c r="E154" s="117">
        <v>3428287030.0999999</v>
      </c>
      <c r="F154" s="117">
        <v>3426299596.0999999</v>
      </c>
      <c r="G154" s="117">
        <v>3424312162.0999999</v>
      </c>
      <c r="H154" s="117">
        <v>3395826165.5799999</v>
      </c>
      <c r="I154" s="117">
        <v>3393838731.5799999</v>
      </c>
      <c r="J154" s="117">
        <v>3391851297.5799999</v>
      </c>
      <c r="K154" s="117">
        <v>3159236245.7799902</v>
      </c>
      <c r="L154" s="117">
        <v>3157248811.7799902</v>
      </c>
      <c r="M154" s="117">
        <v>3309635668.6099901</v>
      </c>
      <c r="N154" s="117">
        <v>3324523637.8000002</v>
      </c>
      <c r="O154" s="117">
        <v>3324523637.8000002</v>
      </c>
    </row>
    <row r="155" spans="1:15" x14ac:dyDescent="0.2">
      <c r="A155" s="118" t="s">
        <v>250</v>
      </c>
      <c r="B155" s="117">
        <v>0</v>
      </c>
      <c r="C155" s="117">
        <v>0</v>
      </c>
      <c r="D155" s="117">
        <v>0</v>
      </c>
      <c r="E155" s="117">
        <v>0</v>
      </c>
      <c r="F155" s="117">
        <v>0</v>
      </c>
      <c r="G155" s="117">
        <v>0</v>
      </c>
      <c r="H155" s="117">
        <v>0</v>
      </c>
      <c r="I155" s="117">
        <v>0</v>
      </c>
      <c r="J155" s="117">
        <v>0</v>
      </c>
      <c r="K155" s="117">
        <v>0</v>
      </c>
      <c r="L155" s="117">
        <v>0</v>
      </c>
      <c r="M155" s="117">
        <v>0</v>
      </c>
      <c r="N155" s="117">
        <v>0</v>
      </c>
      <c r="O155" s="117">
        <v>0</v>
      </c>
    </row>
    <row r="156" spans="1:15" x14ac:dyDescent="0.2">
      <c r="A156" s="118" t="s">
        <v>251</v>
      </c>
      <c r="B156" s="117">
        <v>22139343068.23</v>
      </c>
      <c r="C156" s="117">
        <v>22445562311.419998</v>
      </c>
      <c r="D156" s="117">
        <v>22517469969.409901</v>
      </c>
      <c r="E156" s="117">
        <v>22643832988.23</v>
      </c>
      <c r="F156" s="117">
        <v>22714250933.91</v>
      </c>
      <c r="G156" s="117">
        <v>22753290237.009899</v>
      </c>
      <c r="H156" s="117">
        <v>22886489715.029999</v>
      </c>
      <c r="I156" s="117">
        <v>22913316133.209999</v>
      </c>
      <c r="J156" s="117">
        <v>22802918904.75</v>
      </c>
      <c r="K156" s="117">
        <v>22664324789.269901</v>
      </c>
      <c r="L156" s="117">
        <v>22616981607.560001</v>
      </c>
      <c r="M156" s="117">
        <v>22675119273.149899</v>
      </c>
      <c r="N156" s="117">
        <v>23375928121.939999</v>
      </c>
      <c r="O156" s="117">
        <v>23375928121.939999</v>
      </c>
    </row>
    <row r="157" spans="1:15" x14ac:dyDescent="0.2">
      <c r="A157" s="118" t="s">
        <v>252</v>
      </c>
    </row>
    <row r="158" spans="1:15" s="123" customFormat="1" x14ac:dyDescent="0.2">
      <c r="A158" s="122" t="s">
        <v>253</v>
      </c>
      <c r="B158" s="123">
        <v>0.87514024709553695</v>
      </c>
      <c r="C158" s="123">
        <v>0.89001070779527003</v>
      </c>
      <c r="D158" s="123">
        <v>0.89544759047648703</v>
      </c>
      <c r="E158" s="123">
        <v>0.89962467095501397</v>
      </c>
      <c r="F158" s="123">
        <v>0.90618975398116197</v>
      </c>
      <c r="G158" s="123">
        <v>0.91344734169341202</v>
      </c>
      <c r="H158" s="123">
        <v>0.91641365206857595</v>
      </c>
      <c r="I158" s="123">
        <v>0.92274775101958095</v>
      </c>
      <c r="J158" s="123">
        <v>0.93467571684043005</v>
      </c>
      <c r="K158" s="123">
        <v>0.95030782021729998</v>
      </c>
      <c r="L158" s="123">
        <v>0.95790176685806905</v>
      </c>
      <c r="M158" s="123">
        <v>0.96310196641642498</v>
      </c>
      <c r="N158" s="123">
        <v>0.94158590771769002</v>
      </c>
      <c r="O158" s="123">
        <v>0.94158590771769002</v>
      </c>
    </row>
    <row r="159" spans="1:15" x14ac:dyDescent="0.2">
      <c r="A159" s="118" t="s">
        <v>254</v>
      </c>
    </row>
    <row r="160" spans="1:15" x14ac:dyDescent="0.2">
      <c r="A160" s="116" t="s">
        <v>255</v>
      </c>
    </row>
    <row r="161" spans="1:15" x14ac:dyDescent="0.2">
      <c r="A161" s="118" t="s">
        <v>256</v>
      </c>
      <c r="B161" s="117">
        <v>18729846975.27</v>
      </c>
      <c r="C161" s="117">
        <v>19036066218.459999</v>
      </c>
      <c r="D161" s="117">
        <v>19111948744.449902</v>
      </c>
      <c r="E161" s="117">
        <v>19215545958.130001</v>
      </c>
      <c r="F161" s="117">
        <v>19287951337.810001</v>
      </c>
      <c r="G161" s="117">
        <v>19328978074.909901</v>
      </c>
      <c r="H161" s="117">
        <v>19490663549.450001</v>
      </c>
      <c r="I161" s="117">
        <v>19519477401.630001</v>
      </c>
      <c r="J161" s="117">
        <v>19411067607.169998</v>
      </c>
      <c r="K161" s="117">
        <v>19505088543.489899</v>
      </c>
      <c r="L161" s="117">
        <v>19459732795.779999</v>
      </c>
      <c r="M161" s="117">
        <v>19365483604.539902</v>
      </c>
      <c r="N161" s="117">
        <v>20051404484.139999</v>
      </c>
      <c r="O161" s="117">
        <v>20051404484.139999</v>
      </c>
    </row>
    <row r="162" spans="1:15" x14ac:dyDescent="0.2">
      <c r="A162" s="118" t="s">
        <v>257</v>
      </c>
      <c r="B162" s="117">
        <v>481.73903031527198</v>
      </c>
      <c r="C162" s="117">
        <v>477.95966341915999</v>
      </c>
      <c r="D162" s="117">
        <v>478.11240686188597</v>
      </c>
      <c r="E162" s="117">
        <v>480.07055876895402</v>
      </c>
      <c r="F162" s="117">
        <v>481.58172586278698</v>
      </c>
      <c r="G162" s="117">
        <v>484.26028971237099</v>
      </c>
      <c r="H162" s="117">
        <v>486.43719913001797</v>
      </c>
      <c r="I162" s="117">
        <v>492.18002658246002</v>
      </c>
      <c r="J162" s="117">
        <v>501.65846116537602</v>
      </c>
      <c r="K162" s="117">
        <v>503.98794574049498</v>
      </c>
      <c r="L162" s="117">
        <v>508.257741614255</v>
      </c>
      <c r="M162" s="117">
        <v>512.19185946198797</v>
      </c>
      <c r="N162" s="117">
        <v>500.84679599692998</v>
      </c>
      <c r="O162" s="117">
        <v>500.84679599692998</v>
      </c>
    </row>
    <row r="163" spans="1:15" x14ac:dyDescent="0.2">
      <c r="A163" s="118" t="s">
        <v>258</v>
      </c>
      <c r="B163" s="117">
        <v>0</v>
      </c>
      <c r="C163" s="117">
        <v>0</v>
      </c>
      <c r="D163" s="117">
        <v>0</v>
      </c>
      <c r="E163" s="117">
        <v>0</v>
      </c>
      <c r="F163" s="117">
        <v>0</v>
      </c>
      <c r="G163" s="117">
        <v>0</v>
      </c>
      <c r="H163" s="117">
        <v>0</v>
      </c>
      <c r="I163" s="117">
        <v>0</v>
      </c>
      <c r="J163" s="117">
        <v>0</v>
      </c>
      <c r="K163" s="117">
        <v>0</v>
      </c>
      <c r="L163" s="117">
        <v>0</v>
      </c>
      <c r="M163" s="117">
        <v>0</v>
      </c>
      <c r="N163" s="117">
        <v>0</v>
      </c>
      <c r="O163" s="117">
        <v>0</v>
      </c>
    </row>
    <row r="164" spans="1:15" x14ac:dyDescent="0.2">
      <c r="A164" s="118" t="s">
        <v>259</v>
      </c>
      <c r="B164" s="117">
        <v>464.146521619655</v>
      </c>
      <c r="C164" s="117">
        <v>456.71247150049697</v>
      </c>
      <c r="D164" s="117">
        <v>454.93092205392497</v>
      </c>
      <c r="E164" s="117">
        <v>452.46699282262301</v>
      </c>
      <c r="F164" s="117">
        <v>454.68093583160902</v>
      </c>
      <c r="G164" s="117">
        <v>453.74730118218298</v>
      </c>
      <c r="H164" s="117">
        <v>450.01168061605</v>
      </c>
      <c r="I164" s="117">
        <v>449.37967109495997</v>
      </c>
      <c r="J164" s="117">
        <v>451.921815423986</v>
      </c>
      <c r="K164" s="117">
        <v>459.92577801930099</v>
      </c>
      <c r="L164" s="117">
        <v>460.99265311419799</v>
      </c>
      <c r="M164" s="117">
        <v>488.38945788643798</v>
      </c>
      <c r="N164" s="117">
        <v>471.42492545281698</v>
      </c>
      <c r="O164" s="117">
        <v>471.42492545281698</v>
      </c>
    </row>
    <row r="165" spans="1:15" x14ac:dyDescent="0.2">
      <c r="A165" s="118" t="s">
        <v>260</v>
      </c>
      <c r="B165" s="117">
        <v>32.297327399882803</v>
      </c>
      <c r="C165" s="117">
        <v>43.832375362345303</v>
      </c>
      <c r="D165" s="117">
        <v>45.5190107252998</v>
      </c>
      <c r="E165" s="117">
        <v>46.124424559220401</v>
      </c>
      <c r="F165" s="117">
        <v>42.479161501401201</v>
      </c>
      <c r="G165" s="117">
        <v>40.7757201056098</v>
      </c>
      <c r="H165" s="117">
        <v>42.539906237999602</v>
      </c>
      <c r="I165" s="117">
        <v>37.4059194775894</v>
      </c>
      <c r="J165" s="117">
        <v>25.230709089854201</v>
      </c>
      <c r="K165" s="117">
        <v>14.953123604627001</v>
      </c>
      <c r="L165" s="117">
        <v>9.4911375119216697</v>
      </c>
      <c r="M165" s="117">
        <v>-21.3223185886871</v>
      </c>
      <c r="N165" s="117">
        <v>7.5898922696599902</v>
      </c>
      <c r="O165" s="117">
        <v>7.5898922696599902</v>
      </c>
    </row>
    <row r="166" spans="1:15" x14ac:dyDescent="0.2">
      <c r="A166" s="118" t="s">
        <v>261</v>
      </c>
      <c r="B166" s="117">
        <v>9.2585134069147994</v>
      </c>
      <c r="C166" s="117">
        <v>9.1389035688106492</v>
      </c>
      <c r="D166" s="117">
        <v>9.1301350868614204</v>
      </c>
      <c r="E166" s="117">
        <v>9.1025938004116806</v>
      </c>
      <c r="F166" s="117">
        <v>9.0686775514159006</v>
      </c>
      <c r="G166" s="117">
        <v>9.0530625779508398</v>
      </c>
      <c r="H166" s="117">
        <v>8.9541517166522908</v>
      </c>
      <c r="I166" s="117">
        <v>8.9951186866989499</v>
      </c>
      <c r="J166" s="117">
        <v>9.08251150363715</v>
      </c>
      <c r="K166" s="117">
        <v>9.0906632925375899</v>
      </c>
      <c r="L166" s="117">
        <v>9.1879103997138607</v>
      </c>
      <c r="M166" s="117">
        <v>8.4233204159052395</v>
      </c>
      <c r="N166" s="117">
        <v>7.9895579198312197</v>
      </c>
      <c r="O166" s="117">
        <v>7.9895579198312197</v>
      </c>
    </row>
    <row r="167" spans="1:15" x14ac:dyDescent="0.2">
      <c r="A167" s="118" t="s">
        <v>262</v>
      </c>
      <c r="B167" s="117">
        <v>8.8973257080012899E-2</v>
      </c>
      <c r="C167" s="117">
        <v>8.75420095137079E-2</v>
      </c>
      <c r="D167" s="117">
        <v>8.7194430682215399E-2</v>
      </c>
      <c r="E167" s="117">
        <v>8.6724337348059094E-2</v>
      </c>
      <c r="F167" s="117">
        <v>8.63987813331559E-2</v>
      </c>
      <c r="G167" s="117">
        <v>8.6215395534187306E-2</v>
      </c>
      <c r="H167" s="117">
        <v>8.5500192734434793E-2</v>
      </c>
      <c r="I167" s="117">
        <v>8.53739808556985E-2</v>
      </c>
      <c r="J167" s="117">
        <v>8.5850790060843896E-2</v>
      </c>
      <c r="K167" s="117">
        <v>8.5436961041440301E-2</v>
      </c>
      <c r="L167" s="117">
        <v>8.5636093130805099E-2</v>
      </c>
      <c r="M167" s="117">
        <v>8.6052872421389995E-2</v>
      </c>
      <c r="N167" s="117">
        <v>8.3109165311492803E-2</v>
      </c>
      <c r="O167" s="117">
        <v>8.3109165311492803E-2</v>
      </c>
    </row>
    <row r="168" spans="1:15" x14ac:dyDescent="0.2">
      <c r="A168" s="118" t="s">
        <v>263</v>
      </c>
      <c r="B168" s="117">
        <v>12.469634001194599</v>
      </c>
      <c r="C168" s="117">
        <v>12.269044139671699</v>
      </c>
      <c r="D168" s="117">
        <v>12.2203308413446</v>
      </c>
      <c r="E168" s="117">
        <v>12.1487057114414</v>
      </c>
      <c r="F168" s="117">
        <v>12.1031004714524</v>
      </c>
      <c r="G168" s="117">
        <v>12.0774110263502</v>
      </c>
      <c r="H168" s="117">
        <v>11.971562106544299</v>
      </c>
      <c r="I168" s="117">
        <v>11.9538901774345</v>
      </c>
      <c r="J168" s="117">
        <v>12.020652027084299</v>
      </c>
      <c r="K168" s="117">
        <v>11.957052381997</v>
      </c>
      <c r="L168" s="117">
        <v>11.984921266780001</v>
      </c>
      <c r="M168" s="117">
        <v>12.231627951933399</v>
      </c>
      <c r="N168" s="117">
        <v>12.065719195448899</v>
      </c>
      <c r="O168" s="117">
        <v>12.065719195448899</v>
      </c>
    </row>
    <row r="169" spans="1:15" x14ac:dyDescent="0.2">
      <c r="A169" s="118" t="s">
        <v>264</v>
      </c>
      <c r="B169" s="117">
        <v>0</v>
      </c>
      <c r="C169" s="117">
        <v>0</v>
      </c>
      <c r="D169" s="117">
        <v>0</v>
      </c>
      <c r="E169" s="117">
        <v>0</v>
      </c>
      <c r="F169" s="117">
        <v>0</v>
      </c>
      <c r="G169" s="117">
        <v>0</v>
      </c>
      <c r="H169" s="117">
        <v>0</v>
      </c>
      <c r="I169" s="117">
        <v>0</v>
      </c>
      <c r="J169" s="117">
        <v>0</v>
      </c>
      <c r="K169" s="117">
        <v>0</v>
      </c>
      <c r="L169" s="117">
        <v>0</v>
      </c>
      <c r="M169" s="117">
        <v>0</v>
      </c>
      <c r="N169" s="117">
        <v>0</v>
      </c>
      <c r="O169" s="117">
        <v>0</v>
      </c>
    </row>
    <row r="170" spans="1:15" x14ac:dyDescent="0.2">
      <c r="A170" s="118" t="s">
        <v>265</v>
      </c>
    </row>
    <row r="171" spans="1:15" x14ac:dyDescent="0.2">
      <c r="A171" s="118" t="s">
        <v>266</v>
      </c>
      <c r="B171" s="117">
        <v>0</v>
      </c>
      <c r="C171" s="117">
        <v>0</v>
      </c>
      <c r="D171" s="117">
        <v>0</v>
      </c>
      <c r="E171" s="117">
        <v>0</v>
      </c>
      <c r="F171" s="117">
        <v>0</v>
      </c>
      <c r="G171" s="117">
        <v>0</v>
      </c>
      <c r="H171" s="117">
        <v>0</v>
      </c>
      <c r="I171" s="117">
        <v>0</v>
      </c>
      <c r="J171" s="117">
        <v>0</v>
      </c>
      <c r="K171" s="117">
        <v>0</v>
      </c>
      <c r="L171" s="117">
        <v>0</v>
      </c>
      <c r="M171" s="117">
        <v>0</v>
      </c>
      <c r="N171" s="117">
        <v>0</v>
      </c>
      <c r="O171" s="117">
        <v>0</v>
      </c>
    </row>
    <row r="172" spans="1:15" x14ac:dyDescent="0.2">
      <c r="A172" s="118" t="s">
        <v>267</v>
      </c>
    </row>
    <row r="173" spans="1:15" x14ac:dyDescent="0.2">
      <c r="A173" s="116" t="s">
        <v>268</v>
      </c>
    </row>
    <row r="174" spans="1:15" x14ac:dyDescent="0.2">
      <c r="A174" s="118" t="s">
        <v>269</v>
      </c>
      <c r="B174" s="117">
        <v>0</v>
      </c>
      <c r="C174" s="117">
        <v>0</v>
      </c>
      <c r="D174" s="117">
        <v>0</v>
      </c>
      <c r="E174" s="117">
        <v>0</v>
      </c>
      <c r="F174" s="117">
        <v>0</v>
      </c>
      <c r="G174" s="117">
        <v>0</v>
      </c>
      <c r="H174" s="117">
        <v>0</v>
      </c>
      <c r="I174" s="117">
        <v>0</v>
      </c>
      <c r="J174" s="117">
        <v>0</v>
      </c>
      <c r="K174" s="117">
        <v>0</v>
      </c>
      <c r="L174" s="117">
        <v>0</v>
      </c>
      <c r="M174" s="117">
        <v>0</v>
      </c>
      <c r="N174" s="117">
        <v>0</v>
      </c>
      <c r="O174" s="117">
        <v>0</v>
      </c>
    </row>
    <row r="175" spans="1:15" x14ac:dyDescent="0.2">
      <c r="A175" s="118" t="s">
        <v>270</v>
      </c>
      <c r="B175" s="117">
        <v>0</v>
      </c>
      <c r="C175" s="117">
        <v>0</v>
      </c>
      <c r="D175" s="117">
        <v>0</v>
      </c>
      <c r="E175" s="117">
        <v>0</v>
      </c>
      <c r="F175" s="117">
        <v>0</v>
      </c>
      <c r="G175" s="117">
        <v>0</v>
      </c>
      <c r="H175" s="117">
        <v>0</v>
      </c>
      <c r="I175" s="117">
        <v>0</v>
      </c>
      <c r="J175" s="117">
        <v>0</v>
      </c>
      <c r="K175" s="117">
        <v>0</v>
      </c>
      <c r="L175" s="117">
        <v>0</v>
      </c>
      <c r="M175" s="117">
        <v>0</v>
      </c>
      <c r="N175" s="117">
        <v>0</v>
      </c>
      <c r="O175" s="117">
        <v>0</v>
      </c>
    </row>
    <row r="176" spans="1:15" x14ac:dyDescent="0.2">
      <c r="A176" s="118" t="s">
        <v>271</v>
      </c>
      <c r="B176" s="117">
        <v>0</v>
      </c>
      <c r="C176" s="117">
        <v>0</v>
      </c>
      <c r="D176" s="117">
        <v>0</v>
      </c>
      <c r="E176" s="117">
        <v>0</v>
      </c>
      <c r="F176" s="117">
        <v>0</v>
      </c>
      <c r="G176" s="117">
        <v>0</v>
      </c>
      <c r="H176" s="117">
        <v>0</v>
      </c>
      <c r="I176" s="117">
        <v>0</v>
      </c>
      <c r="J176" s="117">
        <v>0</v>
      </c>
      <c r="K176" s="117">
        <v>0</v>
      </c>
      <c r="L176" s="117">
        <v>0</v>
      </c>
      <c r="M176" s="117">
        <v>0</v>
      </c>
      <c r="N176" s="117">
        <v>0</v>
      </c>
      <c r="O176" s="117">
        <v>0</v>
      </c>
    </row>
    <row r="177" spans="1:15" x14ac:dyDescent="0.2">
      <c r="A177" s="118" t="s">
        <v>272</v>
      </c>
      <c r="B177" s="117">
        <v>0</v>
      </c>
      <c r="C177" s="117">
        <v>0</v>
      </c>
      <c r="D177" s="117">
        <v>0</v>
      </c>
      <c r="E177" s="117">
        <v>0</v>
      </c>
      <c r="F177" s="117">
        <v>0</v>
      </c>
      <c r="G177" s="117">
        <v>0</v>
      </c>
      <c r="H177" s="117">
        <v>0</v>
      </c>
      <c r="I177" s="117">
        <v>0</v>
      </c>
      <c r="J177" s="117">
        <v>0</v>
      </c>
      <c r="K177" s="117">
        <v>0</v>
      </c>
      <c r="L177" s="117">
        <v>0</v>
      </c>
      <c r="M177" s="117">
        <v>0</v>
      </c>
      <c r="N177" s="117">
        <v>0</v>
      </c>
      <c r="O177" s="117">
        <v>0</v>
      </c>
    </row>
    <row r="178" spans="1:15" x14ac:dyDescent="0.2">
      <c r="A178" s="118" t="s">
        <v>273</v>
      </c>
      <c r="B178" s="117">
        <v>0</v>
      </c>
      <c r="C178" s="117">
        <v>0</v>
      </c>
      <c r="D178" s="117">
        <v>0</v>
      </c>
      <c r="E178" s="117">
        <v>0</v>
      </c>
      <c r="F178" s="117">
        <v>0</v>
      </c>
      <c r="G178" s="117">
        <v>0</v>
      </c>
      <c r="H178" s="117">
        <v>0</v>
      </c>
      <c r="I178" s="117">
        <v>0</v>
      </c>
      <c r="J178" s="117">
        <v>0</v>
      </c>
      <c r="K178" s="117">
        <v>0</v>
      </c>
      <c r="L178" s="117">
        <v>0</v>
      </c>
      <c r="M178" s="117">
        <v>0</v>
      </c>
      <c r="N178" s="117">
        <v>0</v>
      </c>
      <c r="O178" s="117">
        <v>0</v>
      </c>
    </row>
    <row r="179" spans="1:15" x14ac:dyDescent="0.2">
      <c r="A179" s="118" t="s">
        <v>274</v>
      </c>
      <c r="B179" s="117">
        <v>0</v>
      </c>
      <c r="C179" s="117">
        <v>0</v>
      </c>
      <c r="D179" s="117">
        <v>0</v>
      </c>
      <c r="E179" s="117">
        <v>0</v>
      </c>
      <c r="F179" s="117">
        <v>0</v>
      </c>
      <c r="G179" s="117">
        <v>0</v>
      </c>
      <c r="H179" s="117">
        <v>0</v>
      </c>
      <c r="I179" s="117">
        <v>0</v>
      </c>
      <c r="J179" s="117">
        <v>0</v>
      </c>
      <c r="K179" s="117">
        <v>0</v>
      </c>
      <c r="L179" s="117">
        <v>0</v>
      </c>
      <c r="M179" s="117">
        <v>0</v>
      </c>
      <c r="N179" s="117">
        <v>0</v>
      </c>
      <c r="O179" s="117">
        <v>0</v>
      </c>
    </row>
    <row r="180" spans="1:15" x14ac:dyDescent="0.2">
      <c r="A180" s="118" t="s">
        <v>275</v>
      </c>
      <c r="B180" s="117">
        <v>0</v>
      </c>
      <c r="C180" s="117">
        <v>0</v>
      </c>
      <c r="D180" s="117">
        <v>0</v>
      </c>
      <c r="E180" s="117">
        <v>0</v>
      </c>
      <c r="F180" s="117">
        <v>0</v>
      </c>
      <c r="G180" s="117">
        <v>0</v>
      </c>
      <c r="H180" s="117">
        <v>0</v>
      </c>
      <c r="I180" s="117">
        <v>0</v>
      </c>
      <c r="J180" s="117">
        <v>0</v>
      </c>
      <c r="K180" s="117">
        <v>0</v>
      </c>
      <c r="L180" s="117">
        <v>0</v>
      </c>
      <c r="M180" s="117">
        <v>0</v>
      </c>
      <c r="N180" s="117">
        <v>0</v>
      </c>
      <c r="O180" s="117">
        <v>0</v>
      </c>
    </row>
    <row r="181" spans="1:15" x14ac:dyDescent="0.2">
      <c r="A181" s="118" t="s">
        <v>276</v>
      </c>
      <c r="B181" s="117">
        <v>0</v>
      </c>
      <c r="C181" s="117">
        <v>0</v>
      </c>
      <c r="D181" s="117">
        <v>0</v>
      </c>
      <c r="E181" s="117">
        <v>0</v>
      </c>
      <c r="F181" s="117">
        <v>0</v>
      </c>
      <c r="G181" s="117">
        <v>0</v>
      </c>
      <c r="H181" s="117">
        <v>0</v>
      </c>
      <c r="I181" s="117">
        <v>0</v>
      </c>
      <c r="J181" s="117">
        <v>0</v>
      </c>
      <c r="K181" s="117">
        <v>0</v>
      </c>
      <c r="L181" s="117">
        <v>0</v>
      </c>
      <c r="M181" s="117">
        <v>0</v>
      </c>
      <c r="N181" s="117">
        <v>0</v>
      </c>
      <c r="O181" s="117">
        <v>0</v>
      </c>
    </row>
    <row r="182" spans="1:15" x14ac:dyDescent="0.2">
      <c r="A182" s="118" t="s">
        <v>277</v>
      </c>
      <c r="B182" s="117">
        <v>0</v>
      </c>
      <c r="C182" s="117">
        <v>0</v>
      </c>
      <c r="D182" s="117">
        <v>0</v>
      </c>
      <c r="E182" s="117">
        <v>0</v>
      </c>
      <c r="F182" s="117">
        <v>0</v>
      </c>
      <c r="G182" s="117">
        <v>0</v>
      </c>
      <c r="H182" s="117">
        <v>0</v>
      </c>
      <c r="I182" s="117">
        <v>0</v>
      </c>
      <c r="J182" s="117">
        <v>0</v>
      </c>
      <c r="K182" s="117">
        <v>0</v>
      </c>
      <c r="L182" s="117">
        <v>0</v>
      </c>
      <c r="M182" s="117">
        <v>0</v>
      </c>
      <c r="N182" s="117">
        <v>0</v>
      </c>
      <c r="O182" s="117">
        <v>0</v>
      </c>
    </row>
    <row r="183" spans="1:15" x14ac:dyDescent="0.2">
      <c r="A183" s="118" t="s">
        <v>278</v>
      </c>
      <c r="B183" s="117">
        <v>0</v>
      </c>
      <c r="C183" s="117">
        <v>0</v>
      </c>
      <c r="D183" s="117">
        <v>0</v>
      </c>
      <c r="E183" s="117">
        <v>0</v>
      </c>
      <c r="F183" s="117">
        <v>0</v>
      </c>
      <c r="G183" s="117">
        <v>0</v>
      </c>
      <c r="H183" s="117">
        <v>0</v>
      </c>
      <c r="I183" s="117">
        <v>0</v>
      </c>
      <c r="J183" s="117">
        <v>0</v>
      </c>
      <c r="K183" s="117">
        <v>0</v>
      </c>
      <c r="L183" s="117">
        <v>0</v>
      </c>
      <c r="M183" s="117">
        <v>0</v>
      </c>
      <c r="N183" s="117">
        <v>0</v>
      </c>
      <c r="O183" s="117">
        <v>0</v>
      </c>
    </row>
    <row r="184" spans="1:15" x14ac:dyDescent="0.2">
      <c r="A184" s="118" t="s">
        <v>279</v>
      </c>
    </row>
    <row r="185" spans="1:15" x14ac:dyDescent="0.2">
      <c r="A185" s="116" t="s">
        <v>280</v>
      </c>
    </row>
    <row r="186" spans="1:15" x14ac:dyDescent="0.2">
      <c r="A186" s="118" t="s">
        <v>281</v>
      </c>
      <c r="B186" s="117">
        <v>9022898319.8199997</v>
      </c>
      <c r="C186" s="117">
        <v>9098471802.6000004</v>
      </c>
      <c r="D186" s="117">
        <v>9137659814.0299892</v>
      </c>
      <c r="E186" s="117">
        <v>9224817885.1700001</v>
      </c>
      <c r="F186" s="117">
        <v>9288724893.6200008</v>
      </c>
      <c r="G186" s="117">
        <v>9360256522.3999901</v>
      </c>
      <c r="H186" s="117">
        <v>9480983786.1800003</v>
      </c>
      <c r="I186" s="117">
        <v>9607096906.4099998</v>
      </c>
      <c r="J186" s="117">
        <v>9737726305.3899899</v>
      </c>
      <c r="K186" s="117">
        <v>9830329506.5199909</v>
      </c>
      <c r="L186" s="117">
        <v>9890559843.2000008</v>
      </c>
      <c r="M186" s="117">
        <v>9918843056.7899895</v>
      </c>
      <c r="N186" s="117">
        <v>10042681691.120001</v>
      </c>
      <c r="O186" s="117">
        <v>10042681691.120001</v>
      </c>
    </row>
    <row r="187" spans="1:15" x14ac:dyDescent="0.2">
      <c r="A187" s="118" t="s">
        <v>282</v>
      </c>
      <c r="B187" s="117">
        <v>0</v>
      </c>
      <c r="C187" s="117">
        <v>0</v>
      </c>
      <c r="D187" s="117">
        <v>0</v>
      </c>
      <c r="E187" s="117">
        <v>0</v>
      </c>
      <c r="F187" s="117">
        <v>0</v>
      </c>
      <c r="G187" s="117">
        <v>0</v>
      </c>
      <c r="H187" s="117">
        <v>0</v>
      </c>
      <c r="I187" s="117">
        <v>0</v>
      </c>
      <c r="J187" s="117">
        <v>0</v>
      </c>
      <c r="K187" s="117">
        <v>0</v>
      </c>
      <c r="L187" s="117">
        <v>0</v>
      </c>
      <c r="M187" s="117">
        <v>0</v>
      </c>
      <c r="N187" s="117">
        <v>0</v>
      </c>
      <c r="O187" s="117">
        <v>0</v>
      </c>
    </row>
    <row r="188" spans="1:15" x14ac:dyDescent="0.2">
      <c r="A188" s="118" t="s">
        <v>283</v>
      </c>
      <c r="B188" s="117">
        <v>8693393324.0400009</v>
      </c>
      <c r="C188" s="117">
        <v>8694008850.2800007</v>
      </c>
      <c r="D188" s="117">
        <v>8694616464.5599995</v>
      </c>
      <c r="E188" s="117">
        <v>8694400295.1200008</v>
      </c>
      <c r="F188" s="117">
        <v>8769863764.5499992</v>
      </c>
      <c r="G188" s="117">
        <v>8770471636.1000004</v>
      </c>
      <c r="H188" s="117">
        <v>8771026260.2099991</v>
      </c>
      <c r="I188" s="117">
        <v>8771656334.6900005</v>
      </c>
      <c r="J188" s="117">
        <v>8772284912.3500004</v>
      </c>
      <c r="K188" s="117">
        <v>8970893023.6999893</v>
      </c>
      <c r="L188" s="117">
        <v>8970793850.4200001</v>
      </c>
      <c r="M188" s="117">
        <v>9457898039.3299999</v>
      </c>
      <c r="N188" s="117">
        <v>9452731864.1599998</v>
      </c>
      <c r="O188" s="117">
        <v>9452731864.1599998</v>
      </c>
    </row>
    <row r="189" spans="1:15" x14ac:dyDescent="0.2">
      <c r="A189" s="118" t="s">
        <v>284</v>
      </c>
      <c r="B189" s="117">
        <v>604923999.90999997</v>
      </c>
      <c r="C189" s="117">
        <v>834395999.90999997</v>
      </c>
      <c r="D189" s="117">
        <v>869956999.88</v>
      </c>
      <c r="E189" s="117">
        <v>886305999.90999997</v>
      </c>
      <c r="F189" s="117">
        <v>819335999.90999997</v>
      </c>
      <c r="G189" s="117">
        <v>788152999.90999997</v>
      </c>
      <c r="H189" s="117">
        <v>829130999.90999997</v>
      </c>
      <c r="I189" s="117">
        <v>730143999.92999995</v>
      </c>
      <c r="J189" s="117">
        <v>489754999.92000002</v>
      </c>
      <c r="K189" s="117">
        <v>291661999.91000003</v>
      </c>
      <c r="L189" s="117">
        <v>184694999.91</v>
      </c>
      <c r="M189" s="117">
        <v>-412917011.04000002</v>
      </c>
      <c r="N189" s="117">
        <v>152187999.88999999</v>
      </c>
      <c r="O189" s="117">
        <v>152187999.88999999</v>
      </c>
    </row>
    <row r="190" spans="1:15" x14ac:dyDescent="0.2">
      <c r="A190" s="118" t="s">
        <v>285</v>
      </c>
      <c r="B190" s="117">
        <v>173410539.33000001</v>
      </c>
      <c r="C190" s="117">
        <v>173968773.5</v>
      </c>
      <c r="D190" s="117">
        <v>174494673.81</v>
      </c>
      <c r="E190" s="117">
        <v>174911309.50999999</v>
      </c>
      <c r="F190" s="117">
        <v>174916211.31</v>
      </c>
      <c r="G190" s="117">
        <v>174986448.08000001</v>
      </c>
      <c r="H190" s="117">
        <v>174522358.47999999</v>
      </c>
      <c r="I190" s="117">
        <v>175580015.93000001</v>
      </c>
      <c r="J190" s="117">
        <v>176301244.84</v>
      </c>
      <c r="K190" s="117">
        <v>177314192.44</v>
      </c>
      <c r="L190" s="117">
        <v>178794281.33000001</v>
      </c>
      <c r="M190" s="117">
        <v>163121673.41</v>
      </c>
      <c r="N190" s="117">
        <v>160201857.5</v>
      </c>
      <c r="O190" s="117">
        <v>160201857.5</v>
      </c>
    </row>
    <row r="191" spans="1:15" x14ac:dyDescent="0.2">
      <c r="A191" s="118" t="s">
        <v>286</v>
      </c>
      <c r="B191" s="117">
        <v>1666455.49</v>
      </c>
      <c r="C191" s="117">
        <v>1666455.49</v>
      </c>
      <c r="D191" s="117">
        <v>1666455.49</v>
      </c>
      <c r="E191" s="117">
        <v>1666455.49</v>
      </c>
      <c r="F191" s="117">
        <v>1666455.49</v>
      </c>
      <c r="G191" s="117">
        <v>1666455.49</v>
      </c>
      <c r="H191" s="117">
        <v>1666455.49</v>
      </c>
      <c r="I191" s="117">
        <v>1666455.49</v>
      </c>
      <c r="J191" s="117">
        <v>1666455.49</v>
      </c>
      <c r="K191" s="117">
        <v>1666455.49</v>
      </c>
      <c r="L191" s="117">
        <v>1666455.49</v>
      </c>
      <c r="M191" s="117">
        <v>1666455.49</v>
      </c>
      <c r="N191" s="117">
        <v>1666455.49</v>
      </c>
      <c r="O191" s="117">
        <v>1666455.49</v>
      </c>
    </row>
    <row r="192" spans="1:15" x14ac:dyDescent="0.2">
      <c r="A192" s="118" t="s">
        <v>287</v>
      </c>
      <c r="B192" s="117">
        <v>233554336.68000001</v>
      </c>
      <c r="C192" s="117">
        <v>233554336.68000001</v>
      </c>
      <c r="D192" s="117">
        <v>233554336.68000001</v>
      </c>
      <c r="E192" s="117">
        <v>233444012.93000001</v>
      </c>
      <c r="F192" s="117">
        <v>233444012.93000001</v>
      </c>
      <c r="G192" s="117">
        <v>233444012.93000001</v>
      </c>
      <c r="H192" s="117">
        <v>233333689.18000001</v>
      </c>
      <c r="I192" s="117">
        <v>233333689.18000001</v>
      </c>
      <c r="J192" s="117">
        <v>233333689.18000001</v>
      </c>
      <c r="K192" s="117">
        <v>233223365.43000001</v>
      </c>
      <c r="L192" s="117">
        <v>233223365.43000001</v>
      </c>
      <c r="M192" s="117">
        <v>236871390.56</v>
      </c>
      <c r="N192" s="117">
        <v>241934615.97999999</v>
      </c>
      <c r="O192" s="117">
        <v>241934615.97999999</v>
      </c>
    </row>
    <row r="193" spans="1:15" x14ac:dyDescent="0.2">
      <c r="A193" s="118" t="s">
        <v>288</v>
      </c>
      <c r="B193" s="117">
        <v>3409496092.96</v>
      </c>
      <c r="C193" s="117">
        <v>3409496092.96</v>
      </c>
      <c r="D193" s="117">
        <v>3405521224.96</v>
      </c>
      <c r="E193" s="117">
        <v>3428287030.0999999</v>
      </c>
      <c r="F193" s="117">
        <v>3426299596.0999999</v>
      </c>
      <c r="G193" s="117">
        <v>3424312162.0999999</v>
      </c>
      <c r="H193" s="117">
        <v>3395826165.5799999</v>
      </c>
      <c r="I193" s="117">
        <v>3393838731.5799999</v>
      </c>
      <c r="J193" s="117">
        <v>3391851297.5799999</v>
      </c>
      <c r="K193" s="117">
        <v>3159236245.7799902</v>
      </c>
      <c r="L193" s="117">
        <v>3157248811.7799902</v>
      </c>
      <c r="M193" s="117">
        <v>3309635668.6099901</v>
      </c>
      <c r="N193" s="117">
        <v>3324523637.8000002</v>
      </c>
      <c r="O193" s="117">
        <v>3324523637.8000002</v>
      </c>
    </row>
    <row r="194" spans="1:15" x14ac:dyDescent="0.2">
      <c r="A194" s="118" t="s">
        <v>289</v>
      </c>
      <c r="B194" s="117">
        <v>0</v>
      </c>
      <c r="C194" s="117">
        <v>0</v>
      </c>
      <c r="D194" s="117">
        <v>0</v>
      </c>
      <c r="E194" s="117">
        <v>0</v>
      </c>
      <c r="F194" s="117">
        <v>0</v>
      </c>
      <c r="G194" s="117">
        <v>0</v>
      </c>
      <c r="H194" s="117">
        <v>0</v>
      </c>
      <c r="I194" s="117">
        <v>0</v>
      </c>
      <c r="J194" s="117">
        <v>0</v>
      </c>
      <c r="K194" s="117">
        <v>0</v>
      </c>
      <c r="L194" s="117">
        <v>0</v>
      </c>
      <c r="M194" s="117">
        <v>0</v>
      </c>
      <c r="N194" s="117">
        <v>0</v>
      </c>
      <c r="O194" s="117">
        <v>0</v>
      </c>
    </row>
    <row r="195" spans="1:15" x14ac:dyDescent="0.2">
      <c r="A195" s="118" t="s">
        <v>290</v>
      </c>
      <c r="B195" s="117">
        <v>22139343068.23</v>
      </c>
      <c r="C195" s="117">
        <v>22445562311.419998</v>
      </c>
      <c r="D195" s="117">
        <v>22517469969.409901</v>
      </c>
      <c r="E195" s="117">
        <v>22643832988.23</v>
      </c>
      <c r="F195" s="117">
        <v>22714250933.91</v>
      </c>
      <c r="G195" s="117">
        <v>22753290237.009899</v>
      </c>
      <c r="H195" s="117">
        <v>22886489715.029999</v>
      </c>
      <c r="I195" s="117">
        <v>22913316133.209999</v>
      </c>
      <c r="J195" s="117">
        <v>22802918904.75</v>
      </c>
      <c r="K195" s="117">
        <v>22664324789.269901</v>
      </c>
      <c r="L195" s="117">
        <v>22616981607.560001</v>
      </c>
      <c r="M195" s="117">
        <v>22675119273.149899</v>
      </c>
      <c r="N195" s="117">
        <v>23375928121.939999</v>
      </c>
      <c r="O195" s="117">
        <v>23375928121.939999</v>
      </c>
    </row>
    <row r="196" spans="1:15" x14ac:dyDescent="0.2">
      <c r="A196" s="118" t="s">
        <v>291</v>
      </c>
    </row>
    <row r="197" spans="1:15" x14ac:dyDescent="0.2">
      <c r="A197" s="116" t="s">
        <v>292</v>
      </c>
    </row>
    <row r="198" spans="1:15" x14ac:dyDescent="0.2">
      <c r="A198" s="118" t="s">
        <v>293</v>
      </c>
      <c r="B198" s="117">
        <v>7896301465.1251802</v>
      </c>
      <c r="C198" s="117">
        <v>8097737328.8873301</v>
      </c>
      <c r="D198" s="117">
        <v>8182295463.0669899</v>
      </c>
      <c r="E198" s="117">
        <v>8298873754.5659904</v>
      </c>
      <c r="F198" s="117">
        <v>8417347326.1482096</v>
      </c>
      <c r="G198" s="117">
        <v>8550101437.95469</v>
      </c>
      <c r="H198" s="117">
        <v>8688502976.6961708</v>
      </c>
      <c r="I198" s="117">
        <v>8864927064.2169991</v>
      </c>
      <c r="J198" s="117">
        <v>9101616314.8863106</v>
      </c>
      <c r="K198" s="117">
        <v>9341839005.3588295</v>
      </c>
      <c r="L198" s="117">
        <v>9474184749.0167503</v>
      </c>
      <c r="M198" s="117">
        <v>9552857252.5703506</v>
      </c>
      <c r="N198" s="117">
        <v>9456047556.0530491</v>
      </c>
      <c r="O198" s="117">
        <v>9456047556.0530491</v>
      </c>
    </row>
    <row r="199" spans="1:15" x14ac:dyDescent="0.2">
      <c r="A199" s="118" t="s">
        <v>294</v>
      </c>
      <c r="B199" s="117">
        <v>0</v>
      </c>
      <c r="C199" s="117">
        <v>0</v>
      </c>
      <c r="D199" s="117">
        <v>0</v>
      </c>
      <c r="E199" s="117">
        <v>0</v>
      </c>
      <c r="F199" s="117">
        <v>0</v>
      </c>
      <c r="G199" s="117">
        <v>0</v>
      </c>
      <c r="H199" s="117">
        <v>0</v>
      </c>
      <c r="I199" s="117">
        <v>0</v>
      </c>
      <c r="J199" s="117">
        <v>0</v>
      </c>
      <c r="K199" s="117">
        <v>0</v>
      </c>
      <c r="L199" s="117">
        <v>0</v>
      </c>
      <c r="M199" s="117">
        <v>0</v>
      </c>
      <c r="N199" s="117">
        <v>0</v>
      </c>
      <c r="O199" s="117">
        <v>0</v>
      </c>
    </row>
    <row r="200" spans="1:15" x14ac:dyDescent="0.2">
      <c r="A200" s="118" t="s">
        <v>295</v>
      </c>
      <c r="B200" s="117">
        <v>7607938381.6990499</v>
      </c>
      <c r="C200" s="117">
        <v>7737760970.4160404</v>
      </c>
      <c r="D200" s="117">
        <v>7785573363.3074503</v>
      </c>
      <c r="E200" s="117">
        <v>7821697004.64851</v>
      </c>
      <c r="F200" s="117">
        <v>7947160687.2458696</v>
      </c>
      <c r="G200" s="117">
        <v>8011364001.3930101</v>
      </c>
      <c r="H200" s="117">
        <v>8037888207.5084295</v>
      </c>
      <c r="I200" s="117">
        <v>8094026155.5518599</v>
      </c>
      <c r="J200" s="117">
        <v>8199241688.7792301</v>
      </c>
      <c r="K200" s="117">
        <v>8525109794.7549295</v>
      </c>
      <c r="L200" s="117">
        <v>8593139279.4368191</v>
      </c>
      <c r="M200" s="117">
        <v>9108920199.84478</v>
      </c>
      <c r="N200" s="117">
        <v>8900559112.7270298</v>
      </c>
      <c r="O200" s="117">
        <v>8900559112.7270298</v>
      </c>
    </row>
    <row r="201" spans="1:15" x14ac:dyDescent="0.2">
      <c r="A201" s="118" t="s">
        <v>296</v>
      </c>
      <c r="B201" s="117">
        <v>529393338.75525802</v>
      </c>
      <c r="C201" s="117">
        <v>742621374.46144104</v>
      </c>
      <c r="D201" s="117">
        <v>779000899.36070001</v>
      </c>
      <c r="E201" s="117">
        <v>797342743.53448904</v>
      </c>
      <c r="F201" s="117">
        <v>742473888.18635201</v>
      </c>
      <c r="G201" s="117">
        <v>719936262.61547697</v>
      </c>
      <c r="H201" s="117">
        <v>759826967.67079306</v>
      </c>
      <c r="I201" s="117">
        <v>673738733.85584795</v>
      </c>
      <c r="J201" s="117">
        <v>457762105.62641001</v>
      </c>
      <c r="K201" s="117">
        <v>277168679.37469</v>
      </c>
      <c r="L201" s="117">
        <v>176919666.74364001</v>
      </c>
      <c r="M201" s="117">
        <v>-397681185.29941601</v>
      </c>
      <c r="N201" s="117">
        <v>143298076.020165</v>
      </c>
      <c r="O201" s="117">
        <v>143298076.020165</v>
      </c>
    </row>
    <row r="202" spans="1:15" x14ac:dyDescent="0.2">
      <c r="A202" s="118" t="s">
        <v>297</v>
      </c>
      <c r="B202" s="117">
        <v>173410539.33000001</v>
      </c>
      <c r="C202" s="117">
        <v>173968773.5</v>
      </c>
      <c r="D202" s="117">
        <v>174494673.81</v>
      </c>
      <c r="E202" s="117">
        <v>174911309.50999999</v>
      </c>
      <c r="F202" s="117">
        <v>174916211.31</v>
      </c>
      <c r="G202" s="117">
        <v>174986448.08000001</v>
      </c>
      <c r="H202" s="117">
        <v>174522358.47999999</v>
      </c>
      <c r="I202" s="117">
        <v>175580015.93000001</v>
      </c>
      <c r="J202" s="117">
        <v>176301244.84</v>
      </c>
      <c r="K202" s="117">
        <v>177314192.44</v>
      </c>
      <c r="L202" s="117">
        <v>178794281.33000001</v>
      </c>
      <c r="M202" s="117">
        <v>163121673.41</v>
      </c>
      <c r="N202" s="117">
        <v>160201857.5</v>
      </c>
      <c r="O202" s="117">
        <v>160201857.5</v>
      </c>
    </row>
    <row r="203" spans="1:15" x14ac:dyDescent="0.2">
      <c r="A203" s="118" t="s">
        <v>298</v>
      </c>
      <c r="B203" s="117">
        <v>1666455.49</v>
      </c>
      <c r="C203" s="117">
        <v>1666455.49</v>
      </c>
      <c r="D203" s="117">
        <v>1666455.49</v>
      </c>
      <c r="E203" s="117">
        <v>1666455.49</v>
      </c>
      <c r="F203" s="117">
        <v>1666455.49</v>
      </c>
      <c r="G203" s="117">
        <v>1666455.49</v>
      </c>
      <c r="H203" s="117">
        <v>1666455.49</v>
      </c>
      <c r="I203" s="117">
        <v>1666455.49</v>
      </c>
      <c r="J203" s="117">
        <v>1666455.49</v>
      </c>
      <c r="K203" s="117">
        <v>1666455.49</v>
      </c>
      <c r="L203" s="117">
        <v>1666455.49</v>
      </c>
      <c r="M203" s="117">
        <v>1666455.49</v>
      </c>
      <c r="N203" s="117">
        <v>1666455.49</v>
      </c>
      <c r="O203" s="117">
        <v>1666455.49</v>
      </c>
    </row>
    <row r="204" spans="1:15" x14ac:dyDescent="0.2">
      <c r="A204" s="118" t="s">
        <v>299</v>
      </c>
      <c r="B204" s="117">
        <v>204392799.91236901</v>
      </c>
      <c r="C204" s="117">
        <v>207865860.49722099</v>
      </c>
      <c r="D204" s="117">
        <v>209135668.02544001</v>
      </c>
      <c r="E204" s="117">
        <v>210011993.318569</v>
      </c>
      <c r="F204" s="117">
        <v>211544572.645412</v>
      </c>
      <c r="G204" s="117">
        <v>213238813.045151</v>
      </c>
      <c r="H204" s="117">
        <v>213830178.25207701</v>
      </c>
      <c r="I204" s="117">
        <v>215308136.92794701</v>
      </c>
      <c r="J204" s="117">
        <v>218091333.19733801</v>
      </c>
      <c r="K204" s="117">
        <v>221633988.02552599</v>
      </c>
      <c r="L204" s="117">
        <v>223405073.81798199</v>
      </c>
      <c r="M204" s="117">
        <v>228131302.036129</v>
      </c>
      <c r="N204" s="117">
        <v>227802224.995859</v>
      </c>
      <c r="O204" s="117">
        <v>227802224.995859</v>
      </c>
    </row>
    <row r="205" spans="1:15" x14ac:dyDescent="0.2">
      <c r="A205" s="118" t="s">
        <v>300</v>
      </c>
      <c r="B205" s="117">
        <v>2983787253.2642798</v>
      </c>
      <c r="C205" s="117">
        <v>3034488030.9205298</v>
      </c>
      <c r="D205" s="117">
        <v>3049465775.2069602</v>
      </c>
      <c r="E205" s="117">
        <v>3084171591.3930502</v>
      </c>
      <c r="F205" s="117">
        <v>3104877588.0556102</v>
      </c>
      <c r="G205" s="117">
        <v>3127928841.59866</v>
      </c>
      <c r="H205" s="117">
        <v>3111981458.1891899</v>
      </c>
      <c r="I205" s="117">
        <v>3131657056.8885899</v>
      </c>
      <c r="J205" s="117">
        <v>3170281042.98173</v>
      </c>
      <c r="K205" s="117">
        <v>3002246910.2786798</v>
      </c>
      <c r="L205" s="117">
        <v>3024334215.2146001</v>
      </c>
      <c r="M205" s="117">
        <v>3187516620.5602298</v>
      </c>
      <c r="N205" s="117">
        <v>3130324607.22683</v>
      </c>
      <c r="O205" s="117">
        <v>3130324607.22683</v>
      </c>
    </row>
    <row r="206" spans="1:15" x14ac:dyDescent="0.2">
      <c r="A206" s="118" t="s">
        <v>301</v>
      </c>
      <c r="B206" s="117">
        <v>0</v>
      </c>
      <c r="C206" s="117">
        <v>0</v>
      </c>
      <c r="D206" s="117">
        <v>0</v>
      </c>
      <c r="E206" s="117">
        <v>0</v>
      </c>
      <c r="F206" s="117">
        <v>0</v>
      </c>
      <c r="G206" s="117">
        <v>0</v>
      </c>
      <c r="H206" s="117">
        <v>0</v>
      </c>
      <c r="I206" s="117">
        <v>0</v>
      </c>
      <c r="J206" s="117">
        <v>0</v>
      </c>
      <c r="K206" s="117">
        <v>0</v>
      </c>
      <c r="L206" s="117">
        <v>0</v>
      </c>
      <c r="M206" s="117">
        <v>0</v>
      </c>
      <c r="N206" s="117">
        <v>0</v>
      </c>
      <c r="O206" s="117">
        <v>0</v>
      </c>
    </row>
    <row r="207" spans="1:15" x14ac:dyDescent="0.2">
      <c r="A207" s="118" t="s">
        <v>302</v>
      </c>
      <c r="B207" s="117">
        <v>19396890233.576099</v>
      </c>
      <c r="C207" s="117">
        <v>19996108794.172501</v>
      </c>
      <c r="D207" s="117">
        <v>20181632298.267502</v>
      </c>
      <c r="E207" s="117">
        <v>20388674852.460602</v>
      </c>
      <c r="F207" s="117">
        <v>20599986729.081402</v>
      </c>
      <c r="G207" s="117">
        <v>20799222260.176998</v>
      </c>
      <c r="H207" s="117">
        <v>20988218602.286598</v>
      </c>
      <c r="I207" s="117">
        <v>21156903618.861198</v>
      </c>
      <c r="J207" s="117">
        <v>21324960185.800999</v>
      </c>
      <c r="K207" s="117">
        <v>21546979025.722599</v>
      </c>
      <c r="L207" s="117">
        <v>21672443721.049801</v>
      </c>
      <c r="M207" s="117">
        <v>21844532318.612</v>
      </c>
      <c r="N207" s="117">
        <v>22019899890.012901</v>
      </c>
      <c r="O207" s="117">
        <v>22019899890.012901</v>
      </c>
    </row>
    <row r="208" spans="1:15" x14ac:dyDescent="0.2">
      <c r="A208" s="118" t="s">
        <v>303</v>
      </c>
    </row>
    <row r="209" spans="1:15" x14ac:dyDescent="0.2">
      <c r="A209" s="116" t="s">
        <v>304</v>
      </c>
    </row>
    <row r="210" spans="1:15" x14ac:dyDescent="0.2">
      <c r="A210" s="118" t="s">
        <v>305</v>
      </c>
      <c r="B210" s="117">
        <v>8411276331.5117702</v>
      </c>
      <c r="C210" s="117">
        <v>8652549933.7454491</v>
      </c>
      <c r="D210" s="117">
        <v>8813075759.9976597</v>
      </c>
      <c r="E210" s="117">
        <v>8930498862.2091103</v>
      </c>
      <c r="F210" s="117">
        <v>9054428537.2054596</v>
      </c>
      <c r="G210" s="117">
        <v>9111647838.8980293</v>
      </c>
      <c r="H210" s="117">
        <v>9193443066.1897507</v>
      </c>
      <c r="I210" s="117">
        <v>9312846704.0551491</v>
      </c>
      <c r="J210" s="117">
        <v>9408809057.8083496</v>
      </c>
      <c r="K210" s="117">
        <v>9638319972.6591396</v>
      </c>
      <c r="L210" s="117">
        <v>9623523703.0840206</v>
      </c>
      <c r="M210" s="117">
        <v>9659707711.6158104</v>
      </c>
      <c r="N210" s="117">
        <v>9480477761.2884598</v>
      </c>
      <c r="O210" s="117">
        <v>9480477761.2884598</v>
      </c>
    </row>
    <row r="211" spans="1:15" x14ac:dyDescent="0.2">
      <c r="A211" s="118" t="s">
        <v>306</v>
      </c>
      <c r="B211" s="117">
        <v>0</v>
      </c>
      <c r="C211" s="117">
        <v>0</v>
      </c>
      <c r="D211" s="117">
        <v>0</v>
      </c>
      <c r="E211" s="117">
        <v>0</v>
      </c>
      <c r="F211" s="117">
        <v>0</v>
      </c>
      <c r="G211" s="117">
        <v>0</v>
      </c>
      <c r="H211" s="117">
        <v>0</v>
      </c>
      <c r="I211" s="117">
        <v>0</v>
      </c>
      <c r="J211" s="117">
        <v>0</v>
      </c>
      <c r="K211" s="117">
        <v>0</v>
      </c>
      <c r="L211" s="117">
        <v>0</v>
      </c>
      <c r="M211" s="117">
        <v>0</v>
      </c>
      <c r="N211" s="117">
        <v>0</v>
      </c>
      <c r="O211" s="117">
        <v>0</v>
      </c>
    </row>
    <row r="212" spans="1:15" x14ac:dyDescent="0.2">
      <c r="A212" s="118" t="s">
        <v>307</v>
      </c>
      <c r="B212" s="117">
        <v>7107379651.8170099</v>
      </c>
      <c r="C212" s="117">
        <v>7206838986.2825098</v>
      </c>
      <c r="D212" s="117">
        <v>7195267292.6598997</v>
      </c>
      <c r="E212" s="117">
        <v>7235007147.4134197</v>
      </c>
      <c r="F212" s="117">
        <v>7353950438.0965595</v>
      </c>
      <c r="G212" s="117">
        <v>7481458346.1212597</v>
      </c>
      <c r="H212" s="117">
        <v>7559629010.8362598</v>
      </c>
      <c r="I212" s="117">
        <v>7667968349.5336504</v>
      </c>
      <c r="J212" s="117">
        <v>7897754551.6290998</v>
      </c>
      <c r="K212" s="117">
        <v>8228621843.7072296</v>
      </c>
      <c r="L212" s="117">
        <v>8433768578.5881395</v>
      </c>
      <c r="M212" s="117">
        <v>8984264708.9288101</v>
      </c>
      <c r="N212" s="117">
        <v>8796810946.4918404</v>
      </c>
      <c r="O212" s="117">
        <v>8796810946.4918404</v>
      </c>
    </row>
    <row r="213" spans="1:15" x14ac:dyDescent="0.2">
      <c r="A213" s="118" t="s">
        <v>308</v>
      </c>
      <c r="B213" s="117">
        <v>361468102.58156598</v>
      </c>
      <c r="C213" s="117">
        <v>476093838.67094499</v>
      </c>
      <c r="D213" s="117">
        <v>630047535.16867006</v>
      </c>
      <c r="E213" s="117">
        <v>694591978.094558</v>
      </c>
      <c r="F213" s="117">
        <v>685586467.05148995</v>
      </c>
      <c r="G213" s="117">
        <v>608866824.205446</v>
      </c>
      <c r="H213" s="117">
        <v>603229382.042346</v>
      </c>
      <c r="I213" s="117">
        <v>600810742.11919498</v>
      </c>
      <c r="J213" s="117">
        <v>456293158.82610202</v>
      </c>
      <c r="K213" s="117">
        <v>329088901.806108</v>
      </c>
      <c r="L213" s="117">
        <v>111056719.37554599</v>
      </c>
      <c r="M213" s="117">
        <v>-407331302.57562202</v>
      </c>
      <c r="N213" s="117">
        <v>-322630541.16084999</v>
      </c>
      <c r="O213" s="117">
        <v>-322630541.16084999</v>
      </c>
    </row>
    <row r="214" spans="1:15" x14ac:dyDescent="0.2">
      <c r="A214" s="118" t="s">
        <v>309</v>
      </c>
      <c r="B214" s="117">
        <v>173410539.33000001</v>
      </c>
      <c r="C214" s="117">
        <v>173968773.5</v>
      </c>
      <c r="D214" s="117">
        <v>174494673.81</v>
      </c>
      <c r="E214" s="117">
        <v>174911309.50999999</v>
      </c>
      <c r="F214" s="117">
        <v>174916211.31</v>
      </c>
      <c r="G214" s="117">
        <v>174986448.08000001</v>
      </c>
      <c r="H214" s="117">
        <v>174522358.47999999</v>
      </c>
      <c r="I214" s="117">
        <v>175580015.93000001</v>
      </c>
      <c r="J214" s="117">
        <v>176301244.84</v>
      </c>
      <c r="K214" s="117">
        <v>177314192.44</v>
      </c>
      <c r="L214" s="117">
        <v>178794281.33000001</v>
      </c>
      <c r="M214" s="117">
        <v>163121673.41</v>
      </c>
      <c r="N214" s="117">
        <v>160201857.5</v>
      </c>
      <c r="O214" s="117">
        <v>160201857.5</v>
      </c>
    </row>
    <row r="215" spans="1:15" x14ac:dyDescent="0.2">
      <c r="A215" s="118" t="s">
        <v>310</v>
      </c>
      <c r="B215" s="117">
        <v>1666455.49</v>
      </c>
      <c r="C215" s="117">
        <v>1666455.49</v>
      </c>
      <c r="D215" s="117">
        <v>1666455.49</v>
      </c>
      <c r="E215" s="117">
        <v>1666455.49</v>
      </c>
      <c r="F215" s="117">
        <v>1666455.49</v>
      </c>
      <c r="G215" s="117">
        <v>1666455.49</v>
      </c>
      <c r="H215" s="117">
        <v>1666455.49</v>
      </c>
      <c r="I215" s="117">
        <v>1666455.49</v>
      </c>
      <c r="J215" s="117">
        <v>1666455.49</v>
      </c>
      <c r="K215" s="117">
        <v>1666455.49</v>
      </c>
      <c r="L215" s="117">
        <v>1666455.49</v>
      </c>
      <c r="M215" s="117">
        <v>1666455.49</v>
      </c>
      <c r="N215" s="117">
        <v>1666455.49</v>
      </c>
      <c r="O215" s="117">
        <v>1666455.49</v>
      </c>
    </row>
    <row r="216" spans="1:15" x14ac:dyDescent="0.2">
      <c r="A216" s="118" t="s">
        <v>311</v>
      </c>
      <c r="B216" s="117">
        <v>204392799.91236901</v>
      </c>
      <c r="C216" s="117">
        <v>207865860.49722099</v>
      </c>
      <c r="D216" s="117">
        <v>209135668.02544001</v>
      </c>
      <c r="E216" s="117">
        <v>210011993.318569</v>
      </c>
      <c r="F216" s="117">
        <v>211544572.645412</v>
      </c>
      <c r="G216" s="117">
        <v>213238813.045151</v>
      </c>
      <c r="H216" s="117">
        <v>213830178.25207701</v>
      </c>
      <c r="I216" s="117">
        <v>215308136.92794701</v>
      </c>
      <c r="J216" s="117">
        <v>218091333.19733801</v>
      </c>
      <c r="K216" s="117">
        <v>221633988.02552599</v>
      </c>
      <c r="L216" s="117">
        <v>223405073.81798199</v>
      </c>
      <c r="M216" s="117">
        <v>228131302.036129</v>
      </c>
      <c r="N216" s="117">
        <v>227802224.995859</v>
      </c>
      <c r="O216" s="117">
        <v>227802224.995859</v>
      </c>
    </row>
    <row r="217" spans="1:15" x14ac:dyDescent="0.2">
      <c r="A217" s="118" t="s">
        <v>312</v>
      </c>
      <c r="B217" s="117">
        <v>2754751489.30968</v>
      </c>
      <c r="C217" s="117">
        <v>2805504443.96838</v>
      </c>
      <c r="D217" s="117">
        <v>2820501265.0169001</v>
      </c>
      <c r="E217" s="117">
        <v>2854717273.8422499</v>
      </c>
      <c r="F217" s="117">
        <v>2875420918.4250698</v>
      </c>
      <c r="G217" s="117">
        <v>2898469571.7839398</v>
      </c>
      <c r="H217" s="117">
        <v>2886107442.6144099</v>
      </c>
      <c r="I217" s="117">
        <v>2905785717.6865902</v>
      </c>
      <c r="J217" s="117">
        <v>2944414743.7520199</v>
      </c>
      <c r="K217" s="117">
        <v>2783597592.1027598</v>
      </c>
      <c r="L217" s="117">
        <v>2805709549.54389</v>
      </c>
      <c r="M217" s="117">
        <v>2968908836.4864998</v>
      </c>
      <c r="N217" s="117">
        <v>2915928742.1707101</v>
      </c>
      <c r="O217" s="117">
        <v>2915928742.1707101</v>
      </c>
    </row>
    <row r="218" spans="1:15" x14ac:dyDescent="0.2">
      <c r="A218" s="118" t="s">
        <v>313</v>
      </c>
      <c r="B218" s="117">
        <v>0</v>
      </c>
      <c r="C218" s="117">
        <v>0</v>
      </c>
      <c r="D218" s="117">
        <v>0</v>
      </c>
      <c r="E218" s="117">
        <v>0</v>
      </c>
      <c r="F218" s="117">
        <v>0</v>
      </c>
      <c r="G218" s="117">
        <v>0</v>
      </c>
      <c r="H218" s="117">
        <v>0</v>
      </c>
      <c r="I218" s="117">
        <v>0</v>
      </c>
      <c r="J218" s="117">
        <v>0</v>
      </c>
      <c r="K218" s="117">
        <v>0</v>
      </c>
      <c r="L218" s="117">
        <v>0</v>
      </c>
      <c r="M218" s="117">
        <v>0</v>
      </c>
      <c r="N218" s="117">
        <v>0</v>
      </c>
      <c r="O218" s="117">
        <v>0</v>
      </c>
    </row>
    <row r="219" spans="1:15" x14ac:dyDescent="0.2">
      <c r="A219" s="118" t="s">
        <v>314</v>
      </c>
      <c r="B219" s="117">
        <v>19014345369.9524</v>
      </c>
      <c r="C219" s="117">
        <v>19524488292.154499</v>
      </c>
      <c r="D219" s="117">
        <v>19844188650.168499</v>
      </c>
      <c r="E219" s="117">
        <v>20101405019.877899</v>
      </c>
      <c r="F219" s="117">
        <v>20357513600.223999</v>
      </c>
      <c r="G219" s="117">
        <v>20490334297.623798</v>
      </c>
      <c r="H219" s="117">
        <v>20632427893.9048</v>
      </c>
      <c r="I219" s="117">
        <v>20879966121.7425</v>
      </c>
      <c r="J219" s="117">
        <v>21103330545.5429</v>
      </c>
      <c r="K219" s="117">
        <v>21380242946.230701</v>
      </c>
      <c r="L219" s="117">
        <v>21377924361.229599</v>
      </c>
      <c r="M219" s="117">
        <v>21598469385.391602</v>
      </c>
      <c r="N219" s="117">
        <v>21260257446.776001</v>
      </c>
      <c r="O219" s="117">
        <v>21260257446.776001</v>
      </c>
    </row>
    <row r="220" spans="1:15" x14ac:dyDescent="0.2">
      <c r="A220" s="118" t="s">
        <v>315</v>
      </c>
    </row>
    <row r="221" spans="1:15" x14ac:dyDescent="0.2">
      <c r="A221" s="116" t="s">
        <v>316</v>
      </c>
    </row>
    <row r="222" spans="1:15" s="121" customFormat="1" x14ac:dyDescent="0.2">
      <c r="A222" s="120" t="s">
        <v>317</v>
      </c>
      <c r="B222" s="121">
        <v>0.44236476028271599</v>
      </c>
      <c r="C222" s="121">
        <v>0.443163979730126</v>
      </c>
      <c r="D222" s="121">
        <v>0.44411368564180498</v>
      </c>
      <c r="E222" s="121">
        <v>0.44427237068144698</v>
      </c>
      <c r="F222" s="121">
        <v>0.444770845546964</v>
      </c>
      <c r="G222" s="121">
        <v>0.44468029201234899</v>
      </c>
      <c r="H222" s="121">
        <v>0.44558222199849001</v>
      </c>
      <c r="I222" s="121">
        <v>0.44601828612918898</v>
      </c>
      <c r="J222" s="121">
        <v>0.445844746520141</v>
      </c>
      <c r="K222" s="121">
        <v>0.450804979012566</v>
      </c>
      <c r="L222" s="121">
        <v>0.45016174351037402</v>
      </c>
      <c r="M222" s="121">
        <v>0.44724038260550297</v>
      </c>
      <c r="N222" s="121">
        <v>0.44592488049697199</v>
      </c>
      <c r="O222" s="121">
        <v>0.44592488049697199</v>
      </c>
    </row>
    <row r="223" spans="1:15" s="121" customFormat="1" x14ac:dyDescent="0.2">
      <c r="A223" s="120" t="s">
        <v>318</v>
      </c>
      <c r="B223" s="121">
        <v>0</v>
      </c>
      <c r="C223" s="121">
        <v>0</v>
      </c>
      <c r="D223" s="121">
        <v>0</v>
      </c>
      <c r="E223" s="121">
        <v>0</v>
      </c>
      <c r="F223" s="121">
        <v>0</v>
      </c>
      <c r="G223" s="121">
        <v>0</v>
      </c>
      <c r="H223" s="121">
        <v>0</v>
      </c>
      <c r="I223" s="121">
        <v>0</v>
      </c>
      <c r="J223" s="121">
        <v>0</v>
      </c>
      <c r="K223" s="121">
        <v>0</v>
      </c>
      <c r="L223" s="121">
        <v>0</v>
      </c>
      <c r="M223" s="121">
        <v>0</v>
      </c>
      <c r="N223" s="121">
        <v>0</v>
      </c>
      <c r="O223" s="121">
        <v>0</v>
      </c>
    </row>
    <row r="224" spans="1:15" s="121" customFormat="1" x14ac:dyDescent="0.2">
      <c r="A224" s="120" t="s">
        <v>319</v>
      </c>
      <c r="B224" s="121">
        <v>0.37379039422774502</v>
      </c>
      <c r="C224" s="121">
        <v>0.369117944523976</v>
      </c>
      <c r="D224" s="121">
        <v>0.36258813194656703</v>
      </c>
      <c r="E224" s="121">
        <v>0.35992544502530299</v>
      </c>
      <c r="F224" s="121">
        <v>0.36124010930370398</v>
      </c>
      <c r="G224" s="121">
        <v>0.36512134147996</v>
      </c>
      <c r="H224" s="121">
        <v>0.36639551339808601</v>
      </c>
      <c r="I224" s="121">
        <v>0.36724045933910299</v>
      </c>
      <c r="J224" s="121">
        <v>0.37424209105690798</v>
      </c>
      <c r="K224" s="121">
        <v>0.38487036206283598</v>
      </c>
      <c r="L224" s="121">
        <v>0.39450829912577401</v>
      </c>
      <c r="M224" s="121">
        <v>0.41596765718062401</v>
      </c>
      <c r="N224" s="121">
        <v>0.41376784681531698</v>
      </c>
      <c r="O224" s="121">
        <v>0.41376784681531698</v>
      </c>
    </row>
    <row r="225" spans="1:15" s="121" customFormat="1" x14ac:dyDescent="0.2">
      <c r="A225" s="120" t="s">
        <v>320</v>
      </c>
      <c r="B225" s="121">
        <v>1.9010283843522598E-2</v>
      </c>
      <c r="C225" s="121">
        <v>2.4384446421689399E-2</v>
      </c>
      <c r="D225" s="121">
        <v>3.1749725134935999E-2</v>
      </c>
      <c r="E225" s="121">
        <v>3.4554399426691203E-2</v>
      </c>
      <c r="F225" s="121">
        <v>3.3677318385480298E-2</v>
      </c>
      <c r="G225" s="121">
        <v>2.97148311668128E-2</v>
      </c>
      <c r="H225" s="121">
        <v>2.9236955783596801E-2</v>
      </c>
      <c r="I225" s="121">
        <v>2.87745075167322E-2</v>
      </c>
      <c r="J225" s="121">
        <v>2.16218552726253E-2</v>
      </c>
      <c r="K225" s="121">
        <v>1.5392196554255E-2</v>
      </c>
      <c r="L225" s="121">
        <v>5.19492526491279E-3</v>
      </c>
      <c r="M225" s="121">
        <v>-1.8859267076171801E-2</v>
      </c>
      <c r="N225" s="121">
        <v>-1.5175288538651899E-2</v>
      </c>
      <c r="O225" s="121">
        <v>-1.5175288538651899E-2</v>
      </c>
    </row>
    <row r="226" spans="1:15" s="121" customFormat="1" x14ac:dyDescent="0.2">
      <c r="A226" s="120" t="s">
        <v>321</v>
      </c>
      <c r="B226" s="121">
        <v>9.1199847250083808E-3</v>
      </c>
      <c r="C226" s="121">
        <v>8.9102859392174404E-3</v>
      </c>
      <c r="D226" s="121">
        <v>8.7932380046446199E-3</v>
      </c>
      <c r="E226" s="121">
        <v>8.7014469554259101E-3</v>
      </c>
      <c r="F226" s="121">
        <v>8.5922188114404708E-3</v>
      </c>
      <c r="G226" s="121">
        <v>8.5399508635782603E-3</v>
      </c>
      <c r="H226" s="121">
        <v>8.4586438095129203E-3</v>
      </c>
      <c r="I226" s="121">
        <v>8.4090182381649798E-3</v>
      </c>
      <c r="J226" s="121">
        <v>8.3541905605622607E-3</v>
      </c>
      <c r="K226" s="121">
        <v>8.2933665854933395E-3</v>
      </c>
      <c r="L226" s="121">
        <v>8.3635005115022393E-3</v>
      </c>
      <c r="M226" s="121">
        <v>7.5524645056713599E-3</v>
      </c>
      <c r="N226" s="121">
        <v>7.5352736391389903E-3</v>
      </c>
      <c r="O226" s="121">
        <v>7.5352736391389903E-3</v>
      </c>
    </row>
    <row r="227" spans="1:15" s="121" customFormat="1" x14ac:dyDescent="0.2">
      <c r="A227" s="120" t="s">
        <v>322</v>
      </c>
      <c r="B227" s="121">
        <v>8.7642012258461999E-5</v>
      </c>
      <c r="C227" s="121">
        <v>8.5352069926955602E-5</v>
      </c>
      <c r="D227" s="121">
        <v>8.3977003009686697E-5</v>
      </c>
      <c r="E227" s="121">
        <v>8.2902438329662606E-5</v>
      </c>
      <c r="F227" s="121">
        <v>8.18594806185792E-5</v>
      </c>
      <c r="G227" s="121">
        <v>8.1328858074963193E-5</v>
      </c>
      <c r="H227" s="121">
        <v>8.0768753855298698E-5</v>
      </c>
      <c r="I227" s="121">
        <v>7.9811216181270502E-5</v>
      </c>
      <c r="J227" s="121">
        <v>7.8966468653070401E-5</v>
      </c>
      <c r="K227" s="121">
        <v>7.7943711593501201E-5</v>
      </c>
      <c r="L227" s="121">
        <v>7.7952165132656005E-5</v>
      </c>
      <c r="M227" s="121">
        <v>7.7156184554777999E-5</v>
      </c>
      <c r="N227" s="121">
        <v>7.8383598795634697E-5</v>
      </c>
      <c r="O227" s="121">
        <v>7.8383598795634697E-5</v>
      </c>
    </row>
    <row r="228" spans="1:15" s="121" customFormat="1" x14ac:dyDescent="0.2">
      <c r="A228" s="120" t="s">
        <v>323</v>
      </c>
      <c r="B228" s="121">
        <v>1.07493997787251E-2</v>
      </c>
      <c r="C228" s="121">
        <v>1.06464178413704E-2</v>
      </c>
      <c r="D228" s="121">
        <v>1.05388873141791E-2</v>
      </c>
      <c r="E228" s="121">
        <v>1.0447627571848399E-2</v>
      </c>
      <c r="F228" s="121">
        <v>1.0391473968760299E-2</v>
      </c>
      <c r="G228" s="121">
        <v>1.0406800101347201E-2</v>
      </c>
      <c r="H228" s="121">
        <v>1.03637913749959E-2</v>
      </c>
      <c r="I228" s="121">
        <v>1.03117091125806E-2</v>
      </c>
      <c r="J228" s="121">
        <v>1.0334450892795201E-2</v>
      </c>
      <c r="K228" s="121">
        <v>1.0366298857450501E-2</v>
      </c>
      <c r="L228" s="121">
        <v>1.04502696353039E-2</v>
      </c>
      <c r="M228" s="121">
        <v>1.0562382822850699E-2</v>
      </c>
      <c r="N228" s="121">
        <v>1.0714932571543399E-2</v>
      </c>
      <c r="O228" s="121">
        <v>1.0714932571543399E-2</v>
      </c>
    </row>
    <row r="229" spans="1:15" s="121" customFormat="1" x14ac:dyDescent="0.2">
      <c r="A229" s="120" t="s">
        <v>324</v>
      </c>
      <c r="B229" s="121">
        <v>0.14487753513002299</v>
      </c>
      <c r="C229" s="121">
        <v>0.14369157347369299</v>
      </c>
      <c r="D229" s="121">
        <v>0.14213235495485699</v>
      </c>
      <c r="E229" s="121">
        <v>0.142015807900954</v>
      </c>
      <c r="F229" s="121">
        <v>0.14124617450303101</v>
      </c>
      <c r="G229" s="121">
        <v>0.141455455517876</v>
      </c>
      <c r="H229" s="121">
        <v>0.13988210488146199</v>
      </c>
      <c r="I229" s="121">
        <v>0.139166208448047</v>
      </c>
      <c r="J229" s="121">
        <v>0.13952369922831301</v>
      </c>
      <c r="K229" s="121">
        <v>0.13019485321580401</v>
      </c>
      <c r="L229" s="121">
        <v>0.131243309786999</v>
      </c>
      <c r="M229" s="121">
        <v>0.13745922377696601</v>
      </c>
      <c r="N229" s="121">
        <v>0.13715397141688301</v>
      </c>
      <c r="O229" s="121">
        <v>0.13715397141688301</v>
      </c>
    </row>
    <row r="230" spans="1:15" s="121" customFormat="1" x14ac:dyDescent="0.2">
      <c r="A230" s="120" t="s">
        <v>325</v>
      </c>
      <c r="B230" s="121">
        <v>0</v>
      </c>
      <c r="C230" s="121">
        <v>0</v>
      </c>
      <c r="D230" s="121">
        <v>0</v>
      </c>
      <c r="E230" s="121">
        <v>0</v>
      </c>
      <c r="F230" s="121">
        <v>0</v>
      </c>
      <c r="G230" s="121">
        <v>0</v>
      </c>
      <c r="H230" s="121">
        <v>0</v>
      </c>
      <c r="I230" s="121">
        <v>0</v>
      </c>
      <c r="J230" s="121">
        <v>0</v>
      </c>
      <c r="K230" s="121">
        <v>0</v>
      </c>
      <c r="L230" s="121">
        <v>0</v>
      </c>
      <c r="M230" s="121">
        <v>0</v>
      </c>
      <c r="N230" s="121">
        <v>0</v>
      </c>
      <c r="O230" s="121">
        <v>0</v>
      </c>
    </row>
    <row r="231" spans="1:15" s="121" customFormat="1" x14ac:dyDescent="0.2">
      <c r="A231" s="120" t="s">
        <v>326</v>
      </c>
      <c r="B231" s="121">
        <v>1</v>
      </c>
      <c r="C231" s="121">
        <v>1</v>
      </c>
      <c r="D231" s="121">
        <v>0.999999999999999</v>
      </c>
      <c r="E231" s="121">
        <v>0.999999999999999</v>
      </c>
      <c r="F231" s="121">
        <v>1</v>
      </c>
      <c r="G231" s="121">
        <v>1</v>
      </c>
      <c r="H231" s="121">
        <v>1</v>
      </c>
      <c r="I231" s="121">
        <v>1</v>
      </c>
      <c r="J231" s="121">
        <v>1</v>
      </c>
      <c r="K231" s="121">
        <v>1</v>
      </c>
      <c r="L231" s="121">
        <v>1</v>
      </c>
      <c r="M231" s="121">
        <v>1</v>
      </c>
      <c r="N231" s="121">
        <v>0.999999999999999</v>
      </c>
      <c r="O231" s="121">
        <v>0.999999999999999</v>
      </c>
    </row>
    <row r="232" spans="1:15" x14ac:dyDescent="0.2">
      <c r="A232" s="118" t="s">
        <v>327</v>
      </c>
    </row>
    <row r="233" spans="1:15" x14ac:dyDescent="0.2">
      <c r="A233" s="116" t="s">
        <v>328</v>
      </c>
    </row>
    <row r="234" spans="1:15" x14ac:dyDescent="0.2">
      <c r="A234" s="118" t="s">
        <v>329</v>
      </c>
      <c r="B234" s="117">
        <v>-750404906.71409595</v>
      </c>
      <c r="C234" s="117">
        <v>-794711602.73205197</v>
      </c>
      <c r="D234" s="117">
        <v>-917334785.370947</v>
      </c>
      <c r="E234" s="117">
        <v>-975370946.97313797</v>
      </c>
      <c r="F234" s="117">
        <v>-1068550029.99602</v>
      </c>
      <c r="G234" s="117">
        <v>-1094505666.3613999</v>
      </c>
      <c r="H234" s="117">
        <v>-1115443414.3320601</v>
      </c>
      <c r="I234" s="117">
        <v>-1188212036.6155801</v>
      </c>
      <c r="J234" s="117">
        <v>-1249951447.4380901</v>
      </c>
      <c r="K234" s="117">
        <v>-1339743516.34163</v>
      </c>
      <c r="L234" s="117">
        <v>-1304255738.6557901</v>
      </c>
      <c r="M234" s="117">
        <v>-1330300279.42665</v>
      </c>
      <c r="N234" s="117">
        <v>-1110577462.76547</v>
      </c>
      <c r="O234" s="117">
        <v>-1110577462.76547</v>
      </c>
    </row>
    <row r="235" spans="1:15" x14ac:dyDescent="0.2">
      <c r="A235" s="118" t="s">
        <v>330</v>
      </c>
      <c r="B235" s="117">
        <v>0</v>
      </c>
      <c r="C235" s="117">
        <v>0</v>
      </c>
      <c r="D235" s="117">
        <v>0</v>
      </c>
      <c r="E235" s="117">
        <v>0</v>
      </c>
      <c r="F235" s="117">
        <v>0</v>
      </c>
      <c r="G235" s="117">
        <v>0</v>
      </c>
      <c r="H235" s="117">
        <v>0</v>
      </c>
      <c r="I235" s="117">
        <v>0</v>
      </c>
      <c r="J235" s="117">
        <v>0</v>
      </c>
      <c r="K235" s="117">
        <v>0</v>
      </c>
      <c r="L235" s="117">
        <v>0</v>
      </c>
      <c r="M235" s="117">
        <v>0</v>
      </c>
      <c r="N235" s="117">
        <v>0</v>
      </c>
      <c r="O235" s="117">
        <v>0</v>
      </c>
    </row>
    <row r="236" spans="1:15" x14ac:dyDescent="0.2">
      <c r="A236" s="118" t="s">
        <v>331</v>
      </c>
      <c r="B236" s="117">
        <v>-634078866.79723704</v>
      </c>
      <c r="C236" s="117">
        <v>-661927247.49075103</v>
      </c>
      <c r="D236" s="117">
        <v>-748940455.90282297</v>
      </c>
      <c r="E236" s="117">
        <v>-790192785.60038102</v>
      </c>
      <c r="F236" s="117">
        <v>-867869676.029567</v>
      </c>
      <c r="G236" s="117">
        <v>-898684705.25380194</v>
      </c>
      <c r="H236" s="117">
        <v>-917212227.69542301</v>
      </c>
      <c r="I236" s="117">
        <v>-978344493.24027598</v>
      </c>
      <c r="J236" s="117">
        <v>-1049209275.33618</v>
      </c>
      <c r="K236" s="117">
        <v>-1143792984.13065</v>
      </c>
      <c r="L236" s="117">
        <v>-1143010752.2459099</v>
      </c>
      <c r="M236" s="117">
        <v>-1237280693.1165199</v>
      </c>
      <c r="N236" s="117">
        <v>-1030490258.7582999</v>
      </c>
      <c r="O236" s="117">
        <v>-1030490258.7582999</v>
      </c>
    </row>
    <row r="237" spans="1:15" x14ac:dyDescent="0.2">
      <c r="A237" s="118" t="s">
        <v>332</v>
      </c>
      <c r="B237" s="117">
        <v>-32248071.173413601</v>
      </c>
      <c r="C237" s="117">
        <v>-43727837.513589598</v>
      </c>
      <c r="D237" s="117">
        <v>-65580341.777023301</v>
      </c>
      <c r="E237" s="117">
        <v>-75861925.060079694</v>
      </c>
      <c r="F237" s="117">
        <v>-80908854.371370703</v>
      </c>
      <c r="G237" s="117">
        <v>-73138053.723653004</v>
      </c>
      <c r="H237" s="117">
        <v>-73190015.610724702</v>
      </c>
      <c r="I237" s="117">
        <v>-76656534.591417104</v>
      </c>
      <c r="J237" s="117">
        <v>-60618117.641303301</v>
      </c>
      <c r="K237" s="117">
        <v>-45743939.166307002</v>
      </c>
      <c r="L237" s="117">
        <v>-15051281.425682301</v>
      </c>
      <c r="M237" s="117">
        <v>56096205.166122302</v>
      </c>
      <c r="N237" s="117">
        <v>37794108.781746998</v>
      </c>
      <c r="O237" s="117">
        <v>37794108.781746998</v>
      </c>
    </row>
    <row r="238" spans="1:15" x14ac:dyDescent="0.2">
      <c r="A238" s="118" t="s">
        <v>333</v>
      </c>
      <c r="B238" s="117">
        <v>-15470674.6586913</v>
      </c>
      <c r="C238" s="117">
        <v>-15978527.009051001</v>
      </c>
      <c r="D238" s="117">
        <v>-18162788.849997599</v>
      </c>
      <c r="E238" s="117">
        <v>-19103457.961908098</v>
      </c>
      <c r="F238" s="117">
        <v>-20642575.296063699</v>
      </c>
      <c r="G238" s="117">
        <v>-21019651.1483237</v>
      </c>
      <c r="H238" s="117">
        <v>-21174854.080093499</v>
      </c>
      <c r="I238" s="117">
        <v>-22401988.8812663</v>
      </c>
      <c r="J238" s="117">
        <v>-23421454.811011601</v>
      </c>
      <c r="K238" s="117">
        <v>-24646986.233151801</v>
      </c>
      <c r="L238" s="117">
        <v>-24231609.4040231</v>
      </c>
      <c r="M238" s="117">
        <v>-22464531.4533609</v>
      </c>
      <c r="N238" s="117">
        <v>-18766625.154604699</v>
      </c>
      <c r="O238" s="117">
        <v>-18766625.154604699</v>
      </c>
    </row>
    <row r="239" spans="1:15" x14ac:dyDescent="0.2">
      <c r="A239" s="118" t="s">
        <v>334</v>
      </c>
      <c r="B239" s="117">
        <v>-148671.41765771501</v>
      </c>
      <c r="C239" s="117">
        <v>-153059.100898623</v>
      </c>
      <c r="D239" s="117">
        <v>-173457.89720634199</v>
      </c>
      <c r="E239" s="117">
        <v>-182006.88387611599</v>
      </c>
      <c r="F239" s="117">
        <v>-196665.20714250699</v>
      </c>
      <c r="G239" s="117">
        <v>-200177.290517919</v>
      </c>
      <c r="H239" s="117">
        <v>-202191.58243707</v>
      </c>
      <c r="I239" s="117">
        <v>-212620.537481832</v>
      </c>
      <c r="J239" s="117">
        <v>-221387.046864128</v>
      </c>
      <c r="K239" s="117">
        <v>-231640.25933281501</v>
      </c>
      <c r="L239" s="117">
        <v>-225851.17500676101</v>
      </c>
      <c r="M239" s="117">
        <v>-229498.269531828</v>
      </c>
      <c r="N239" s="117">
        <v>-195214.62488450299</v>
      </c>
      <c r="O239" s="117">
        <v>-195214.62488450299</v>
      </c>
    </row>
    <row r="240" spans="1:15" x14ac:dyDescent="0.2">
      <c r="A240" s="118" t="s">
        <v>335</v>
      </c>
      <c r="B240" s="117">
        <v>-18234730.843007199</v>
      </c>
      <c r="C240" s="117">
        <v>-19091876.084385201</v>
      </c>
      <c r="D240" s="117">
        <v>-21768498.123245198</v>
      </c>
      <c r="E240" s="117">
        <v>-22937083.354398198</v>
      </c>
      <c r="F240" s="117">
        <v>-24965237.564900801</v>
      </c>
      <c r="G240" s="117">
        <v>-25614586.218942702</v>
      </c>
      <c r="H240" s="117">
        <v>-25944084.539328601</v>
      </c>
      <c r="I240" s="117">
        <v>-27470839.7989268</v>
      </c>
      <c r="J240" s="117">
        <v>-28973228.8038605</v>
      </c>
      <c r="K240" s="117">
        <v>-30807516.175063901</v>
      </c>
      <c r="L240" s="117">
        <v>-30277615.410096299</v>
      </c>
      <c r="M240" s="117">
        <v>-31417424.2021516</v>
      </c>
      <c r="N240" s="117">
        <v>-26685576.7629424</v>
      </c>
      <c r="O240" s="117">
        <v>-26685576.7629424</v>
      </c>
    </row>
    <row r="241" spans="1:15" x14ac:dyDescent="0.2">
      <c r="A241" s="118" t="s">
        <v>336</v>
      </c>
      <c r="B241" s="117">
        <v>-245762825.150747</v>
      </c>
      <c r="C241" s="117">
        <v>-257677441.934495</v>
      </c>
      <c r="D241" s="117">
        <v>-293580129.46248102</v>
      </c>
      <c r="E241" s="117">
        <v>-311786422.42605102</v>
      </c>
      <c r="F241" s="117">
        <v>-339340146.75901502</v>
      </c>
      <c r="G241" s="117">
        <v>-348168786.39125502</v>
      </c>
      <c r="H241" s="117">
        <v>-350172347.48082799</v>
      </c>
      <c r="I241" s="117">
        <v>-370744808.252608</v>
      </c>
      <c r="J241" s="117">
        <v>-391162733.58279699</v>
      </c>
      <c r="K241" s="117">
        <v>-386924986.58508098</v>
      </c>
      <c r="L241" s="117">
        <v>-380251859.28739101</v>
      </c>
      <c r="M241" s="117">
        <v>-408867470.18452197</v>
      </c>
      <c r="N241" s="117">
        <v>-341582441.90056098</v>
      </c>
      <c r="O241" s="117">
        <v>-341582441.90056098</v>
      </c>
    </row>
    <row r="242" spans="1:15" x14ac:dyDescent="0.2">
      <c r="A242" s="118" t="s">
        <v>337</v>
      </c>
      <c r="B242" s="117">
        <v>0</v>
      </c>
      <c r="C242" s="117">
        <v>0</v>
      </c>
      <c r="D242" s="117">
        <v>0</v>
      </c>
      <c r="E242" s="117">
        <v>0</v>
      </c>
      <c r="F242" s="117">
        <v>0</v>
      </c>
      <c r="G242" s="117">
        <v>0</v>
      </c>
      <c r="H242" s="117">
        <v>0</v>
      </c>
      <c r="I242" s="117">
        <v>0</v>
      </c>
      <c r="J242" s="117">
        <v>0</v>
      </c>
      <c r="K242" s="117">
        <v>0</v>
      </c>
      <c r="L242" s="117">
        <v>0</v>
      </c>
      <c r="M242" s="117">
        <v>0</v>
      </c>
      <c r="N242" s="117">
        <v>0</v>
      </c>
      <c r="O242" s="117">
        <v>0</v>
      </c>
    </row>
    <row r="243" spans="1:15" x14ac:dyDescent="0.2">
      <c r="A243" s="118" t="s">
        <v>338</v>
      </c>
      <c r="B243" s="117">
        <v>-1696348746.7548499</v>
      </c>
      <c r="C243" s="117">
        <v>-1793267591.8652201</v>
      </c>
      <c r="D243" s="117">
        <v>-2065540457.3837199</v>
      </c>
      <c r="E243" s="117">
        <v>-2195434628.25983</v>
      </c>
      <c r="F243" s="117">
        <v>-2402473185.2240801</v>
      </c>
      <c r="G243" s="117">
        <v>-2461331626.3878899</v>
      </c>
      <c r="H243" s="117">
        <v>-2503339135.3209</v>
      </c>
      <c r="I243" s="117">
        <v>-2664043321.9175601</v>
      </c>
      <c r="J243" s="117">
        <v>-2803557644.66011</v>
      </c>
      <c r="K243" s="117">
        <v>-2971891568.8912201</v>
      </c>
      <c r="L243" s="117">
        <v>-2897304707.6039</v>
      </c>
      <c r="M243" s="117">
        <v>-2974463691.4866199</v>
      </c>
      <c r="N243" s="117">
        <v>-2490503471.18502</v>
      </c>
      <c r="O243" s="117">
        <v>-2490503471.18502</v>
      </c>
    </row>
    <row r="244" spans="1:15" x14ac:dyDescent="0.2">
      <c r="A244" s="118" t="s">
        <v>339</v>
      </c>
    </row>
    <row r="245" spans="1:15" x14ac:dyDescent="0.2">
      <c r="A245" s="116" t="s">
        <v>340</v>
      </c>
    </row>
    <row r="246" spans="1:15" x14ac:dyDescent="0.2">
      <c r="A246" s="118" t="s">
        <v>341</v>
      </c>
      <c r="B246" s="117">
        <v>-242589752.71061999</v>
      </c>
      <c r="C246" s="117">
        <v>-253368770.755189</v>
      </c>
      <c r="D246" s="117">
        <v>-291779878.50379902</v>
      </c>
      <c r="E246" s="117">
        <v>-310870314.34803301</v>
      </c>
      <c r="F246" s="117">
        <v>-339149819.63547301</v>
      </c>
      <c r="G246" s="117">
        <v>-347104167.88521999</v>
      </c>
      <c r="H246" s="117">
        <v>-348514781.15497297</v>
      </c>
      <c r="I246" s="117">
        <v>-370149838.18789601</v>
      </c>
      <c r="J246" s="117">
        <v>-391204046.43528003</v>
      </c>
      <c r="K246" s="117">
        <v>-387278410.29775399</v>
      </c>
      <c r="L246" s="117">
        <v>-379814103.915775</v>
      </c>
      <c r="M246" s="117">
        <v>-408722883.38429999</v>
      </c>
      <c r="N246" s="117">
        <v>-336943071.806162</v>
      </c>
      <c r="O246" s="117">
        <v>-336943071.806162</v>
      </c>
    </row>
    <row r="247" spans="1:15" x14ac:dyDescent="0.2">
      <c r="A247" s="118" t="s">
        <v>342</v>
      </c>
      <c r="B247" s="117">
        <v>-1674446990.6456001</v>
      </c>
      <c r="C247" s="117">
        <v>-1763282039.6498401</v>
      </c>
      <c r="D247" s="117">
        <v>-2052874439.4368999</v>
      </c>
      <c r="E247" s="117">
        <v>-2188983881.0398002</v>
      </c>
      <c r="F247" s="117">
        <v>-2401125700.0676799</v>
      </c>
      <c r="G247" s="117">
        <v>-2453805451.4366498</v>
      </c>
      <c r="H247" s="117">
        <v>-2491489397.09127</v>
      </c>
      <c r="I247" s="117">
        <v>-2659768073.8429899</v>
      </c>
      <c r="J247" s="117">
        <v>-2803853743.8368902</v>
      </c>
      <c r="K247" s="117">
        <v>-2974606144.0372</v>
      </c>
      <c r="L247" s="117">
        <v>-2893969258.5640502</v>
      </c>
      <c r="M247" s="117">
        <v>-2973411839.1900001</v>
      </c>
      <c r="N247" s="117">
        <v>-2456677472.2258101</v>
      </c>
      <c r="O247" s="117">
        <v>-2456677472.2258101</v>
      </c>
    </row>
    <row r="248" spans="1:15" x14ac:dyDescent="0.2">
      <c r="A248" s="118" t="s">
        <v>343</v>
      </c>
    </row>
    <row r="249" spans="1:15" x14ac:dyDescent="0.2">
      <c r="A249" s="116" t="s">
        <v>344</v>
      </c>
    </row>
    <row r="250" spans="1:15" x14ac:dyDescent="0.2">
      <c r="A250" s="118" t="s">
        <v>345</v>
      </c>
      <c r="B250" s="117">
        <v>-12616662.3199999</v>
      </c>
      <c r="C250" s="117">
        <v>-12564822.2099999</v>
      </c>
      <c r="D250" s="117">
        <v>-12524941.6599999</v>
      </c>
      <c r="E250" s="117">
        <v>-12660294.599999901</v>
      </c>
      <c r="F250" s="117">
        <v>-12615711.1399999</v>
      </c>
      <c r="G250" s="117">
        <v>-12573029.0699999</v>
      </c>
      <c r="H250" s="117">
        <v>-12529664.4599999</v>
      </c>
      <c r="I250" s="117">
        <v>-12485760.919999899</v>
      </c>
      <c r="J250" s="117">
        <v>-12531435.4899999</v>
      </c>
      <c r="K250" s="117">
        <v>-12484886.259999899</v>
      </c>
      <c r="L250" s="117">
        <v>-12663465.859999901</v>
      </c>
      <c r="M250" s="117">
        <v>-12618979.1499999</v>
      </c>
      <c r="N250" s="117">
        <v>-80197577.2299999</v>
      </c>
      <c r="O250" s="117">
        <v>-80197577.2299999</v>
      </c>
    </row>
    <row r="251" spans="1:15" x14ac:dyDescent="0.2">
      <c r="A251" s="118" t="s">
        <v>346</v>
      </c>
      <c r="B251" s="117">
        <v>0</v>
      </c>
      <c r="C251" s="117">
        <v>0</v>
      </c>
      <c r="D251" s="117">
        <v>0</v>
      </c>
      <c r="E251" s="117">
        <v>0</v>
      </c>
      <c r="F251" s="117">
        <v>0</v>
      </c>
      <c r="G251" s="117">
        <v>0</v>
      </c>
      <c r="H251" s="117">
        <v>0</v>
      </c>
      <c r="I251" s="117">
        <v>0</v>
      </c>
      <c r="J251" s="117">
        <v>0</v>
      </c>
      <c r="K251" s="117">
        <v>0</v>
      </c>
      <c r="L251" s="117">
        <v>0</v>
      </c>
      <c r="M251" s="117">
        <v>0</v>
      </c>
      <c r="N251" s="117">
        <v>0</v>
      </c>
      <c r="O251" s="117">
        <v>0</v>
      </c>
    </row>
    <row r="252" spans="1:15" x14ac:dyDescent="0.2">
      <c r="A252" s="118" t="s">
        <v>347</v>
      </c>
      <c r="B252" s="117">
        <v>0</v>
      </c>
      <c r="C252" s="117">
        <v>0</v>
      </c>
      <c r="D252" s="117">
        <v>0</v>
      </c>
      <c r="E252" s="117">
        <v>0</v>
      </c>
      <c r="F252" s="117">
        <v>0</v>
      </c>
      <c r="G252" s="117">
        <v>0</v>
      </c>
      <c r="H252" s="117">
        <v>0</v>
      </c>
      <c r="I252" s="117">
        <v>0</v>
      </c>
      <c r="J252" s="117">
        <v>0</v>
      </c>
      <c r="K252" s="117">
        <v>0</v>
      </c>
      <c r="L252" s="117">
        <v>0</v>
      </c>
      <c r="M252" s="117">
        <v>0</v>
      </c>
      <c r="N252" s="117">
        <v>0</v>
      </c>
      <c r="O252" s="117">
        <v>0</v>
      </c>
    </row>
    <row r="253" spans="1:15" x14ac:dyDescent="0.2">
      <c r="A253" s="118" t="s">
        <v>348</v>
      </c>
      <c r="B253" s="117">
        <v>-162794193.45838699</v>
      </c>
      <c r="C253" s="117">
        <v>-260057645.07128999</v>
      </c>
      <c r="D253" s="117">
        <v>-108620214.195714</v>
      </c>
      <c r="E253" s="117">
        <v>-51605967.651935399</v>
      </c>
      <c r="F253" s="117">
        <v>-1748233.2433333399</v>
      </c>
      <c r="G253" s="117">
        <v>-74381838.619677395</v>
      </c>
      <c r="H253" s="117">
        <v>-129236766.576667</v>
      </c>
      <c r="I253" s="117">
        <v>-42855645.071290299</v>
      </c>
      <c r="J253" s="117">
        <v>17064193.638387099</v>
      </c>
      <c r="K253" s="117">
        <v>67112700.090000004</v>
      </c>
      <c r="L253" s="117">
        <v>-66566677.3293548</v>
      </c>
      <c r="M253" s="117">
        <v>-15888022.2933334</v>
      </c>
      <c r="N253" s="117">
        <v>-498874999.91000003</v>
      </c>
      <c r="O253" s="117">
        <v>-498874999.91000003</v>
      </c>
    </row>
    <row r="254" spans="1:15" x14ac:dyDescent="0.2">
      <c r="A254" s="118" t="s">
        <v>349</v>
      </c>
      <c r="B254" s="117">
        <v>0</v>
      </c>
      <c r="C254" s="117">
        <v>0</v>
      </c>
      <c r="D254" s="117">
        <v>0</v>
      </c>
      <c r="E254" s="117">
        <v>0</v>
      </c>
      <c r="F254" s="117">
        <v>0</v>
      </c>
      <c r="G254" s="117">
        <v>0</v>
      </c>
      <c r="H254" s="117">
        <v>0</v>
      </c>
      <c r="I254" s="117">
        <v>0</v>
      </c>
      <c r="J254" s="117">
        <v>0</v>
      </c>
      <c r="K254" s="117">
        <v>0</v>
      </c>
      <c r="L254" s="117">
        <v>0</v>
      </c>
      <c r="M254" s="117">
        <v>0</v>
      </c>
      <c r="N254" s="117">
        <v>0</v>
      </c>
      <c r="O254" s="117">
        <v>0</v>
      </c>
    </row>
    <row r="255" spans="1:15" x14ac:dyDescent="0.2">
      <c r="A255" s="118" t="s">
        <v>350</v>
      </c>
      <c r="B255" s="117">
        <v>0</v>
      </c>
      <c r="C255" s="117">
        <v>0</v>
      </c>
      <c r="D255" s="117">
        <v>0</v>
      </c>
      <c r="E255" s="117">
        <v>0</v>
      </c>
      <c r="F255" s="117">
        <v>0</v>
      </c>
      <c r="G255" s="117">
        <v>0</v>
      </c>
      <c r="H255" s="117">
        <v>0</v>
      </c>
      <c r="I255" s="117">
        <v>0</v>
      </c>
      <c r="J255" s="117">
        <v>0</v>
      </c>
      <c r="K255" s="117">
        <v>0</v>
      </c>
      <c r="L255" s="117">
        <v>0</v>
      </c>
      <c r="M255" s="117">
        <v>0</v>
      </c>
      <c r="N255" s="117">
        <v>0</v>
      </c>
      <c r="O255" s="117">
        <v>0</v>
      </c>
    </row>
    <row r="256" spans="1:15" x14ac:dyDescent="0.2">
      <c r="A256" s="118" t="s">
        <v>351</v>
      </c>
      <c r="B256" s="117">
        <v>0</v>
      </c>
      <c r="C256" s="117">
        <v>0</v>
      </c>
      <c r="D256" s="117">
        <v>0</v>
      </c>
      <c r="E256" s="117">
        <v>0</v>
      </c>
      <c r="F256" s="117">
        <v>0</v>
      </c>
      <c r="G256" s="117">
        <v>0</v>
      </c>
      <c r="H256" s="117">
        <v>0</v>
      </c>
      <c r="I256" s="117">
        <v>0</v>
      </c>
      <c r="J256" s="117">
        <v>0</v>
      </c>
      <c r="K256" s="117">
        <v>0</v>
      </c>
      <c r="L256" s="117">
        <v>0</v>
      </c>
      <c r="M256" s="117">
        <v>0</v>
      </c>
      <c r="N256" s="117">
        <v>0</v>
      </c>
      <c r="O256" s="117">
        <v>0</v>
      </c>
    </row>
    <row r="257" spans="1:15" x14ac:dyDescent="0.2">
      <c r="A257" s="118" t="s">
        <v>352</v>
      </c>
      <c r="B257" s="117">
        <v>-229035763.95459399</v>
      </c>
      <c r="C257" s="117">
        <v>-228983586.952151</v>
      </c>
      <c r="D257" s="117">
        <v>-228964510.190061</v>
      </c>
      <c r="E257" s="117">
        <v>-229454317.5508</v>
      </c>
      <c r="F257" s="117">
        <v>-229456669.630539</v>
      </c>
      <c r="G257" s="117">
        <v>-229459269.81471699</v>
      </c>
      <c r="H257" s="117">
        <v>-225874015.57478601</v>
      </c>
      <c r="I257" s="117">
        <v>-225871339.201996</v>
      </c>
      <c r="J257" s="117">
        <v>-225866299.22971001</v>
      </c>
      <c r="K257" s="117">
        <v>-218649318.17591801</v>
      </c>
      <c r="L257" s="117">
        <v>-218624665.67070699</v>
      </c>
      <c r="M257" s="117">
        <v>-218607784.073722</v>
      </c>
      <c r="N257" s="117">
        <v>-214395865.05611601</v>
      </c>
      <c r="O257" s="117">
        <v>-214395865.05611601</v>
      </c>
    </row>
    <row r="258" spans="1:15" x14ac:dyDescent="0.2">
      <c r="A258" s="118" t="s">
        <v>353</v>
      </c>
      <c r="B258" s="117">
        <v>0</v>
      </c>
      <c r="C258" s="117">
        <v>0</v>
      </c>
      <c r="D258" s="117">
        <v>0</v>
      </c>
      <c r="E258" s="117">
        <v>0</v>
      </c>
      <c r="F258" s="117">
        <v>0</v>
      </c>
      <c r="G258" s="117">
        <v>0</v>
      </c>
      <c r="H258" s="117">
        <v>0</v>
      </c>
      <c r="I258" s="117">
        <v>0</v>
      </c>
      <c r="J258" s="117">
        <v>0</v>
      </c>
      <c r="K258" s="117">
        <v>0</v>
      </c>
      <c r="L258" s="117">
        <v>0</v>
      </c>
      <c r="M258" s="117">
        <v>0</v>
      </c>
      <c r="N258" s="117">
        <v>0</v>
      </c>
      <c r="O258" s="117">
        <v>0</v>
      </c>
    </row>
    <row r="259" spans="1:15" x14ac:dyDescent="0.2">
      <c r="A259" s="118" t="s">
        <v>354</v>
      </c>
      <c r="B259" s="117">
        <v>-404446619.73298103</v>
      </c>
      <c r="C259" s="117">
        <v>-501606054.233441</v>
      </c>
      <c r="D259" s="117">
        <v>-350109666.045775</v>
      </c>
      <c r="E259" s="117">
        <v>-293720579.80273497</v>
      </c>
      <c r="F259" s="117">
        <v>-243820614.013872</v>
      </c>
      <c r="G259" s="117">
        <v>-316414137.50439399</v>
      </c>
      <c r="H259" s="117">
        <v>-367640446.611453</v>
      </c>
      <c r="I259" s="117">
        <v>-281212745.193286</v>
      </c>
      <c r="J259" s="117">
        <v>-221333541.081323</v>
      </c>
      <c r="K259" s="117">
        <v>-164021504.345918</v>
      </c>
      <c r="L259" s="117">
        <v>-297854808.860062</v>
      </c>
      <c r="M259" s="117">
        <v>-247114785.51705599</v>
      </c>
      <c r="N259" s="117">
        <v>-793468442.19611597</v>
      </c>
      <c r="O259" s="117">
        <v>-793468442.19611597</v>
      </c>
    </row>
    <row r="260" spans="1:15" x14ac:dyDescent="0.2">
      <c r="A260" s="118" t="s">
        <v>355</v>
      </c>
    </row>
    <row r="261" spans="1:15" x14ac:dyDescent="0.2">
      <c r="A261" s="116" t="s">
        <v>356</v>
      </c>
    </row>
    <row r="262" spans="1:15" x14ac:dyDescent="0.2">
      <c r="A262" s="118" t="s">
        <v>357</v>
      </c>
      <c r="B262" s="117">
        <v>8259876750.7859001</v>
      </c>
      <c r="C262" s="117">
        <v>8291195377.6579399</v>
      </c>
      <c r="D262" s="117">
        <v>8207800086.9990396</v>
      </c>
      <c r="E262" s="117">
        <v>8236786643.5968599</v>
      </c>
      <c r="F262" s="117">
        <v>8207559152.4839697</v>
      </c>
      <c r="G262" s="117">
        <v>8253177826.9685898</v>
      </c>
      <c r="H262" s="117">
        <v>8353010707.3879299</v>
      </c>
      <c r="I262" s="117">
        <v>8406399108.8744202</v>
      </c>
      <c r="J262" s="117">
        <v>8475243422.4618998</v>
      </c>
      <c r="K262" s="117">
        <v>8478101103.9183598</v>
      </c>
      <c r="L262" s="117">
        <v>8573640638.6842003</v>
      </c>
      <c r="M262" s="117">
        <v>8575923798.2133303</v>
      </c>
      <c r="N262" s="117">
        <v>8851906651.1245193</v>
      </c>
      <c r="O262" s="117">
        <v>8851906651.1245193</v>
      </c>
    </row>
    <row r="263" spans="1:15" x14ac:dyDescent="0.2">
      <c r="A263" s="118" t="s">
        <v>358</v>
      </c>
      <c r="B263" s="117">
        <v>0</v>
      </c>
      <c r="C263" s="117">
        <v>0</v>
      </c>
      <c r="D263" s="117">
        <v>0</v>
      </c>
      <c r="E263" s="117">
        <v>0</v>
      </c>
      <c r="F263" s="117">
        <v>0</v>
      </c>
      <c r="G263" s="117">
        <v>0</v>
      </c>
      <c r="H263" s="117">
        <v>0</v>
      </c>
      <c r="I263" s="117">
        <v>0</v>
      </c>
      <c r="J263" s="117">
        <v>0</v>
      </c>
      <c r="K263" s="117">
        <v>0</v>
      </c>
      <c r="L263" s="117">
        <v>0</v>
      </c>
      <c r="M263" s="117">
        <v>0</v>
      </c>
      <c r="N263" s="117">
        <v>0</v>
      </c>
      <c r="O263" s="117">
        <v>0</v>
      </c>
    </row>
    <row r="264" spans="1:15" x14ac:dyDescent="0.2">
      <c r="A264" s="118" t="s">
        <v>359</v>
      </c>
      <c r="B264" s="117">
        <v>8059314457.2427597</v>
      </c>
      <c r="C264" s="117">
        <v>8032081602.7892399</v>
      </c>
      <c r="D264" s="117">
        <v>7945676008.6571703</v>
      </c>
      <c r="E264" s="117">
        <v>7904207509.5196199</v>
      </c>
      <c r="F264" s="117">
        <v>7901994088.5204296</v>
      </c>
      <c r="G264" s="117">
        <v>7871786930.8461905</v>
      </c>
      <c r="H264" s="117">
        <v>7853814032.5145702</v>
      </c>
      <c r="I264" s="117">
        <v>7793311841.4497204</v>
      </c>
      <c r="J264" s="117">
        <v>7723075637.0138197</v>
      </c>
      <c r="K264" s="117">
        <v>7827100039.5693398</v>
      </c>
      <c r="L264" s="117">
        <v>7827783098.1740799</v>
      </c>
      <c r="M264" s="117">
        <v>8220617346.2134705</v>
      </c>
      <c r="N264" s="117">
        <v>8422241605.4016895</v>
      </c>
      <c r="O264" s="117">
        <v>8422241605.4016895</v>
      </c>
    </row>
    <row r="265" spans="1:15" x14ac:dyDescent="0.2">
      <c r="A265" s="118" t="s">
        <v>360</v>
      </c>
      <c r="B265" s="117">
        <v>409881735.27819902</v>
      </c>
      <c r="C265" s="117">
        <v>530610517.32511997</v>
      </c>
      <c r="D265" s="117">
        <v>695756443.90726197</v>
      </c>
      <c r="E265" s="117">
        <v>758838107.19798398</v>
      </c>
      <c r="F265" s="117">
        <v>736678912.29529595</v>
      </c>
      <c r="G265" s="117">
        <v>640633107.56666899</v>
      </c>
      <c r="H265" s="117">
        <v>626704217.72260797</v>
      </c>
      <c r="I265" s="117">
        <v>610631820.26729202</v>
      </c>
      <c r="J265" s="117">
        <v>446201075.91708302</v>
      </c>
      <c r="K265" s="117">
        <v>313030760.83369201</v>
      </c>
      <c r="L265" s="117">
        <v>103077041.154962</v>
      </c>
      <c r="M265" s="117">
        <v>-372708828.167211</v>
      </c>
      <c r="N265" s="117">
        <v>-308892891.238253</v>
      </c>
      <c r="O265" s="117">
        <v>-308892891.238253</v>
      </c>
    </row>
    <row r="266" spans="1:15" x14ac:dyDescent="0.2">
      <c r="A266" s="118" t="s">
        <v>361</v>
      </c>
      <c r="B266" s="117">
        <v>157939864.67130801</v>
      </c>
      <c r="C266" s="117">
        <v>157990246.49094799</v>
      </c>
      <c r="D266" s="117">
        <v>156331884.96000201</v>
      </c>
      <c r="E266" s="117">
        <v>155807851.54809099</v>
      </c>
      <c r="F266" s="117">
        <v>154273636.01393601</v>
      </c>
      <c r="G266" s="117">
        <v>153966796.931676</v>
      </c>
      <c r="H266" s="117">
        <v>153347504.39990601</v>
      </c>
      <c r="I266" s="117">
        <v>153178027.048733</v>
      </c>
      <c r="J266" s="117">
        <v>152879790.028988</v>
      </c>
      <c r="K266" s="117">
        <v>152667206.206848</v>
      </c>
      <c r="L266" s="117">
        <v>154562671.92597601</v>
      </c>
      <c r="M266" s="117">
        <v>140657141.95663899</v>
      </c>
      <c r="N266" s="117">
        <v>141435232.345395</v>
      </c>
      <c r="O266" s="117">
        <v>141435232.345395</v>
      </c>
    </row>
    <row r="267" spans="1:15" x14ac:dyDescent="0.2">
      <c r="A267" s="118" t="s">
        <v>362</v>
      </c>
      <c r="B267" s="117">
        <v>1517784.0723422801</v>
      </c>
      <c r="C267" s="117">
        <v>1513396.38910137</v>
      </c>
      <c r="D267" s="117">
        <v>1492997.59279365</v>
      </c>
      <c r="E267" s="117">
        <v>1484448.60612388</v>
      </c>
      <c r="F267" s="117">
        <v>1469790.28285749</v>
      </c>
      <c r="G267" s="117">
        <v>1466278.1994820801</v>
      </c>
      <c r="H267" s="117">
        <v>1464263.9075629299</v>
      </c>
      <c r="I267" s="117">
        <v>1453834.95251816</v>
      </c>
      <c r="J267" s="117">
        <v>1445068.4431358699</v>
      </c>
      <c r="K267" s="117">
        <v>1434815.2306671799</v>
      </c>
      <c r="L267" s="117">
        <v>1440604.3149932299</v>
      </c>
      <c r="M267" s="117">
        <v>1436957.22046817</v>
      </c>
      <c r="N267" s="117">
        <v>1471240.86511549</v>
      </c>
      <c r="O267" s="117">
        <v>1471240.86511549</v>
      </c>
    </row>
    <row r="268" spans="1:15" x14ac:dyDescent="0.2">
      <c r="A268" s="118" t="s">
        <v>363</v>
      </c>
      <c r="B268" s="117">
        <v>215319605.836992</v>
      </c>
      <c r="C268" s="117">
        <v>214462460.59561399</v>
      </c>
      <c r="D268" s="117">
        <v>211785838.55675399</v>
      </c>
      <c r="E268" s="117">
        <v>210506929.57560101</v>
      </c>
      <c r="F268" s="117">
        <v>208478775.36509901</v>
      </c>
      <c r="G268" s="117">
        <v>207829426.71105701</v>
      </c>
      <c r="H268" s="117">
        <v>207389604.64067101</v>
      </c>
      <c r="I268" s="117">
        <v>205862849.381073</v>
      </c>
      <c r="J268" s="117">
        <v>204360460.37613899</v>
      </c>
      <c r="K268" s="117">
        <v>202415849.25493601</v>
      </c>
      <c r="L268" s="117">
        <v>202945750.019903</v>
      </c>
      <c r="M268" s="117">
        <v>205453966.35784799</v>
      </c>
      <c r="N268" s="117">
        <v>215249039.21705699</v>
      </c>
      <c r="O268" s="117">
        <v>215249039.21705699</v>
      </c>
    </row>
    <row r="269" spans="1:15" x14ac:dyDescent="0.2">
      <c r="A269" s="118" t="s">
        <v>364</v>
      </c>
      <c r="B269" s="117">
        <v>2934697503.85465</v>
      </c>
      <c r="C269" s="117">
        <v>2922835064.07335</v>
      </c>
      <c r="D269" s="117">
        <v>2882976585.3074498</v>
      </c>
      <c r="E269" s="117">
        <v>2887046290.1231399</v>
      </c>
      <c r="F269" s="117">
        <v>2857502779.7104402</v>
      </c>
      <c r="G269" s="117">
        <v>2846684105.8940201</v>
      </c>
      <c r="H269" s="117">
        <v>2819779802.5243802</v>
      </c>
      <c r="I269" s="117">
        <v>2797222584.1253901</v>
      </c>
      <c r="J269" s="117">
        <v>2774822264.7674899</v>
      </c>
      <c r="K269" s="117">
        <v>2553661941.0190001</v>
      </c>
      <c r="L269" s="117">
        <v>2558372286.8218999</v>
      </c>
      <c r="M269" s="117">
        <v>2682160414.3517499</v>
      </c>
      <c r="N269" s="117">
        <v>2768545330.8433199</v>
      </c>
      <c r="O269" s="117">
        <v>2768545330.8433199</v>
      </c>
    </row>
    <row r="270" spans="1:15" x14ac:dyDescent="0.2">
      <c r="A270" s="118" t="s">
        <v>365</v>
      </c>
      <c r="B270" s="117">
        <v>0</v>
      </c>
      <c r="C270" s="117">
        <v>0</v>
      </c>
      <c r="D270" s="117">
        <v>0</v>
      </c>
      <c r="E270" s="117">
        <v>0</v>
      </c>
      <c r="F270" s="117">
        <v>0</v>
      </c>
      <c r="G270" s="117">
        <v>0</v>
      </c>
      <c r="H270" s="117">
        <v>0</v>
      </c>
      <c r="I270" s="117">
        <v>0</v>
      </c>
      <c r="J270" s="117">
        <v>0</v>
      </c>
      <c r="K270" s="117">
        <v>0</v>
      </c>
      <c r="L270" s="117">
        <v>0</v>
      </c>
      <c r="M270" s="117">
        <v>0</v>
      </c>
      <c r="N270" s="117">
        <v>0</v>
      </c>
      <c r="O270" s="117">
        <v>0</v>
      </c>
    </row>
    <row r="271" spans="1:15" x14ac:dyDescent="0.2">
      <c r="A271" s="118" t="s">
        <v>366</v>
      </c>
      <c r="B271" s="117">
        <v>20038547701.7421</v>
      </c>
      <c r="C271" s="117">
        <v>20150688665.321301</v>
      </c>
      <c r="D271" s="117">
        <v>20101819845.9804</v>
      </c>
      <c r="E271" s="117">
        <v>20154677780.1674</v>
      </c>
      <c r="F271" s="117">
        <v>20067957134.672001</v>
      </c>
      <c r="G271" s="117">
        <v>19975544473.117699</v>
      </c>
      <c r="H271" s="117">
        <v>20015510133.097599</v>
      </c>
      <c r="I271" s="117">
        <v>19968060066.099098</v>
      </c>
      <c r="J271" s="117">
        <v>19778027719.008499</v>
      </c>
      <c r="K271" s="117">
        <v>19528411716.032799</v>
      </c>
      <c r="L271" s="117">
        <v>19421822091.096001</v>
      </c>
      <c r="M271" s="117">
        <v>19453540796.146301</v>
      </c>
      <c r="N271" s="117">
        <v>20091956208.5588</v>
      </c>
      <c r="O271" s="117">
        <v>20091956208.5588</v>
      </c>
    </row>
    <row r="272" spans="1:15" x14ac:dyDescent="0.2">
      <c r="A272" s="118" t="s">
        <v>367</v>
      </c>
    </row>
    <row r="273" spans="1:15" s="121" customFormat="1" x14ac:dyDescent="0.2">
      <c r="A273" s="120" t="s">
        <v>368</v>
      </c>
      <c r="B273" s="121">
        <v>0.89184716423178001</v>
      </c>
      <c r="C273" s="121">
        <v>0.88572986985225799</v>
      </c>
      <c r="D273" s="121">
        <v>0.87988365356721998</v>
      </c>
      <c r="E273" s="121">
        <v>0.87716739880579797</v>
      </c>
      <c r="F273" s="121">
        <v>0.87049434531012704</v>
      </c>
      <c r="G273" s="121">
        <v>0.86567049231168902</v>
      </c>
      <c r="H273" s="121">
        <v>0.86262128813078198</v>
      </c>
      <c r="I273" s="121">
        <v>0.85981749852404199</v>
      </c>
      <c r="J273" s="121">
        <v>0.85694479784788902</v>
      </c>
      <c r="K273" s="121">
        <v>0.85311550511698597</v>
      </c>
      <c r="L273" s="121">
        <v>0.85148768869926095</v>
      </c>
      <c r="M273" s="121">
        <v>0.85144997115623999</v>
      </c>
      <c r="N273" s="121">
        <v>0.85130655965203705</v>
      </c>
      <c r="O273" s="121">
        <v>0.85130655965203705</v>
      </c>
    </row>
    <row r="274" spans="1:15" x14ac:dyDescent="0.2">
      <c r="A274" s="118" t="s">
        <v>369</v>
      </c>
    </row>
    <row r="275" spans="1:15" x14ac:dyDescent="0.2">
      <c r="A275" s="116" t="s">
        <v>370</v>
      </c>
    </row>
    <row r="276" spans="1:15" x14ac:dyDescent="0.2">
      <c r="A276" s="118" t="s">
        <v>371</v>
      </c>
      <c r="B276" s="117">
        <v>514974866.38659501</v>
      </c>
      <c r="C276" s="117">
        <v>554812604.85811996</v>
      </c>
      <c r="D276" s="117">
        <v>630780296.93067503</v>
      </c>
      <c r="E276" s="117">
        <v>631625107.64311504</v>
      </c>
      <c r="F276" s="117">
        <v>637081211.05724895</v>
      </c>
      <c r="G276" s="117">
        <v>561546400.94334102</v>
      </c>
      <c r="H276" s="117">
        <v>504940089.49357599</v>
      </c>
      <c r="I276" s="117">
        <v>447919639.83814299</v>
      </c>
      <c r="J276" s="117">
        <v>307192742.92203701</v>
      </c>
      <c r="K276" s="117">
        <v>296480967.30030501</v>
      </c>
      <c r="L276" s="117">
        <v>149338954.06727099</v>
      </c>
      <c r="M276" s="117">
        <v>106850459.045459</v>
      </c>
      <c r="N276" s="117">
        <v>24430205.235411499</v>
      </c>
      <c r="O276" s="117">
        <v>24430205.235411499</v>
      </c>
    </row>
    <row r="277" spans="1:15" x14ac:dyDescent="0.2">
      <c r="A277" s="118" t="s">
        <v>372</v>
      </c>
      <c r="B277" s="117">
        <v>0</v>
      </c>
      <c r="C277" s="117">
        <v>0</v>
      </c>
      <c r="D277" s="117">
        <v>0</v>
      </c>
      <c r="E277" s="117">
        <v>0</v>
      </c>
      <c r="F277" s="117">
        <v>0</v>
      </c>
      <c r="G277" s="117">
        <v>0</v>
      </c>
      <c r="H277" s="117">
        <v>0</v>
      </c>
      <c r="I277" s="117">
        <v>0</v>
      </c>
      <c r="J277" s="117">
        <v>0</v>
      </c>
      <c r="K277" s="117">
        <v>0</v>
      </c>
      <c r="L277" s="117">
        <v>0</v>
      </c>
      <c r="M277" s="117">
        <v>0</v>
      </c>
      <c r="N277" s="117">
        <v>0</v>
      </c>
      <c r="O277" s="117">
        <v>0</v>
      </c>
    </row>
    <row r="278" spans="1:15" x14ac:dyDescent="0.2">
      <c r="A278" s="118" t="s">
        <v>373</v>
      </c>
      <c r="B278" s="117">
        <v>-500558729.88203901</v>
      </c>
      <c r="C278" s="117">
        <v>-530921984.13353598</v>
      </c>
      <c r="D278" s="117">
        <v>-590306070.64754295</v>
      </c>
      <c r="E278" s="117">
        <v>-586689857.23508894</v>
      </c>
      <c r="F278" s="117">
        <v>-593210249.14931703</v>
      </c>
      <c r="G278" s="117">
        <v>-529905655.27174997</v>
      </c>
      <c r="H278" s="117">
        <v>-478259196.672167</v>
      </c>
      <c r="I278" s="117">
        <v>-426057806.01821101</v>
      </c>
      <c r="J278" s="117">
        <v>-301487137.15012097</v>
      </c>
      <c r="K278" s="117">
        <v>-296487951.04769897</v>
      </c>
      <c r="L278" s="117">
        <v>-159370700.84867999</v>
      </c>
      <c r="M278" s="117">
        <v>-124655490.91596501</v>
      </c>
      <c r="N278" s="117">
        <v>-103748166.235182</v>
      </c>
      <c r="O278" s="117">
        <v>-103748166.235182</v>
      </c>
    </row>
    <row r="279" spans="1:15" x14ac:dyDescent="0.2">
      <c r="A279" s="118" t="s">
        <v>374</v>
      </c>
      <c r="B279" s="117">
        <v>-167925236.17369199</v>
      </c>
      <c r="C279" s="117">
        <v>-266527535.79049599</v>
      </c>
      <c r="D279" s="117">
        <v>-148953364.192029</v>
      </c>
      <c r="E279" s="117">
        <v>-102750765.43993001</v>
      </c>
      <c r="F279" s="117">
        <v>-56887421.134861998</v>
      </c>
      <c r="G279" s="117">
        <v>-111069438.41003101</v>
      </c>
      <c r="H279" s="117">
        <v>-156597585.628447</v>
      </c>
      <c r="I279" s="117">
        <v>-72927991.7366537</v>
      </c>
      <c r="J279" s="117">
        <v>-1468946.8003080499</v>
      </c>
      <c r="K279" s="117">
        <v>51920222.431417599</v>
      </c>
      <c r="L279" s="117">
        <v>-65862947.368093699</v>
      </c>
      <c r="M279" s="117">
        <v>-9650117.2762052193</v>
      </c>
      <c r="N279" s="117">
        <v>-465928617.18101501</v>
      </c>
      <c r="O279" s="117">
        <v>-465928617.18101501</v>
      </c>
    </row>
    <row r="280" spans="1:15" x14ac:dyDescent="0.2">
      <c r="A280" s="118" t="s">
        <v>375</v>
      </c>
      <c r="B280" s="117">
        <v>0</v>
      </c>
      <c r="C280" s="117">
        <v>0</v>
      </c>
      <c r="D280" s="117">
        <v>0</v>
      </c>
      <c r="E280" s="117">
        <v>0</v>
      </c>
      <c r="F280" s="117">
        <v>0</v>
      </c>
      <c r="G280" s="117">
        <v>0</v>
      </c>
      <c r="H280" s="117">
        <v>0</v>
      </c>
      <c r="I280" s="117">
        <v>0</v>
      </c>
      <c r="J280" s="117">
        <v>0</v>
      </c>
      <c r="K280" s="117">
        <v>0</v>
      </c>
      <c r="L280" s="117">
        <v>0</v>
      </c>
      <c r="M280" s="117">
        <v>0</v>
      </c>
      <c r="N280" s="117">
        <v>0</v>
      </c>
      <c r="O280" s="117">
        <v>0</v>
      </c>
    </row>
    <row r="281" spans="1:15" x14ac:dyDescent="0.2">
      <c r="A281" s="118" t="s">
        <v>376</v>
      </c>
      <c r="B281" s="117">
        <v>0</v>
      </c>
      <c r="C281" s="117">
        <v>0</v>
      </c>
      <c r="D281" s="117">
        <v>0</v>
      </c>
      <c r="E281" s="117">
        <v>0</v>
      </c>
      <c r="F281" s="117">
        <v>0</v>
      </c>
      <c r="G281" s="117">
        <v>0</v>
      </c>
      <c r="H281" s="117">
        <v>0</v>
      </c>
      <c r="I281" s="117">
        <v>0</v>
      </c>
      <c r="J281" s="117">
        <v>0</v>
      </c>
      <c r="K281" s="117">
        <v>0</v>
      </c>
      <c r="L281" s="117">
        <v>0</v>
      </c>
      <c r="M281" s="117">
        <v>0</v>
      </c>
      <c r="N281" s="117">
        <v>0</v>
      </c>
      <c r="O281" s="117">
        <v>0</v>
      </c>
    </row>
    <row r="282" spans="1:15" x14ac:dyDescent="0.2">
      <c r="A282" s="118" t="s">
        <v>377</v>
      </c>
      <c r="B282" s="117">
        <v>0</v>
      </c>
      <c r="C282" s="117">
        <v>0</v>
      </c>
      <c r="D282" s="117">
        <v>0</v>
      </c>
      <c r="E282" s="117">
        <v>0</v>
      </c>
      <c r="F282" s="117">
        <v>0</v>
      </c>
      <c r="G282" s="117">
        <v>0</v>
      </c>
      <c r="H282" s="117">
        <v>0</v>
      </c>
      <c r="I282" s="117">
        <v>0</v>
      </c>
      <c r="J282" s="117">
        <v>0</v>
      </c>
      <c r="K282" s="117">
        <v>0</v>
      </c>
      <c r="L282" s="117">
        <v>0</v>
      </c>
      <c r="M282" s="117">
        <v>0</v>
      </c>
      <c r="N282" s="117">
        <v>0</v>
      </c>
      <c r="O282" s="117">
        <v>0</v>
      </c>
    </row>
    <row r="283" spans="1:15" x14ac:dyDescent="0.2">
      <c r="A283" s="118" t="s">
        <v>378</v>
      </c>
      <c r="B283" s="117">
        <v>-229035763.95459399</v>
      </c>
      <c r="C283" s="117">
        <v>-228983586.952151</v>
      </c>
      <c r="D283" s="117">
        <v>-228964510.190061</v>
      </c>
      <c r="E283" s="117">
        <v>-229454317.5508</v>
      </c>
      <c r="F283" s="117">
        <v>-229456669.630539</v>
      </c>
      <c r="G283" s="117">
        <v>-229459269.81471699</v>
      </c>
      <c r="H283" s="117">
        <v>-225874015.57478601</v>
      </c>
      <c r="I283" s="117">
        <v>-225871339.201996</v>
      </c>
      <c r="J283" s="117">
        <v>-225866299.22971001</v>
      </c>
      <c r="K283" s="117">
        <v>-218649318.17591801</v>
      </c>
      <c r="L283" s="117">
        <v>-218624665.67070699</v>
      </c>
      <c r="M283" s="117">
        <v>-218607784.073722</v>
      </c>
      <c r="N283" s="117">
        <v>-214395865.05611601</v>
      </c>
      <c r="O283" s="117">
        <v>-214395865.05611601</v>
      </c>
    </row>
    <row r="284" spans="1:15" x14ac:dyDescent="0.2">
      <c r="A284" s="118" t="s">
        <v>379</v>
      </c>
      <c r="B284" s="117">
        <v>0</v>
      </c>
      <c r="C284" s="117">
        <v>0</v>
      </c>
      <c r="D284" s="117">
        <v>0</v>
      </c>
      <c r="E284" s="117">
        <v>0</v>
      </c>
      <c r="F284" s="117">
        <v>0</v>
      </c>
      <c r="G284" s="117">
        <v>0</v>
      </c>
      <c r="H284" s="117">
        <v>0</v>
      </c>
      <c r="I284" s="117">
        <v>0</v>
      </c>
      <c r="J284" s="117">
        <v>0</v>
      </c>
      <c r="K284" s="117">
        <v>0</v>
      </c>
      <c r="L284" s="117">
        <v>0</v>
      </c>
      <c r="M284" s="117">
        <v>0</v>
      </c>
      <c r="N284" s="117">
        <v>0</v>
      </c>
      <c r="O284" s="117">
        <v>0</v>
      </c>
    </row>
    <row r="285" spans="1:15" x14ac:dyDescent="0.2">
      <c r="A285" s="118" t="s">
        <v>380</v>
      </c>
      <c r="B285" s="117">
        <v>-382544863.62373</v>
      </c>
      <c r="C285" s="117">
        <v>-471620502.01806301</v>
      </c>
      <c r="D285" s="117">
        <v>-337443648.09895802</v>
      </c>
      <c r="E285" s="117">
        <v>-287269832.58270502</v>
      </c>
      <c r="F285" s="117">
        <v>-242473128.85746899</v>
      </c>
      <c r="G285" s="117">
        <v>-308887962.55315697</v>
      </c>
      <c r="H285" s="117">
        <v>-355790708.38182402</v>
      </c>
      <c r="I285" s="117">
        <v>-276937497.11871803</v>
      </c>
      <c r="J285" s="117">
        <v>-221629640.25810301</v>
      </c>
      <c r="K285" s="117">
        <v>-166736079.49189299</v>
      </c>
      <c r="L285" s="117">
        <v>-294519359.82020903</v>
      </c>
      <c r="M285" s="117">
        <v>-246062933.220433</v>
      </c>
      <c r="N285" s="117">
        <v>-759642443.23690295</v>
      </c>
      <c r="O285" s="117">
        <v>-759642443.23690295</v>
      </c>
    </row>
    <row r="286" spans="1:15" x14ac:dyDescent="0.2">
      <c r="A286" s="118" t="s">
        <v>381</v>
      </c>
    </row>
    <row r="287" spans="1:15" x14ac:dyDescent="0.2">
      <c r="A287" s="118" t="s">
        <v>382</v>
      </c>
      <c r="B287" s="117">
        <v>-11041348.9802457</v>
      </c>
      <c r="C287" s="117">
        <v>-11182826.3084438</v>
      </c>
      <c r="D287" s="117">
        <v>-11215428.8303055</v>
      </c>
      <c r="E287" s="117">
        <v>-11389513.3637185</v>
      </c>
      <c r="F287" s="117">
        <v>-11432228.174254</v>
      </c>
      <c r="G287" s="117">
        <v>-11484799.9810254</v>
      </c>
      <c r="H287" s="117">
        <v>-11482355.5669824</v>
      </c>
      <c r="I287" s="117">
        <v>-11521207.808698099</v>
      </c>
      <c r="J287" s="117">
        <v>-11712828.4496553</v>
      </c>
      <c r="K287" s="117">
        <v>-11864485.047401501</v>
      </c>
      <c r="L287" s="117">
        <v>-12130356.3218408</v>
      </c>
      <c r="M287" s="117">
        <v>-12153363.6335328</v>
      </c>
      <c r="N287" s="117">
        <v>-75512908.552869096</v>
      </c>
      <c r="O287" s="117">
        <v>-75512908.552869096</v>
      </c>
    </row>
    <row r="288" spans="1:15" x14ac:dyDescent="0.2">
      <c r="A288" s="118" t="s">
        <v>383</v>
      </c>
      <c r="B288" s="117">
        <v>-142467750.68889099</v>
      </c>
      <c r="C288" s="117">
        <v>-231454088.75747001</v>
      </c>
      <c r="D288" s="117">
        <v>-97263709.078592002</v>
      </c>
      <c r="E288" s="117">
        <v>-46426001.668187603</v>
      </c>
      <c r="F288" s="117">
        <v>-1584231.0526779201</v>
      </c>
      <c r="G288" s="117">
        <v>-67943892.757412598</v>
      </c>
      <c r="H288" s="117">
        <v>-118434337.24005701</v>
      </c>
      <c r="I288" s="117">
        <v>-39544950.108026497</v>
      </c>
      <c r="J288" s="117">
        <v>15949487.4212633</v>
      </c>
      <c r="K288" s="117">
        <v>63777723.7314253</v>
      </c>
      <c r="L288" s="117">
        <v>-63764337.827659898</v>
      </c>
      <c r="M288" s="117">
        <v>-15301785.5131774</v>
      </c>
      <c r="N288" s="117">
        <v>-469733669.62791997</v>
      </c>
      <c r="O288" s="117">
        <v>-469733669.62791997</v>
      </c>
    </row>
    <row r="289" spans="1:15" x14ac:dyDescent="0.2">
      <c r="A289" s="118" t="s">
        <v>384</v>
      </c>
    </row>
    <row r="290" spans="1:15" x14ac:dyDescent="0.2">
      <c r="A290" s="116" t="s">
        <v>385</v>
      </c>
    </row>
    <row r="291" spans="1:15" x14ac:dyDescent="0.2">
      <c r="A291" s="124" t="s">
        <v>386</v>
      </c>
    </row>
    <row r="292" spans="1:15" x14ac:dyDescent="0.2">
      <c r="A292" s="118" t="s">
        <v>387</v>
      </c>
      <c r="B292" s="117">
        <v>7896301465.1251802</v>
      </c>
      <c r="C292" s="117">
        <v>8097737328.8873301</v>
      </c>
      <c r="D292" s="117">
        <v>8182295463.0669899</v>
      </c>
      <c r="E292" s="117">
        <v>8298873754.5659904</v>
      </c>
      <c r="F292" s="117">
        <v>8417347326.1482096</v>
      </c>
      <c r="G292" s="117">
        <v>8550101437.95469</v>
      </c>
      <c r="H292" s="117">
        <v>8688502976.6961708</v>
      </c>
      <c r="I292" s="117">
        <v>8864927064.2169991</v>
      </c>
      <c r="J292" s="117">
        <v>9101616314.8863106</v>
      </c>
      <c r="K292" s="117">
        <v>9341839005.3588295</v>
      </c>
      <c r="L292" s="117">
        <v>9474184749.0167503</v>
      </c>
      <c r="M292" s="117">
        <v>9552857252.5703506</v>
      </c>
      <c r="N292" s="117">
        <v>9456047556.0530491</v>
      </c>
      <c r="O292" s="117">
        <v>9456047556.0530491</v>
      </c>
    </row>
    <row r="293" spans="1:15" x14ac:dyDescent="0.2">
      <c r="A293" s="118" t="s">
        <v>388</v>
      </c>
      <c r="B293" s="117">
        <v>0</v>
      </c>
      <c r="C293" s="117">
        <v>0</v>
      </c>
      <c r="D293" s="117">
        <v>0</v>
      </c>
      <c r="E293" s="117">
        <v>0</v>
      </c>
      <c r="F293" s="117">
        <v>0</v>
      </c>
      <c r="G293" s="117">
        <v>0</v>
      </c>
      <c r="H293" s="117">
        <v>0</v>
      </c>
      <c r="I293" s="117">
        <v>0</v>
      </c>
      <c r="J293" s="117">
        <v>0</v>
      </c>
      <c r="K293" s="117">
        <v>0</v>
      </c>
      <c r="L293" s="117">
        <v>0</v>
      </c>
      <c r="M293" s="117">
        <v>0</v>
      </c>
      <c r="N293" s="117">
        <v>0</v>
      </c>
      <c r="O293" s="117">
        <v>0</v>
      </c>
    </row>
    <row r="294" spans="1:15" x14ac:dyDescent="0.2">
      <c r="A294" s="118" t="s">
        <v>389</v>
      </c>
      <c r="B294" s="117">
        <v>7607938381.6990499</v>
      </c>
      <c r="C294" s="117">
        <v>7737760970.4160404</v>
      </c>
      <c r="D294" s="117">
        <v>7785573363.3074503</v>
      </c>
      <c r="E294" s="117">
        <v>7821697004.64851</v>
      </c>
      <c r="F294" s="117">
        <v>7947160687.2458696</v>
      </c>
      <c r="G294" s="117">
        <v>8011364001.3930101</v>
      </c>
      <c r="H294" s="117">
        <v>8037888207.5084295</v>
      </c>
      <c r="I294" s="117">
        <v>8094026155.5518599</v>
      </c>
      <c r="J294" s="117">
        <v>8199241688.7792301</v>
      </c>
      <c r="K294" s="117">
        <v>8525109794.7549295</v>
      </c>
      <c r="L294" s="117">
        <v>8593139279.4368191</v>
      </c>
      <c r="M294" s="117">
        <v>9108920199.84478</v>
      </c>
      <c r="N294" s="117">
        <v>8900559112.7270298</v>
      </c>
      <c r="O294" s="117">
        <v>8900559112.7270298</v>
      </c>
    </row>
    <row r="295" spans="1:15" x14ac:dyDescent="0.2">
      <c r="A295" s="118" t="s">
        <v>390</v>
      </c>
      <c r="B295" s="117">
        <v>386925588.06636602</v>
      </c>
      <c r="C295" s="117">
        <v>511167285.70397103</v>
      </c>
      <c r="D295" s="117">
        <v>681737190.28210795</v>
      </c>
      <c r="E295" s="117">
        <v>750916741.86630094</v>
      </c>
      <c r="F295" s="117">
        <v>740889657.13367403</v>
      </c>
      <c r="G295" s="117">
        <v>651992369.85806406</v>
      </c>
      <c r="H295" s="117">
        <v>641392630.43073595</v>
      </c>
      <c r="I295" s="117">
        <v>634193783.74782205</v>
      </c>
      <c r="J295" s="117">
        <v>473711593.047674</v>
      </c>
      <c r="K295" s="117">
        <v>340946403.106116</v>
      </c>
      <c r="L295" s="117">
        <v>113155328.91598</v>
      </c>
      <c r="M295" s="117">
        <v>-412982970.812594</v>
      </c>
      <c r="N295" s="117">
        <v>-326435593.60775399</v>
      </c>
      <c r="O295" s="117">
        <v>-326435593.60775399</v>
      </c>
    </row>
    <row r="296" spans="1:15" x14ac:dyDescent="0.2">
      <c r="A296" s="118" t="s">
        <v>391</v>
      </c>
      <c r="B296" s="117">
        <v>15891165434.8906</v>
      </c>
      <c r="C296" s="117">
        <v>16346665585.007299</v>
      </c>
      <c r="D296" s="117">
        <v>16649606016.6565</v>
      </c>
      <c r="E296" s="117">
        <v>16871487501.080799</v>
      </c>
      <c r="F296" s="117">
        <v>17105397670.5277</v>
      </c>
      <c r="G296" s="117">
        <v>17213457809.2057</v>
      </c>
      <c r="H296" s="117">
        <v>17367783814.6353</v>
      </c>
      <c r="I296" s="117">
        <v>17593147003.516602</v>
      </c>
      <c r="J296" s="117">
        <v>17774569596.7132</v>
      </c>
      <c r="K296" s="117">
        <v>18207895203.219799</v>
      </c>
      <c r="L296" s="117">
        <v>18180479357.369499</v>
      </c>
      <c r="M296" s="117">
        <v>18248794481.602501</v>
      </c>
      <c r="N296" s="117">
        <v>18030171075.172298</v>
      </c>
      <c r="O296" s="117">
        <v>18030171075.172298</v>
      </c>
    </row>
    <row r="297" spans="1:15" x14ac:dyDescent="0.2">
      <c r="A297" s="124" t="s">
        <v>392</v>
      </c>
    </row>
    <row r="298" spans="1:15" s="121" customFormat="1" x14ac:dyDescent="0.2">
      <c r="A298" s="120" t="s">
        <v>393</v>
      </c>
      <c r="B298" s="121">
        <v>0</v>
      </c>
      <c r="C298" s="121">
        <v>0</v>
      </c>
      <c r="D298" s="121">
        <v>0</v>
      </c>
      <c r="E298" s="121">
        <v>0</v>
      </c>
      <c r="F298" s="121">
        <v>0</v>
      </c>
      <c r="G298" s="121">
        <v>0</v>
      </c>
      <c r="H298" s="121">
        <v>0</v>
      </c>
      <c r="I298" s="121">
        <v>0</v>
      </c>
      <c r="J298" s="121">
        <v>0</v>
      </c>
      <c r="K298" s="121">
        <v>0</v>
      </c>
      <c r="L298" s="121">
        <v>0</v>
      </c>
      <c r="M298" s="121">
        <v>0</v>
      </c>
      <c r="N298" s="121">
        <v>0</v>
      </c>
      <c r="O298" s="121">
        <v>0</v>
      </c>
    </row>
    <row r="299" spans="1:15" s="121" customFormat="1" x14ac:dyDescent="0.2">
      <c r="A299" s="120" t="s">
        <v>394</v>
      </c>
      <c r="B299" s="121">
        <v>0.95160323058283103</v>
      </c>
      <c r="C299" s="121">
        <v>0.93803227888123197</v>
      </c>
      <c r="D299" s="121">
        <v>0.91948598247726898</v>
      </c>
      <c r="E299" s="121">
        <v>0.91240515855837001</v>
      </c>
      <c r="F299" s="121">
        <v>0.91472313951161999</v>
      </c>
      <c r="G299" s="121">
        <v>0.92474136559570896</v>
      </c>
      <c r="H299" s="121">
        <v>0.92610071705168695</v>
      </c>
      <c r="I299" s="121">
        <v>0.92733984842747796</v>
      </c>
      <c r="J299" s="121">
        <v>0.94538058978822304</v>
      </c>
      <c r="K299" s="121">
        <v>0.96154475050717902</v>
      </c>
      <c r="L299" s="121">
        <v>0.98700304388879501</v>
      </c>
      <c r="M299" s="121">
        <v>1.04749148480899</v>
      </c>
      <c r="N299" s="121">
        <v>1.03807218229126</v>
      </c>
      <c r="O299" s="121">
        <v>1.03807218229126</v>
      </c>
    </row>
    <row r="300" spans="1:15" s="121" customFormat="1" x14ac:dyDescent="0.2">
      <c r="A300" s="120" t="s">
        <v>395</v>
      </c>
      <c r="B300" s="121">
        <v>4.8396769417168597E-2</v>
      </c>
      <c r="C300" s="121">
        <v>6.1967721118768103E-2</v>
      </c>
      <c r="D300" s="121">
        <v>8.05140175227302E-2</v>
      </c>
      <c r="E300" s="121">
        <v>8.7594841441629795E-2</v>
      </c>
      <c r="F300" s="121">
        <v>8.5276860488379694E-2</v>
      </c>
      <c r="G300" s="121">
        <v>7.52586344042903E-2</v>
      </c>
      <c r="H300" s="121">
        <v>7.38992829483128E-2</v>
      </c>
      <c r="I300" s="121">
        <v>7.26601515725218E-2</v>
      </c>
      <c r="J300" s="121">
        <v>5.4619410211776201E-2</v>
      </c>
      <c r="K300" s="121">
        <v>3.8455249492820698E-2</v>
      </c>
      <c r="L300" s="121">
        <v>1.29969561112047E-2</v>
      </c>
      <c r="M300" s="121">
        <v>-4.7491484808999403E-2</v>
      </c>
      <c r="N300" s="121">
        <v>-3.8072182291267603E-2</v>
      </c>
      <c r="O300" s="121">
        <v>-3.8072182291267603E-2</v>
      </c>
    </row>
    <row r="301" spans="1:15" x14ac:dyDescent="0.2">
      <c r="A301" s="124" t="s">
        <v>396</v>
      </c>
    </row>
    <row r="302" spans="1:15" x14ac:dyDescent="0.2">
      <c r="A302" s="118" t="s">
        <v>397</v>
      </c>
      <c r="B302" s="117">
        <v>526016215.36684102</v>
      </c>
      <c r="C302" s="117">
        <v>565995431.16656399</v>
      </c>
      <c r="D302" s="117">
        <v>641995725.76098096</v>
      </c>
      <c r="E302" s="117">
        <v>643014621.00683403</v>
      </c>
      <c r="F302" s="117">
        <v>648513439.23150301</v>
      </c>
      <c r="G302" s="117">
        <v>573031200.924366</v>
      </c>
      <c r="H302" s="117">
        <v>516422445.06055802</v>
      </c>
      <c r="I302" s="117">
        <v>459440847.64684099</v>
      </c>
      <c r="J302" s="117">
        <v>318905571.37169302</v>
      </c>
      <c r="K302" s="117">
        <v>308345452.34770697</v>
      </c>
      <c r="L302" s="117">
        <v>161469310.389112</v>
      </c>
      <c r="M302" s="117">
        <v>119003822.678992</v>
      </c>
      <c r="N302" s="117">
        <v>99943113.788280606</v>
      </c>
      <c r="O302" s="117">
        <v>99943113.788280606</v>
      </c>
    </row>
    <row r="303" spans="1:15" x14ac:dyDescent="0.2">
      <c r="A303" s="118" t="s">
        <v>398</v>
      </c>
      <c r="B303" s="117">
        <v>0</v>
      </c>
      <c r="C303" s="117">
        <v>0</v>
      </c>
      <c r="D303" s="117">
        <v>0</v>
      </c>
      <c r="E303" s="117">
        <v>0</v>
      </c>
      <c r="F303" s="117">
        <v>0</v>
      </c>
      <c r="G303" s="117">
        <v>0</v>
      </c>
      <c r="H303" s="117">
        <v>0</v>
      </c>
      <c r="I303" s="117">
        <v>0</v>
      </c>
      <c r="J303" s="117">
        <v>0</v>
      </c>
      <c r="K303" s="117">
        <v>0</v>
      </c>
      <c r="L303" s="117">
        <v>0</v>
      </c>
      <c r="M303" s="117">
        <v>0</v>
      </c>
      <c r="N303" s="117">
        <v>0</v>
      </c>
      <c r="O303" s="117">
        <v>0</v>
      </c>
    </row>
    <row r="304" spans="1:15" x14ac:dyDescent="0.2">
      <c r="A304" s="118" t="s">
        <v>399</v>
      </c>
      <c r="B304" s="117">
        <v>-500558729.88203901</v>
      </c>
      <c r="C304" s="117">
        <v>-530921984.13353598</v>
      </c>
      <c r="D304" s="117">
        <v>-590306070.64754295</v>
      </c>
      <c r="E304" s="117">
        <v>-586689857.23508894</v>
      </c>
      <c r="F304" s="117">
        <v>-593210249.14931703</v>
      </c>
      <c r="G304" s="117">
        <v>-529905655.27174997</v>
      </c>
      <c r="H304" s="117">
        <v>-478259196.672167</v>
      </c>
      <c r="I304" s="117">
        <v>-426057806.01821101</v>
      </c>
      <c r="J304" s="117">
        <v>-301487137.15012097</v>
      </c>
      <c r="K304" s="117">
        <v>-296487951.04769897</v>
      </c>
      <c r="L304" s="117">
        <v>-159370700.84867999</v>
      </c>
      <c r="M304" s="117">
        <v>-124655490.91596501</v>
      </c>
      <c r="N304" s="117">
        <v>-103748166.235182</v>
      </c>
      <c r="O304" s="117">
        <v>-103748166.235182</v>
      </c>
    </row>
    <row r="305" spans="1:15" x14ac:dyDescent="0.2">
      <c r="A305" s="118" t="s">
        <v>400</v>
      </c>
      <c r="B305" s="117">
        <v>-25457485.4848006</v>
      </c>
      <c r="C305" s="117">
        <v>-35073447.033026397</v>
      </c>
      <c r="D305" s="117">
        <v>-51689655.113437399</v>
      </c>
      <c r="E305" s="117">
        <v>-56324763.771743201</v>
      </c>
      <c r="F305" s="117">
        <v>-55303190.082184099</v>
      </c>
      <c r="G305" s="117">
        <v>-43125545.652618498</v>
      </c>
      <c r="H305" s="117">
        <v>-38163248.388389699</v>
      </c>
      <c r="I305" s="117">
        <v>-33383041.6286272</v>
      </c>
      <c r="J305" s="117">
        <v>-17418434.221571401</v>
      </c>
      <c r="K305" s="117">
        <v>-11857501.3000076</v>
      </c>
      <c r="L305" s="117">
        <v>-2098609.5404337901</v>
      </c>
      <c r="M305" s="117">
        <v>5651668.2369721802</v>
      </c>
      <c r="N305" s="117">
        <v>3805052.4469042998</v>
      </c>
      <c r="O305" s="117">
        <v>3805052.4469042998</v>
      </c>
    </row>
    <row r="306" spans="1:15" x14ac:dyDescent="0.2">
      <c r="A306" s="118" t="s">
        <v>401</v>
      </c>
      <c r="B306" s="117">
        <v>1.51339918375015E-6</v>
      </c>
      <c r="C306" s="117">
        <v>1.6880221664905499E-6</v>
      </c>
      <c r="D306" s="117">
        <v>6.9849193096160804E-7</v>
      </c>
      <c r="E306" s="117">
        <v>1.1641532182693401E-6</v>
      </c>
      <c r="F306" s="117">
        <v>1.7462298274040201E-6</v>
      </c>
      <c r="G306" s="117">
        <v>-1.7462298274040201E-6</v>
      </c>
      <c r="H306" s="117">
        <v>1.28056854009628E-6</v>
      </c>
      <c r="I306" s="117">
        <v>2.6775524020194999E-6</v>
      </c>
      <c r="J306" s="117">
        <v>-1.1641532182693399E-7</v>
      </c>
      <c r="K306" s="117">
        <v>3.4924596548080402E-7</v>
      </c>
      <c r="L306" s="117">
        <v>-1.1059455573558801E-6</v>
      </c>
      <c r="M306" s="117">
        <v>-5.8207660913467397E-7</v>
      </c>
      <c r="N306" s="117">
        <v>2.50292941927909E-6</v>
      </c>
      <c r="O306" s="117">
        <v>2.50292941927909E-6</v>
      </c>
    </row>
    <row r="307" spans="1:15" x14ac:dyDescent="0.2">
      <c r="A307" s="118" t="s">
        <v>402</v>
      </c>
    </row>
    <row r="308" spans="1:15" x14ac:dyDescent="0.2">
      <c r="A308" s="116" t="s">
        <v>403</v>
      </c>
    </row>
    <row r="309" spans="1:15" x14ac:dyDescent="0.2">
      <c r="A309" s="118" t="s">
        <v>404</v>
      </c>
      <c r="B309" s="117">
        <v>7660871424.7976799</v>
      </c>
      <c r="C309" s="117">
        <v>7857838331.0134001</v>
      </c>
      <c r="D309" s="117">
        <v>7895740974.6267099</v>
      </c>
      <c r="E309" s="117">
        <v>7955127915.2359695</v>
      </c>
      <c r="F309" s="117">
        <v>7985878507.2094297</v>
      </c>
      <c r="G309" s="117">
        <v>8017142172.5366297</v>
      </c>
      <c r="H309" s="117">
        <v>8077999651.8576803</v>
      </c>
      <c r="I309" s="117">
        <v>8124634667.4395599</v>
      </c>
      <c r="J309" s="117">
        <v>8158857610.3702497</v>
      </c>
      <c r="K309" s="117">
        <v>8298576456.3175001</v>
      </c>
      <c r="L309" s="117">
        <v>8319267964.4282303</v>
      </c>
      <c r="M309" s="117">
        <v>8329407432.1891499</v>
      </c>
      <c r="N309" s="117">
        <v>8369900298.5229797</v>
      </c>
      <c r="O309" s="117">
        <v>8369900298.5229797</v>
      </c>
    </row>
    <row r="310" spans="1:15" x14ac:dyDescent="0.2">
      <c r="A310" s="118" t="s">
        <v>405</v>
      </c>
      <c r="B310" s="117">
        <v>0</v>
      </c>
      <c r="C310" s="117">
        <v>0</v>
      </c>
      <c r="D310" s="117">
        <v>0</v>
      </c>
      <c r="E310" s="117">
        <v>0</v>
      </c>
      <c r="F310" s="117">
        <v>0</v>
      </c>
      <c r="G310" s="117">
        <v>0</v>
      </c>
      <c r="H310" s="117">
        <v>0</v>
      </c>
      <c r="I310" s="117">
        <v>0</v>
      </c>
      <c r="J310" s="117">
        <v>0</v>
      </c>
      <c r="K310" s="117">
        <v>0</v>
      </c>
      <c r="L310" s="117">
        <v>0</v>
      </c>
      <c r="M310" s="117">
        <v>0</v>
      </c>
      <c r="N310" s="117">
        <v>0</v>
      </c>
      <c r="O310" s="117">
        <v>0</v>
      </c>
    </row>
    <row r="311" spans="1:15" x14ac:dyDescent="0.2">
      <c r="A311" s="118" t="s">
        <v>406</v>
      </c>
      <c r="B311" s="117">
        <v>6473300785.0197802</v>
      </c>
      <c r="C311" s="117">
        <v>6544911738.7917604</v>
      </c>
      <c r="D311" s="117">
        <v>6446326836.7570801</v>
      </c>
      <c r="E311" s="117">
        <v>6444814361.8130398</v>
      </c>
      <c r="F311" s="117">
        <v>6486080762.0669899</v>
      </c>
      <c r="G311" s="117">
        <v>6582773640.8674603</v>
      </c>
      <c r="H311" s="117">
        <v>6642416783.1408396</v>
      </c>
      <c r="I311" s="117">
        <v>6689623856.2933702</v>
      </c>
      <c r="J311" s="117">
        <v>6848545276.2929201</v>
      </c>
      <c r="K311" s="117">
        <v>7084828859.57658</v>
      </c>
      <c r="L311" s="117">
        <v>7290757826.3422203</v>
      </c>
      <c r="M311" s="117">
        <v>7746984015.8122797</v>
      </c>
      <c r="N311" s="117">
        <v>7766320687.7335396</v>
      </c>
      <c r="O311" s="117">
        <v>7766320687.7335396</v>
      </c>
    </row>
    <row r="312" spans="1:15" x14ac:dyDescent="0.2">
      <c r="A312" s="118" t="s">
        <v>407</v>
      </c>
      <c r="B312" s="117">
        <v>329220031.40815198</v>
      </c>
      <c r="C312" s="117">
        <v>432366001.15735501</v>
      </c>
      <c r="D312" s="117">
        <v>564467193.39164698</v>
      </c>
      <c r="E312" s="117">
        <v>618730053.03447795</v>
      </c>
      <c r="F312" s="117">
        <v>604677612.68011904</v>
      </c>
      <c r="G312" s="117">
        <v>535728770.48179299</v>
      </c>
      <c r="H312" s="117">
        <v>530039366.43162102</v>
      </c>
      <c r="I312" s="117">
        <v>524154207.52777702</v>
      </c>
      <c r="J312" s="117">
        <v>395675041.18479902</v>
      </c>
      <c r="K312" s="117">
        <v>283344962.63980103</v>
      </c>
      <c r="L312" s="117">
        <v>96005437.949863896</v>
      </c>
      <c r="M312" s="117">
        <v>-351235097.40949899</v>
      </c>
      <c r="N312" s="117">
        <v>-284836432.379103</v>
      </c>
      <c r="O312" s="117">
        <v>-284836432.379103</v>
      </c>
    </row>
    <row r="313" spans="1:15" x14ac:dyDescent="0.2">
      <c r="A313" s="118" t="s">
        <v>408</v>
      </c>
      <c r="B313" s="117">
        <v>157939864.67130801</v>
      </c>
      <c r="C313" s="117">
        <v>157990246.49094799</v>
      </c>
      <c r="D313" s="117">
        <v>156331884.96000201</v>
      </c>
      <c r="E313" s="117">
        <v>155807851.54809099</v>
      </c>
      <c r="F313" s="117">
        <v>154273636.01393601</v>
      </c>
      <c r="G313" s="117">
        <v>153966796.931676</v>
      </c>
      <c r="H313" s="117">
        <v>153347504.39990601</v>
      </c>
      <c r="I313" s="117">
        <v>153178027.048733</v>
      </c>
      <c r="J313" s="117">
        <v>152879790.028988</v>
      </c>
      <c r="K313" s="117">
        <v>152667206.206848</v>
      </c>
      <c r="L313" s="117">
        <v>154562671.92597601</v>
      </c>
      <c r="M313" s="117">
        <v>140657141.95663899</v>
      </c>
      <c r="N313" s="117">
        <v>141435232.345395</v>
      </c>
      <c r="O313" s="117">
        <v>141435232.345395</v>
      </c>
    </row>
    <row r="314" spans="1:15" x14ac:dyDescent="0.2">
      <c r="A314" s="118" t="s">
        <v>409</v>
      </c>
      <c r="B314" s="117">
        <v>1517784.0723422801</v>
      </c>
      <c r="C314" s="117">
        <v>1513396.38910137</v>
      </c>
      <c r="D314" s="117">
        <v>1492997.59279365</v>
      </c>
      <c r="E314" s="117">
        <v>1484448.60612388</v>
      </c>
      <c r="F314" s="117">
        <v>1469790.28285749</v>
      </c>
      <c r="G314" s="117">
        <v>1466278.1994820801</v>
      </c>
      <c r="H314" s="117">
        <v>1464263.9075629299</v>
      </c>
      <c r="I314" s="117">
        <v>1453834.95251816</v>
      </c>
      <c r="J314" s="117">
        <v>1445068.4431358699</v>
      </c>
      <c r="K314" s="117">
        <v>1434815.2306671799</v>
      </c>
      <c r="L314" s="117">
        <v>1440604.3149932299</v>
      </c>
      <c r="M314" s="117">
        <v>1436957.22046817</v>
      </c>
      <c r="N314" s="117">
        <v>1471240.86511549</v>
      </c>
      <c r="O314" s="117">
        <v>1471240.86511549</v>
      </c>
    </row>
    <row r="315" spans="1:15" x14ac:dyDescent="0.2">
      <c r="A315" s="118" t="s">
        <v>410</v>
      </c>
      <c r="B315" s="117">
        <v>186158069.06936201</v>
      </c>
      <c r="C315" s="117">
        <v>188773984.41283599</v>
      </c>
      <c r="D315" s="117">
        <v>187367169.90219501</v>
      </c>
      <c r="E315" s="117">
        <v>187074909.96417099</v>
      </c>
      <c r="F315" s="117">
        <v>186579335.080511</v>
      </c>
      <c r="G315" s="117">
        <v>187624226.826208</v>
      </c>
      <c r="H315" s="117">
        <v>187886093.712749</v>
      </c>
      <c r="I315" s="117">
        <v>187837297.12902001</v>
      </c>
      <c r="J315" s="117">
        <v>189118104.39347801</v>
      </c>
      <c r="K315" s="117">
        <v>190826471.85046199</v>
      </c>
      <c r="L315" s="117">
        <v>193127458.407886</v>
      </c>
      <c r="M315" s="117">
        <v>196713877.83397701</v>
      </c>
      <c r="N315" s="117">
        <v>201116648.232916</v>
      </c>
      <c r="O315" s="117">
        <v>201116648.232916</v>
      </c>
    </row>
    <row r="316" spans="1:15" x14ac:dyDescent="0.2">
      <c r="A316" s="118" t="s">
        <v>411</v>
      </c>
      <c r="B316" s="117">
        <v>2508988664.1589398</v>
      </c>
      <c r="C316" s="117">
        <v>2547827002.0338898</v>
      </c>
      <c r="D316" s="117">
        <v>2526921135.55442</v>
      </c>
      <c r="E316" s="117">
        <v>2542930851.4162002</v>
      </c>
      <c r="F316" s="117">
        <v>2536080771.66606</v>
      </c>
      <c r="G316" s="117">
        <v>2550300785.3926902</v>
      </c>
      <c r="H316" s="117">
        <v>2535935095.1335802</v>
      </c>
      <c r="I316" s="117">
        <v>2535040909.43398</v>
      </c>
      <c r="J316" s="117">
        <v>2553252010.16922</v>
      </c>
      <c r="K316" s="117">
        <v>2396672605.5176802</v>
      </c>
      <c r="L316" s="117">
        <v>2425457690.2564998</v>
      </c>
      <c r="M316" s="117">
        <v>2560041366.30198</v>
      </c>
      <c r="N316" s="117">
        <v>2574346300.2701502</v>
      </c>
      <c r="O316" s="117">
        <v>2574346300.2701502</v>
      </c>
    </row>
    <row r="317" spans="1:15" x14ac:dyDescent="0.2">
      <c r="A317" s="118" t="s">
        <v>412</v>
      </c>
      <c r="B317" s="117">
        <v>0</v>
      </c>
      <c r="C317" s="117">
        <v>0</v>
      </c>
      <c r="D317" s="117">
        <v>0</v>
      </c>
      <c r="E317" s="117">
        <v>0</v>
      </c>
      <c r="F317" s="117">
        <v>0</v>
      </c>
      <c r="G317" s="117">
        <v>0</v>
      </c>
      <c r="H317" s="117">
        <v>0</v>
      </c>
      <c r="I317" s="117">
        <v>0</v>
      </c>
      <c r="J317" s="117">
        <v>0</v>
      </c>
      <c r="K317" s="117">
        <v>0</v>
      </c>
      <c r="L317" s="117">
        <v>0</v>
      </c>
      <c r="M317" s="117">
        <v>0</v>
      </c>
      <c r="N317" s="117">
        <v>0</v>
      </c>
      <c r="O317" s="117">
        <v>0</v>
      </c>
    </row>
    <row r="318" spans="1:15" x14ac:dyDescent="0.2">
      <c r="A318" s="118" t="s">
        <v>413</v>
      </c>
      <c r="B318" s="117">
        <v>17317996623.197498</v>
      </c>
      <c r="C318" s="117">
        <v>17731220700.289299</v>
      </c>
      <c r="D318" s="117">
        <v>17778648192.784801</v>
      </c>
      <c r="E318" s="117">
        <v>17905970391.618</v>
      </c>
      <c r="F318" s="117">
        <v>17955040414.999901</v>
      </c>
      <c r="G318" s="117">
        <v>18029002671.235901</v>
      </c>
      <c r="H318" s="117">
        <v>18129088758.5839</v>
      </c>
      <c r="I318" s="117">
        <v>18215922799.824902</v>
      </c>
      <c r="J318" s="117">
        <v>18299772900.882801</v>
      </c>
      <c r="K318" s="117">
        <v>18408351377.3395</v>
      </c>
      <c r="L318" s="117">
        <v>18480619653.625599</v>
      </c>
      <c r="M318" s="117">
        <v>18624005693.904999</v>
      </c>
      <c r="N318" s="117">
        <v>18769753975.591</v>
      </c>
      <c r="O318" s="117">
        <v>18769753975.591</v>
      </c>
    </row>
    <row r="319" spans="1:15" x14ac:dyDescent="0.2">
      <c r="A319" s="118" t="s">
        <v>414</v>
      </c>
    </row>
    <row r="320" spans="1:15" x14ac:dyDescent="0.2">
      <c r="A320" s="116" t="s">
        <v>415</v>
      </c>
    </row>
    <row r="321" spans="1:15" s="121" customFormat="1" x14ac:dyDescent="0.2">
      <c r="A321" s="120" t="s">
        <v>416</v>
      </c>
      <c r="B321" s="121">
        <v>0.44236476028271599</v>
      </c>
      <c r="C321" s="121">
        <v>0.443163979730126</v>
      </c>
      <c r="D321" s="121">
        <v>0.44411368564180498</v>
      </c>
      <c r="E321" s="121">
        <v>0.44427237068144698</v>
      </c>
      <c r="F321" s="121">
        <v>0.444770845546964</v>
      </c>
      <c r="G321" s="121">
        <v>0.44468029201234899</v>
      </c>
      <c r="H321" s="121">
        <v>0.44558222199849001</v>
      </c>
      <c r="I321" s="121">
        <v>0.44601828612918898</v>
      </c>
      <c r="J321" s="121">
        <v>0.445844746520141</v>
      </c>
      <c r="K321" s="121">
        <v>0.450804979012566</v>
      </c>
      <c r="L321" s="121">
        <v>0.45016174351037402</v>
      </c>
      <c r="M321" s="121">
        <v>0.44724038260550297</v>
      </c>
      <c r="N321" s="121">
        <v>0.44592488049697199</v>
      </c>
      <c r="O321" s="121">
        <v>0.44592488049697199</v>
      </c>
    </row>
    <row r="322" spans="1:15" s="121" customFormat="1" x14ac:dyDescent="0.2">
      <c r="A322" s="120" t="s">
        <v>417</v>
      </c>
      <c r="B322" s="121">
        <v>0</v>
      </c>
      <c r="C322" s="121">
        <v>0</v>
      </c>
      <c r="D322" s="121">
        <v>0</v>
      </c>
      <c r="E322" s="121">
        <v>0</v>
      </c>
      <c r="F322" s="121">
        <v>0</v>
      </c>
      <c r="G322" s="121">
        <v>0</v>
      </c>
      <c r="H322" s="121">
        <v>0</v>
      </c>
      <c r="I322" s="121">
        <v>0</v>
      </c>
      <c r="J322" s="121">
        <v>0</v>
      </c>
      <c r="K322" s="121">
        <v>0</v>
      </c>
      <c r="L322" s="121">
        <v>0</v>
      </c>
      <c r="M322" s="121">
        <v>0</v>
      </c>
      <c r="N322" s="121">
        <v>0</v>
      </c>
      <c r="O322" s="121">
        <v>0</v>
      </c>
    </row>
    <row r="323" spans="1:15" s="121" customFormat="1" x14ac:dyDescent="0.2">
      <c r="A323" s="120" t="s">
        <v>418</v>
      </c>
      <c r="B323" s="121">
        <v>0.37379039422774502</v>
      </c>
      <c r="C323" s="121">
        <v>0.369117944523976</v>
      </c>
      <c r="D323" s="121">
        <v>0.36258813194656703</v>
      </c>
      <c r="E323" s="121">
        <v>0.35992544502530299</v>
      </c>
      <c r="F323" s="121">
        <v>0.36124010930370398</v>
      </c>
      <c r="G323" s="121">
        <v>0.36512134147996</v>
      </c>
      <c r="H323" s="121">
        <v>0.36639551339808601</v>
      </c>
      <c r="I323" s="121">
        <v>0.36724045933910299</v>
      </c>
      <c r="J323" s="121">
        <v>0.37424209105690798</v>
      </c>
      <c r="K323" s="121">
        <v>0.38487036206283598</v>
      </c>
      <c r="L323" s="121">
        <v>0.39450829912577401</v>
      </c>
      <c r="M323" s="121">
        <v>0.41596765718062401</v>
      </c>
      <c r="N323" s="121">
        <v>0.41376784681531698</v>
      </c>
      <c r="O323" s="121">
        <v>0.41376784681531698</v>
      </c>
    </row>
    <row r="324" spans="1:15" s="121" customFormat="1" x14ac:dyDescent="0.2">
      <c r="A324" s="120" t="s">
        <v>419</v>
      </c>
      <c r="B324" s="121">
        <v>1.9010283843522598E-2</v>
      </c>
      <c r="C324" s="121">
        <v>2.4384446421689399E-2</v>
      </c>
      <c r="D324" s="121">
        <v>3.1749725134935999E-2</v>
      </c>
      <c r="E324" s="121">
        <v>3.4554399426691203E-2</v>
      </c>
      <c r="F324" s="121">
        <v>3.3677318385480298E-2</v>
      </c>
      <c r="G324" s="121">
        <v>2.97148311668128E-2</v>
      </c>
      <c r="H324" s="121">
        <v>2.9236955783596801E-2</v>
      </c>
      <c r="I324" s="121">
        <v>2.87745075167322E-2</v>
      </c>
      <c r="J324" s="121">
        <v>2.16218552726253E-2</v>
      </c>
      <c r="K324" s="121">
        <v>1.5392196554255E-2</v>
      </c>
      <c r="L324" s="121">
        <v>5.19492526491279E-3</v>
      </c>
      <c r="M324" s="121">
        <v>-1.8859267076171801E-2</v>
      </c>
      <c r="N324" s="121">
        <v>-1.5175288538651899E-2</v>
      </c>
      <c r="O324" s="121">
        <v>-1.5175288538651899E-2</v>
      </c>
    </row>
    <row r="325" spans="1:15" s="121" customFormat="1" x14ac:dyDescent="0.2">
      <c r="A325" s="120" t="s">
        <v>420</v>
      </c>
      <c r="B325" s="121">
        <v>9.1199847250083895E-3</v>
      </c>
      <c r="C325" s="121">
        <v>8.9102859392174404E-3</v>
      </c>
      <c r="D325" s="121">
        <v>8.7932380046446199E-3</v>
      </c>
      <c r="E325" s="121">
        <v>8.7014469554259101E-3</v>
      </c>
      <c r="F325" s="121">
        <v>8.5922188114404708E-3</v>
      </c>
      <c r="G325" s="121">
        <v>8.5399508635782603E-3</v>
      </c>
      <c r="H325" s="121">
        <v>8.4586438095129203E-3</v>
      </c>
      <c r="I325" s="121">
        <v>8.4090182381649798E-3</v>
      </c>
      <c r="J325" s="121">
        <v>8.3541905605622607E-3</v>
      </c>
      <c r="K325" s="121">
        <v>8.2933665854933395E-3</v>
      </c>
      <c r="L325" s="121">
        <v>8.3635005115022393E-3</v>
      </c>
      <c r="M325" s="121">
        <v>7.5524645056713599E-3</v>
      </c>
      <c r="N325" s="121">
        <v>7.5352736391389903E-3</v>
      </c>
      <c r="O325" s="121">
        <v>7.5352736391389903E-3</v>
      </c>
    </row>
    <row r="326" spans="1:15" s="121" customFormat="1" x14ac:dyDescent="0.2">
      <c r="A326" s="120" t="s">
        <v>421</v>
      </c>
      <c r="B326" s="121">
        <v>8.7642012258461999E-5</v>
      </c>
      <c r="C326" s="121">
        <v>8.5352069926955602E-5</v>
      </c>
      <c r="D326" s="121">
        <v>8.3977003009686697E-5</v>
      </c>
      <c r="E326" s="121">
        <v>8.2902438329662606E-5</v>
      </c>
      <c r="F326" s="121">
        <v>8.18594806185792E-5</v>
      </c>
      <c r="G326" s="121">
        <v>8.1328858074963099E-5</v>
      </c>
      <c r="H326" s="121">
        <v>8.0768753855298698E-5</v>
      </c>
      <c r="I326" s="121">
        <v>7.9811216181270502E-5</v>
      </c>
      <c r="J326" s="121">
        <v>7.8966468653070496E-5</v>
      </c>
      <c r="K326" s="121">
        <v>7.7943711593501201E-5</v>
      </c>
      <c r="L326" s="121">
        <v>7.7952165132656005E-5</v>
      </c>
      <c r="M326" s="121">
        <v>7.7156184554777999E-5</v>
      </c>
      <c r="N326" s="121">
        <v>7.8383598795634806E-5</v>
      </c>
      <c r="O326" s="121">
        <v>7.8383598795634806E-5</v>
      </c>
    </row>
    <row r="327" spans="1:15" s="121" customFormat="1" x14ac:dyDescent="0.2">
      <c r="A327" s="120" t="s">
        <v>422</v>
      </c>
      <c r="B327" s="121">
        <v>1.07493997787251E-2</v>
      </c>
      <c r="C327" s="121">
        <v>1.06464178413704E-2</v>
      </c>
      <c r="D327" s="121">
        <v>1.05388873141791E-2</v>
      </c>
      <c r="E327" s="121">
        <v>1.0447627571848399E-2</v>
      </c>
      <c r="F327" s="121">
        <v>1.0391473968760299E-2</v>
      </c>
      <c r="G327" s="121">
        <v>1.0406800101347201E-2</v>
      </c>
      <c r="H327" s="121">
        <v>1.03637913749959E-2</v>
      </c>
      <c r="I327" s="121">
        <v>1.03117091125806E-2</v>
      </c>
      <c r="J327" s="121">
        <v>1.0334450892795201E-2</v>
      </c>
      <c r="K327" s="121">
        <v>1.0366298857450501E-2</v>
      </c>
      <c r="L327" s="121">
        <v>1.04502696353039E-2</v>
      </c>
      <c r="M327" s="121">
        <v>1.0562382822850699E-2</v>
      </c>
      <c r="N327" s="121">
        <v>1.0714932571543399E-2</v>
      </c>
      <c r="O327" s="121">
        <v>1.0714932571543399E-2</v>
      </c>
    </row>
    <row r="328" spans="1:15" s="121" customFormat="1" x14ac:dyDescent="0.2">
      <c r="A328" s="120" t="s">
        <v>423</v>
      </c>
      <c r="B328" s="121">
        <v>0.14487753513002299</v>
      </c>
      <c r="C328" s="121">
        <v>0.14369157347369299</v>
      </c>
      <c r="D328" s="121">
        <v>0.14213235495485699</v>
      </c>
      <c r="E328" s="121">
        <v>0.142015807900954</v>
      </c>
      <c r="F328" s="121">
        <v>0.14124617450303101</v>
      </c>
      <c r="G328" s="121">
        <v>0.141455455517876</v>
      </c>
      <c r="H328" s="121">
        <v>0.13988210488146199</v>
      </c>
      <c r="I328" s="121">
        <v>0.139166208448047</v>
      </c>
      <c r="J328" s="121">
        <v>0.13952369922831301</v>
      </c>
      <c r="K328" s="121">
        <v>0.13019485321580401</v>
      </c>
      <c r="L328" s="121">
        <v>0.131243309786999</v>
      </c>
      <c r="M328" s="121">
        <v>0.13745922377696601</v>
      </c>
      <c r="N328" s="121">
        <v>0.13715397141688301</v>
      </c>
      <c r="O328" s="121">
        <v>0.13715397141688301</v>
      </c>
    </row>
    <row r="329" spans="1:15" s="121" customFormat="1" x14ac:dyDescent="0.2">
      <c r="A329" s="120" t="s">
        <v>424</v>
      </c>
      <c r="B329" s="121">
        <v>0</v>
      </c>
      <c r="C329" s="121">
        <v>0</v>
      </c>
      <c r="D329" s="121">
        <v>0</v>
      </c>
      <c r="E329" s="121">
        <v>0</v>
      </c>
      <c r="F329" s="121">
        <v>0</v>
      </c>
      <c r="G329" s="121">
        <v>0</v>
      </c>
      <c r="H329" s="121">
        <v>0</v>
      </c>
      <c r="I329" s="121">
        <v>0</v>
      </c>
      <c r="J329" s="121">
        <v>0</v>
      </c>
      <c r="K329" s="121">
        <v>0</v>
      </c>
      <c r="L329" s="121">
        <v>0</v>
      </c>
      <c r="M329" s="121">
        <v>0</v>
      </c>
      <c r="N329" s="121">
        <v>0</v>
      </c>
      <c r="O329" s="121">
        <v>0</v>
      </c>
    </row>
    <row r="330" spans="1:15" s="121" customFormat="1" x14ac:dyDescent="0.2">
      <c r="A330" s="120" t="s">
        <v>425</v>
      </c>
      <c r="B330" s="121">
        <v>1</v>
      </c>
      <c r="C330" s="121">
        <v>1</v>
      </c>
      <c r="D330" s="121">
        <v>0.999999999999999</v>
      </c>
      <c r="E330" s="121">
        <v>1</v>
      </c>
      <c r="F330" s="121">
        <v>0.999999999999999</v>
      </c>
      <c r="G330" s="121">
        <v>1</v>
      </c>
      <c r="H330" s="121">
        <v>1</v>
      </c>
      <c r="I330" s="121">
        <v>1</v>
      </c>
      <c r="J330" s="121">
        <v>1</v>
      </c>
      <c r="K330" s="121">
        <v>1</v>
      </c>
      <c r="L330" s="121">
        <v>1</v>
      </c>
      <c r="M330" s="121">
        <v>1</v>
      </c>
      <c r="N330" s="121">
        <v>1</v>
      </c>
      <c r="O330" s="121">
        <v>1</v>
      </c>
    </row>
    <row r="331" spans="1:15" s="121" customFormat="1" x14ac:dyDescent="0.2">
      <c r="A331" s="120" t="s">
        <v>426</v>
      </c>
    </row>
    <row r="332" spans="1:15" s="121" customFormat="1" x14ac:dyDescent="0.2">
      <c r="A332" s="127" t="s">
        <v>427</v>
      </c>
    </row>
    <row r="333" spans="1:15" x14ac:dyDescent="0.2">
      <c r="A333" s="118" t="s">
        <v>428</v>
      </c>
    </row>
    <row r="334" spans="1:15" x14ac:dyDescent="0.2">
      <c r="A334" s="118" t="s">
        <v>429</v>
      </c>
      <c r="B334" s="117">
        <v>987425044.18716598</v>
      </c>
      <c r="C334" s="117">
        <v>1010248359.37852</v>
      </c>
      <c r="D334" s="117">
        <v>1009517812.40738</v>
      </c>
      <c r="E334" s="117">
        <v>1018264182.8438801</v>
      </c>
      <c r="F334" s="117">
        <v>1020165637.64332</v>
      </c>
      <c r="G334" s="117">
        <v>1034015988.60402</v>
      </c>
      <c r="H334" s="117">
        <v>1040337144.18981</v>
      </c>
      <c r="I334" s="117">
        <v>1049488022.31033</v>
      </c>
      <c r="J334" s="117">
        <v>1061815503.23888</v>
      </c>
      <c r="K334" s="117">
        <v>1076971595.3264401</v>
      </c>
      <c r="L334" s="117">
        <v>1099296257.6243501</v>
      </c>
      <c r="M334" s="117">
        <v>1113072482.10028</v>
      </c>
      <c r="N334" s="117">
        <v>1124156930.18751</v>
      </c>
      <c r="O334" s="117">
        <v>1124156930.18751</v>
      </c>
    </row>
    <row r="335" spans="1:15" x14ac:dyDescent="0.2">
      <c r="A335" s="118" t="s">
        <v>430</v>
      </c>
      <c r="B335" s="117">
        <v>1064033758.43514</v>
      </c>
      <c r="C335" s="117">
        <v>1088826742.6886599</v>
      </c>
      <c r="D335" s="117">
        <v>1088475222.15365</v>
      </c>
      <c r="E335" s="117">
        <v>1097815461.9962399</v>
      </c>
      <c r="F335" s="117">
        <v>1100024422.71541</v>
      </c>
      <c r="G335" s="117">
        <v>1114187410.32938</v>
      </c>
      <c r="H335" s="117">
        <v>1121117140.70839</v>
      </c>
      <c r="I335" s="117">
        <v>1130734368.98472</v>
      </c>
      <c r="J335" s="117">
        <v>1143404079.3425901</v>
      </c>
      <c r="K335" s="117">
        <v>1159957359.8896201</v>
      </c>
      <c r="L335" s="117">
        <v>1182488937.26863</v>
      </c>
      <c r="M335" s="117">
        <v>1196366556.4221699</v>
      </c>
      <c r="N335" s="117">
        <v>1207855933.17274</v>
      </c>
      <c r="O335" s="117">
        <v>1207855933.17274</v>
      </c>
    </row>
    <row r="336" spans="1:15" x14ac:dyDescent="0.2">
      <c r="A336" s="118" t="s">
        <v>431</v>
      </c>
      <c r="B336" s="117">
        <v>1140642472.68311</v>
      </c>
      <c r="C336" s="117">
        <v>1167405125.99879</v>
      </c>
      <c r="D336" s="117">
        <v>1167432631.89991</v>
      </c>
      <c r="E336" s="117">
        <v>1177366741.1486001</v>
      </c>
      <c r="F336" s="117">
        <v>1179883207.7875099</v>
      </c>
      <c r="G336" s="117">
        <v>1194358832.05475</v>
      </c>
      <c r="H336" s="117">
        <v>1201897137.22697</v>
      </c>
      <c r="I336" s="117">
        <v>1211980715.6591201</v>
      </c>
      <c r="J336" s="117">
        <v>1224992655.44629</v>
      </c>
      <c r="K336" s="117">
        <v>1242943124.45279</v>
      </c>
      <c r="L336" s="117">
        <v>1265681616.91291</v>
      </c>
      <c r="M336" s="117">
        <v>1279660630.74406</v>
      </c>
      <c r="N336" s="117">
        <v>1291554936.15797</v>
      </c>
      <c r="O336" s="117">
        <v>1291554936.15797</v>
      </c>
    </row>
    <row r="337" spans="1:15" x14ac:dyDescent="0.2">
      <c r="A337" s="118" t="s">
        <v>432</v>
      </c>
      <c r="B337" s="117">
        <v>14134172209.8174</v>
      </c>
      <c r="C337" s="117">
        <v>14402750069.805099</v>
      </c>
      <c r="D337" s="117">
        <v>14342067811.383801</v>
      </c>
      <c r="E337" s="117">
        <v>14399942277.049</v>
      </c>
      <c r="F337" s="117">
        <v>14471959269.2764</v>
      </c>
      <c r="G337" s="117">
        <v>14599915813.403999</v>
      </c>
      <c r="H337" s="117">
        <v>14720416434.998501</v>
      </c>
      <c r="I337" s="117">
        <v>14814258523.732901</v>
      </c>
      <c r="J337" s="117">
        <v>15007402886.663099</v>
      </c>
      <c r="K337" s="117">
        <v>15383405315.893999</v>
      </c>
      <c r="L337" s="117">
        <v>15610025790.770399</v>
      </c>
      <c r="M337" s="117">
        <v>16076391448.0014</v>
      </c>
      <c r="N337" s="117">
        <v>16136220986.2565</v>
      </c>
      <c r="O337" s="117">
        <v>16136220986.2565</v>
      </c>
    </row>
    <row r="338" spans="1:15" s="121" customFormat="1" x14ac:dyDescent="0.2">
      <c r="A338" s="120" t="s">
        <v>433</v>
      </c>
      <c r="B338" s="121">
        <v>6.98608329889535E-2</v>
      </c>
      <c r="C338" s="121">
        <v>7.01427404129214E-2</v>
      </c>
      <c r="D338" s="121">
        <v>7.0388581736177194E-2</v>
      </c>
      <c r="E338" s="121">
        <v>7.0713073931331999E-2</v>
      </c>
      <c r="F338" s="121">
        <v>7.0492572474903495E-2</v>
      </c>
      <c r="G338" s="121">
        <v>7.0823421300463693E-2</v>
      </c>
      <c r="H338" s="121">
        <v>7.0673078359139496E-2</v>
      </c>
      <c r="I338" s="121">
        <v>7.0843101639478906E-2</v>
      </c>
      <c r="J338" s="121">
        <v>7.0752781894227998E-2</v>
      </c>
      <c r="K338" s="121">
        <v>7.0008660190063507E-2</v>
      </c>
      <c r="L338" s="121">
        <v>7.0422449799815101E-2</v>
      </c>
      <c r="M338" s="121">
        <v>6.9236463027195994E-2</v>
      </c>
      <c r="N338" s="121">
        <v>6.96666791527569E-2</v>
      </c>
      <c r="O338" s="121">
        <v>6.96666791527569E-2</v>
      </c>
    </row>
    <row r="339" spans="1:15" s="121" customFormat="1" x14ac:dyDescent="0.2">
      <c r="A339" s="120" t="s">
        <v>434</v>
      </c>
      <c r="B339" s="121">
        <v>7.5280939176337103E-2</v>
      </c>
      <c r="C339" s="121">
        <v>7.5598530656402096E-2</v>
      </c>
      <c r="D339" s="121">
        <v>7.5893883397322295E-2</v>
      </c>
      <c r="E339" s="121">
        <v>7.6237490461747603E-2</v>
      </c>
      <c r="F339" s="121">
        <v>7.6010746178006197E-2</v>
      </c>
      <c r="G339" s="121">
        <v>7.6314646232854194E-2</v>
      </c>
      <c r="H339" s="121">
        <v>7.6160694614785501E-2</v>
      </c>
      <c r="I339" s="121">
        <v>7.6327435974824595E-2</v>
      </c>
      <c r="J339" s="121">
        <v>7.6189337220946701E-2</v>
      </c>
      <c r="K339" s="121">
        <v>7.5403159188112703E-2</v>
      </c>
      <c r="L339" s="121">
        <v>7.5751888761630901E-2</v>
      </c>
      <c r="M339" s="121">
        <v>7.4417605486391702E-2</v>
      </c>
      <c r="N339" s="121">
        <v>7.4853705474255502E-2</v>
      </c>
      <c r="O339" s="121">
        <v>7.4853705474255502E-2</v>
      </c>
    </row>
    <row r="340" spans="1:15" s="121" customFormat="1" x14ac:dyDescent="0.2">
      <c r="A340" s="120" t="s">
        <v>435</v>
      </c>
      <c r="B340" s="121">
        <v>8.0701045363720705E-2</v>
      </c>
      <c r="C340" s="121">
        <v>8.1054320899882806E-2</v>
      </c>
      <c r="D340" s="121">
        <v>8.1399185058467396E-2</v>
      </c>
      <c r="E340" s="121">
        <v>8.1761906992163194E-2</v>
      </c>
      <c r="F340" s="121">
        <v>8.1528919881108899E-2</v>
      </c>
      <c r="G340" s="121">
        <v>8.1805871165244598E-2</v>
      </c>
      <c r="H340" s="121">
        <v>8.1648310870431506E-2</v>
      </c>
      <c r="I340" s="121">
        <v>8.1811770310170201E-2</v>
      </c>
      <c r="J340" s="121">
        <v>8.1625892547665405E-2</v>
      </c>
      <c r="K340" s="121">
        <v>8.07976581861619E-2</v>
      </c>
      <c r="L340" s="121">
        <v>8.1081327723446797E-2</v>
      </c>
      <c r="M340" s="121">
        <v>7.9598747945587398E-2</v>
      </c>
      <c r="N340" s="121">
        <v>8.0040731795753994E-2</v>
      </c>
      <c r="O340" s="121">
        <v>8.0040731795753994E-2</v>
      </c>
    </row>
    <row r="341" spans="1:15" x14ac:dyDescent="0.2">
      <c r="A341" s="118" t="s">
        <v>436</v>
      </c>
    </row>
    <row r="342" spans="1:15" s="121" customFormat="1" x14ac:dyDescent="0.2">
      <c r="A342" s="120" t="s">
        <v>437</v>
      </c>
      <c r="B342" s="121">
        <v>0.10099999999999899</v>
      </c>
      <c r="C342" s="121">
        <v>0.10099999999999899</v>
      </c>
      <c r="D342" s="121">
        <v>0.10099999999999899</v>
      </c>
      <c r="E342" s="121">
        <v>0.10099999999999899</v>
      </c>
      <c r="F342" s="121">
        <v>0.10099999999999899</v>
      </c>
      <c r="G342" s="121">
        <v>0.10099999999999899</v>
      </c>
      <c r="H342" s="121">
        <v>0.10099999999999899</v>
      </c>
      <c r="I342" s="121">
        <v>0.10099999999999899</v>
      </c>
      <c r="J342" s="121">
        <v>0.10099999999999899</v>
      </c>
      <c r="K342" s="121">
        <v>0.10099999999999899</v>
      </c>
      <c r="L342" s="121">
        <v>0.10099999999999899</v>
      </c>
      <c r="M342" s="121">
        <v>0.10099999999999899</v>
      </c>
      <c r="N342" s="121">
        <v>0.10099999999999899</v>
      </c>
      <c r="O342" s="121">
        <v>0.10099999999999899</v>
      </c>
    </row>
    <row r="343" spans="1:15" s="121" customFormat="1" x14ac:dyDescent="0.2">
      <c r="A343" s="120" t="s">
        <v>438</v>
      </c>
      <c r="B343" s="121">
        <v>0</v>
      </c>
      <c r="C343" s="121">
        <v>0</v>
      </c>
      <c r="D343" s="121">
        <v>0</v>
      </c>
      <c r="E343" s="121">
        <v>0</v>
      </c>
      <c r="F343" s="121">
        <v>0</v>
      </c>
      <c r="G343" s="121">
        <v>0</v>
      </c>
      <c r="H343" s="121">
        <v>0</v>
      </c>
      <c r="I343" s="121">
        <v>0</v>
      </c>
      <c r="J343" s="121">
        <v>0</v>
      </c>
      <c r="K343" s="121">
        <v>0</v>
      </c>
      <c r="L343" s="121">
        <v>0</v>
      </c>
      <c r="M343" s="121">
        <v>0</v>
      </c>
      <c r="N343" s="121">
        <v>0</v>
      </c>
      <c r="O343" s="121">
        <v>0</v>
      </c>
    </row>
    <row r="344" spans="1:15" s="121" customFormat="1" x14ac:dyDescent="0.2">
      <c r="A344" s="120" t="s">
        <v>439</v>
      </c>
      <c r="B344" s="121">
        <v>4.48435433747097E-2</v>
      </c>
      <c r="C344" s="121">
        <v>4.5101459429428899E-2</v>
      </c>
      <c r="D344" s="121">
        <v>4.5142821809318598E-2</v>
      </c>
      <c r="E344" s="121">
        <v>4.5671997055723203E-2</v>
      </c>
      <c r="F344" s="121">
        <v>4.52431451676443E-2</v>
      </c>
      <c r="G344" s="121">
        <v>4.6250420797253299E-2</v>
      </c>
      <c r="H344" s="121">
        <v>4.5953029723382603E-2</v>
      </c>
      <c r="I344" s="121">
        <v>4.6362287960563603E-2</v>
      </c>
      <c r="J344" s="121">
        <v>4.6631722184957501E-2</v>
      </c>
      <c r="K344" s="121">
        <v>4.5421158955247599E-2</v>
      </c>
      <c r="L344" s="121">
        <v>4.69420163189107E-2</v>
      </c>
      <c r="M344" s="121">
        <v>4.5836728854259302E-2</v>
      </c>
      <c r="N344" s="121">
        <v>4.6675384341837198E-2</v>
      </c>
      <c r="O344" s="121">
        <v>4.6675384341837198E-2</v>
      </c>
    </row>
    <row r="345" spans="1:15" s="121" customFormat="1" x14ac:dyDescent="0.2">
      <c r="A345" s="120" t="s">
        <v>440</v>
      </c>
      <c r="B345" s="121">
        <v>1.93262202984614E-2</v>
      </c>
      <c r="C345" s="121">
        <v>1.8765614622806601E-2</v>
      </c>
      <c r="D345" s="121">
        <v>1.7716875978712299E-2</v>
      </c>
      <c r="E345" s="121">
        <v>2.0280021559609101E-2</v>
      </c>
      <c r="F345" s="121">
        <v>2.4801235251685299E-2</v>
      </c>
      <c r="G345" s="121">
        <v>3.2451326820387802E-2</v>
      </c>
      <c r="H345" s="121">
        <v>3.68787155697382E-2</v>
      </c>
      <c r="I345" s="121">
        <v>4.1041150400109298E-2</v>
      </c>
      <c r="J345" s="121">
        <v>5.78908561335294E-2</v>
      </c>
      <c r="K345" s="121">
        <v>8.2320311298427595E-2</v>
      </c>
      <c r="L345" s="121">
        <v>0.23930921461024601</v>
      </c>
      <c r="M345" s="121">
        <v>-6.0912937254856497E-2</v>
      </c>
      <c r="N345" s="121">
        <v>-6.5787503969529398E-2</v>
      </c>
      <c r="O345" s="121">
        <v>-6.5787503969529398E-2</v>
      </c>
    </row>
    <row r="346" spans="1:15" s="121" customFormat="1" x14ac:dyDescent="0.2">
      <c r="A346" s="120" t="s">
        <v>441</v>
      </c>
      <c r="B346" s="121">
        <v>2.6099999999999901E-2</v>
      </c>
      <c r="C346" s="121">
        <v>2.6099999999999901E-2</v>
      </c>
      <c r="D346" s="121">
        <v>2.6099999999999901E-2</v>
      </c>
      <c r="E346" s="121">
        <v>2.6099999999999901E-2</v>
      </c>
      <c r="F346" s="121">
        <v>2.6099999999999901E-2</v>
      </c>
      <c r="G346" s="121">
        <v>2.6099999999999901E-2</v>
      </c>
      <c r="H346" s="121">
        <v>2.6099999999999901E-2</v>
      </c>
      <c r="I346" s="121">
        <v>2.6099999999999901E-2</v>
      </c>
      <c r="J346" s="121">
        <v>2.6099999999999901E-2</v>
      </c>
      <c r="K346" s="121">
        <v>2.6099999999999901E-2</v>
      </c>
      <c r="L346" s="121">
        <v>2.6099999999999901E-2</v>
      </c>
      <c r="M346" s="121">
        <v>2.6099999999999901E-2</v>
      </c>
      <c r="N346" s="121">
        <v>2.6099999999999901E-2</v>
      </c>
      <c r="O346" s="121">
        <v>2.6099999999999901E-2</v>
      </c>
    </row>
    <row r="347" spans="1:15" s="121" customFormat="1" x14ac:dyDescent="0.2">
      <c r="A347" s="120" t="s">
        <v>442</v>
      </c>
      <c r="B347" s="121">
        <v>0</v>
      </c>
      <c r="C347" s="121">
        <v>0</v>
      </c>
      <c r="D347" s="121">
        <v>0</v>
      </c>
      <c r="E347" s="121">
        <v>0</v>
      </c>
      <c r="F347" s="121">
        <v>0</v>
      </c>
      <c r="G347" s="121">
        <v>0</v>
      </c>
      <c r="H347" s="121">
        <v>0</v>
      </c>
      <c r="I347" s="121">
        <v>0</v>
      </c>
      <c r="J347" s="121">
        <v>0</v>
      </c>
      <c r="K347" s="121">
        <v>0</v>
      </c>
      <c r="L347" s="121">
        <v>0</v>
      </c>
      <c r="M347" s="121">
        <v>0</v>
      </c>
      <c r="N347" s="121">
        <v>0</v>
      </c>
      <c r="O347" s="121">
        <v>0</v>
      </c>
    </row>
    <row r="348" spans="1:15" s="121" customFormat="1" x14ac:dyDescent="0.2">
      <c r="A348" s="120" t="s">
        <v>443</v>
      </c>
      <c r="B348" s="121">
        <v>7.5280939176337103E-2</v>
      </c>
      <c r="C348" s="121">
        <v>7.5598530656402096E-2</v>
      </c>
      <c r="D348" s="121">
        <v>7.5893883397322295E-2</v>
      </c>
      <c r="E348" s="121">
        <v>7.6237490461747603E-2</v>
      </c>
      <c r="F348" s="121">
        <v>7.6010746178006197E-2</v>
      </c>
      <c r="G348" s="121">
        <v>7.6314646232854194E-2</v>
      </c>
      <c r="H348" s="121">
        <v>7.6160694614785501E-2</v>
      </c>
      <c r="I348" s="121">
        <v>7.6327435974824595E-2</v>
      </c>
      <c r="J348" s="121">
        <v>7.6189337220946701E-2</v>
      </c>
      <c r="K348" s="121">
        <v>7.5403159188112703E-2</v>
      </c>
      <c r="L348" s="121">
        <v>7.5751888761630901E-2</v>
      </c>
      <c r="M348" s="121">
        <v>7.4417605486391702E-2</v>
      </c>
      <c r="N348" s="121">
        <v>7.4853705474255502E-2</v>
      </c>
      <c r="O348" s="121">
        <v>7.4853705474255502E-2</v>
      </c>
    </row>
    <row r="349" spans="1:15" s="121" customFormat="1" x14ac:dyDescent="0.2">
      <c r="A349" s="120" t="s">
        <v>444</v>
      </c>
      <c r="B349" s="121">
        <v>0</v>
      </c>
      <c r="C349" s="121">
        <v>0</v>
      </c>
      <c r="D349" s="121">
        <v>0</v>
      </c>
      <c r="E349" s="121">
        <v>0</v>
      </c>
      <c r="F349" s="121">
        <v>0</v>
      </c>
      <c r="G349" s="121">
        <v>0</v>
      </c>
      <c r="H349" s="121">
        <v>0</v>
      </c>
      <c r="I349" s="121">
        <v>0</v>
      </c>
      <c r="J349" s="121">
        <v>0</v>
      </c>
      <c r="K349" s="121">
        <v>0</v>
      </c>
      <c r="L349" s="121">
        <v>0</v>
      </c>
      <c r="M349" s="121">
        <v>0</v>
      </c>
      <c r="N349" s="121">
        <v>0</v>
      </c>
      <c r="O349" s="121">
        <v>0</v>
      </c>
    </row>
    <row r="350" spans="1:15" s="121" customFormat="1" x14ac:dyDescent="0.2">
      <c r="A350" s="120" t="s">
        <v>445</v>
      </c>
      <c r="B350" s="121">
        <v>0</v>
      </c>
      <c r="C350" s="121">
        <v>0</v>
      </c>
      <c r="D350" s="121">
        <v>0</v>
      </c>
      <c r="E350" s="121">
        <v>0</v>
      </c>
      <c r="F350" s="121">
        <v>0</v>
      </c>
      <c r="G350" s="121">
        <v>0</v>
      </c>
      <c r="H350" s="121">
        <v>0</v>
      </c>
      <c r="I350" s="121">
        <v>0</v>
      </c>
      <c r="J350" s="121">
        <v>0</v>
      </c>
      <c r="K350" s="121">
        <v>0</v>
      </c>
      <c r="L350" s="121">
        <v>0</v>
      </c>
      <c r="M350" s="121">
        <v>0</v>
      </c>
      <c r="N350" s="121">
        <v>0</v>
      </c>
      <c r="O350" s="121">
        <v>0</v>
      </c>
    </row>
    <row r="351" spans="1:15" x14ac:dyDescent="0.2">
      <c r="A351" s="118" t="s">
        <v>446</v>
      </c>
    </row>
    <row r="352" spans="1:15" x14ac:dyDescent="0.2">
      <c r="A352" s="116" t="s">
        <v>447</v>
      </c>
    </row>
    <row r="353" spans="1:15" s="121" customFormat="1" x14ac:dyDescent="0.2">
      <c r="A353" s="120" t="s">
        <v>448</v>
      </c>
      <c r="B353" s="121">
        <v>4.4678840788554303E-2</v>
      </c>
      <c r="C353" s="121">
        <v>4.47595619527427E-2</v>
      </c>
      <c r="D353" s="121">
        <v>4.4855482249822297E-2</v>
      </c>
      <c r="E353" s="121">
        <v>4.4871509438826097E-2</v>
      </c>
      <c r="F353" s="121">
        <v>4.4921855400243398E-2</v>
      </c>
      <c r="G353" s="121">
        <v>4.4912709493247299E-2</v>
      </c>
      <c r="H353" s="121">
        <v>4.5003804421847399E-2</v>
      </c>
      <c r="I353" s="121">
        <v>4.5047846899048102E-2</v>
      </c>
      <c r="J353" s="121">
        <v>4.5030319398534302E-2</v>
      </c>
      <c r="K353" s="121">
        <v>4.55313028802692E-2</v>
      </c>
      <c r="L353" s="121">
        <v>4.5466336094547803E-2</v>
      </c>
      <c r="M353" s="121">
        <v>4.5171278643155802E-2</v>
      </c>
      <c r="N353" s="121">
        <v>4.5038412930194102E-2</v>
      </c>
      <c r="O353" s="121">
        <v>4.5038412930194102E-2</v>
      </c>
    </row>
    <row r="354" spans="1:15" s="121" customFormat="1" x14ac:dyDescent="0.2">
      <c r="A354" s="120" t="s">
        <v>449</v>
      </c>
      <c r="B354" s="121">
        <v>0</v>
      </c>
      <c r="C354" s="121">
        <v>0</v>
      </c>
      <c r="D354" s="121">
        <v>0</v>
      </c>
      <c r="E354" s="121">
        <v>0</v>
      </c>
      <c r="F354" s="121">
        <v>0</v>
      </c>
      <c r="G354" s="121">
        <v>0</v>
      </c>
      <c r="H354" s="121">
        <v>0</v>
      </c>
      <c r="I354" s="121">
        <v>0</v>
      </c>
      <c r="J354" s="121">
        <v>0</v>
      </c>
      <c r="K354" s="121">
        <v>0</v>
      </c>
      <c r="L354" s="121">
        <v>0</v>
      </c>
      <c r="M354" s="121">
        <v>0</v>
      </c>
      <c r="N354" s="121">
        <v>0</v>
      </c>
      <c r="O354" s="121">
        <v>0</v>
      </c>
    </row>
    <row r="355" spans="1:15" s="121" customFormat="1" x14ac:dyDescent="0.2">
      <c r="A355" s="120" t="s">
        <v>450</v>
      </c>
      <c r="B355" s="121">
        <v>1.6762085756601701E-2</v>
      </c>
      <c r="C355" s="121">
        <v>1.6647757999622301E-2</v>
      </c>
      <c r="D355" s="121">
        <v>1.6368251430637599E-2</v>
      </c>
      <c r="E355" s="121">
        <v>1.6438513865475499E-2</v>
      </c>
      <c r="F355" s="121">
        <v>1.6343638705603201E-2</v>
      </c>
      <c r="G355" s="121">
        <v>1.68870156855058E-2</v>
      </c>
      <c r="H355" s="121">
        <v>1.6836983917696301E-2</v>
      </c>
      <c r="I355" s="121">
        <v>1.70261079266491E-2</v>
      </c>
      <c r="J355" s="121">
        <v>1.74515532200833E-2</v>
      </c>
      <c r="K355" s="121">
        <v>1.7481257892419801E-2</v>
      </c>
      <c r="L355" s="121">
        <v>1.85190150155078E-2</v>
      </c>
      <c r="M355" s="121">
        <v>1.9066596714329798E-2</v>
      </c>
      <c r="N355" s="121">
        <v>1.9312773278399399E-2</v>
      </c>
      <c r="O355" s="121">
        <v>1.9312773278399399E-2</v>
      </c>
    </row>
    <row r="356" spans="1:15" s="121" customFormat="1" x14ac:dyDescent="0.2">
      <c r="A356" s="120" t="s">
        <v>451</v>
      </c>
      <c r="B356" s="121">
        <v>3.67396933496201E-4</v>
      </c>
      <c r="C356" s="121">
        <v>4.5758912433989997E-4</v>
      </c>
      <c r="D356" s="121">
        <v>5.6250594257386795E-4</v>
      </c>
      <c r="E356" s="121">
        <v>7.0076396535264404E-4</v>
      </c>
      <c r="F356" s="121">
        <v>8.3523909592420498E-4</v>
      </c>
      <c r="G356" s="121">
        <v>9.6428569760688703E-4</v>
      </c>
      <c r="H356" s="121">
        <v>1.07822137646828E-3</v>
      </c>
      <c r="I356" s="121">
        <v>1.18093889068328E-3</v>
      </c>
      <c r="J356" s="121">
        <v>1.25170771292754E-3</v>
      </c>
      <c r="K356" s="121">
        <v>1.26709041191285E-3</v>
      </c>
      <c r="L356" s="121">
        <v>1.2431934851052E-3</v>
      </c>
      <c r="M356" s="121">
        <v>1.14877335208343E-3</v>
      </c>
      <c r="N356" s="121">
        <v>9.9834435497531994E-4</v>
      </c>
      <c r="O356" s="121">
        <v>9.9834435497531994E-4</v>
      </c>
    </row>
    <row r="357" spans="1:15" s="121" customFormat="1" x14ac:dyDescent="0.2">
      <c r="A357" s="120" t="s">
        <v>452</v>
      </c>
      <c r="B357" s="121">
        <v>2.38031601322718E-4</v>
      </c>
      <c r="C357" s="121">
        <v>2.32558463013575E-4</v>
      </c>
      <c r="D357" s="121">
        <v>2.2950351192122401E-4</v>
      </c>
      <c r="E357" s="121">
        <v>2.27107765536616E-4</v>
      </c>
      <c r="F357" s="121">
        <v>2.2425691097859599E-4</v>
      </c>
      <c r="G357" s="121">
        <v>2.22892717539392E-4</v>
      </c>
      <c r="H357" s="121">
        <v>2.2077060342828701E-4</v>
      </c>
      <c r="I357" s="121">
        <v>2.1947537601610601E-4</v>
      </c>
      <c r="J357" s="121">
        <v>2.1804437363067501E-4</v>
      </c>
      <c r="K357" s="121">
        <v>2.1645686788137599E-4</v>
      </c>
      <c r="L357" s="121">
        <v>2.18287363350208E-4</v>
      </c>
      <c r="M357" s="121">
        <v>1.9711932359802199E-4</v>
      </c>
      <c r="N357" s="121">
        <v>1.9667064198152699E-4</v>
      </c>
      <c r="O357" s="121">
        <v>1.9667064198152699E-4</v>
      </c>
    </row>
    <row r="358" spans="1:15" s="121" customFormat="1" x14ac:dyDescent="0.2">
      <c r="A358" s="120" t="s">
        <v>453</v>
      </c>
      <c r="B358" s="121">
        <v>0</v>
      </c>
      <c r="C358" s="121">
        <v>0</v>
      </c>
      <c r="D358" s="121">
        <v>0</v>
      </c>
      <c r="E358" s="121">
        <v>0</v>
      </c>
      <c r="F358" s="121">
        <v>0</v>
      </c>
      <c r="G358" s="121">
        <v>0</v>
      </c>
      <c r="H358" s="121">
        <v>0</v>
      </c>
      <c r="I358" s="121">
        <v>0</v>
      </c>
      <c r="J358" s="121">
        <v>0</v>
      </c>
      <c r="K358" s="121">
        <v>0</v>
      </c>
      <c r="L358" s="121">
        <v>0</v>
      </c>
      <c r="M358" s="121">
        <v>0</v>
      </c>
      <c r="N358" s="121">
        <v>0</v>
      </c>
      <c r="O358" s="121">
        <v>0</v>
      </c>
    </row>
    <row r="359" spans="1:15" s="121" customFormat="1" x14ac:dyDescent="0.2">
      <c r="A359" s="120" t="s">
        <v>454</v>
      </c>
      <c r="B359" s="121">
        <v>8.0922491092433704E-4</v>
      </c>
      <c r="C359" s="121">
        <v>8.0485354556170704E-4</v>
      </c>
      <c r="D359" s="121">
        <v>7.9983708495983395E-4</v>
      </c>
      <c r="E359" s="121">
        <v>7.9650090735668795E-4</v>
      </c>
      <c r="F359" s="121">
        <v>7.8986369025479996E-4</v>
      </c>
      <c r="G359" s="121">
        <v>7.9419126815034695E-4</v>
      </c>
      <c r="H359" s="121">
        <v>7.8931354996241798E-4</v>
      </c>
      <c r="I359" s="121">
        <v>7.8706631708151198E-4</v>
      </c>
      <c r="J359" s="121">
        <v>7.8737496406448902E-4</v>
      </c>
      <c r="K359" s="121">
        <v>7.8165168293989199E-4</v>
      </c>
      <c r="L359" s="121">
        <v>7.9162766294259496E-4</v>
      </c>
      <c r="M359" s="121">
        <v>7.8602723790715005E-4</v>
      </c>
      <c r="N359" s="121">
        <v>8.0205240688681801E-4</v>
      </c>
      <c r="O359" s="121">
        <v>8.0205240688681801E-4</v>
      </c>
    </row>
    <row r="360" spans="1:15" s="121" customFormat="1" x14ac:dyDescent="0.2">
      <c r="A360" s="120" t="s">
        <v>455</v>
      </c>
      <c r="B360" s="121">
        <v>0</v>
      </c>
      <c r="C360" s="121">
        <v>0</v>
      </c>
      <c r="D360" s="121">
        <v>0</v>
      </c>
      <c r="E360" s="121">
        <v>0</v>
      </c>
      <c r="F360" s="121">
        <v>0</v>
      </c>
      <c r="G360" s="121">
        <v>0</v>
      </c>
      <c r="H360" s="121">
        <v>0</v>
      </c>
      <c r="I360" s="121">
        <v>0</v>
      </c>
      <c r="J360" s="121">
        <v>0</v>
      </c>
      <c r="K360" s="121">
        <v>0</v>
      </c>
      <c r="L360" s="121">
        <v>0</v>
      </c>
      <c r="M360" s="121">
        <v>0</v>
      </c>
      <c r="N360" s="121">
        <v>0</v>
      </c>
      <c r="O360" s="121">
        <v>0</v>
      </c>
    </row>
    <row r="361" spans="1:15" s="121" customFormat="1" x14ac:dyDescent="0.2">
      <c r="A361" s="120" t="s">
        <v>456</v>
      </c>
      <c r="B361" s="121">
        <v>0</v>
      </c>
      <c r="C361" s="121">
        <v>0</v>
      </c>
      <c r="D361" s="121">
        <v>0</v>
      </c>
      <c r="E361" s="121">
        <v>0</v>
      </c>
      <c r="F361" s="121">
        <v>0</v>
      </c>
      <c r="G361" s="121">
        <v>0</v>
      </c>
      <c r="H361" s="121">
        <v>0</v>
      </c>
      <c r="I361" s="121">
        <v>0</v>
      </c>
      <c r="J361" s="121">
        <v>0</v>
      </c>
      <c r="K361" s="121">
        <v>0</v>
      </c>
      <c r="L361" s="121">
        <v>0</v>
      </c>
      <c r="M361" s="121">
        <v>0</v>
      </c>
      <c r="N361" s="121">
        <v>0</v>
      </c>
      <c r="O361" s="121">
        <v>0</v>
      </c>
    </row>
    <row r="362" spans="1:15" s="121" customFormat="1" x14ac:dyDescent="0.2">
      <c r="A362" s="120" t="s">
        <v>457</v>
      </c>
      <c r="B362" s="121">
        <v>6.2855579990899302E-2</v>
      </c>
      <c r="C362" s="121">
        <v>6.2902321085280197E-2</v>
      </c>
      <c r="D362" s="121">
        <v>6.2815580219914902E-2</v>
      </c>
      <c r="E362" s="121">
        <v>6.3034395942547602E-2</v>
      </c>
      <c r="F362" s="121">
        <v>6.3114853803004203E-2</v>
      </c>
      <c r="G362" s="121">
        <v>6.3781094862049706E-2</v>
      </c>
      <c r="H362" s="121">
        <v>6.3929093869402806E-2</v>
      </c>
      <c r="I362" s="121">
        <v>6.4261435409478193E-2</v>
      </c>
      <c r="J362" s="121">
        <v>6.4738999669240294E-2</v>
      </c>
      <c r="K362" s="121">
        <v>6.5277759735423102E-2</v>
      </c>
      <c r="L362" s="121">
        <v>6.6238459621453596E-2</v>
      </c>
      <c r="M362" s="121">
        <v>6.63697952710742E-2</v>
      </c>
      <c r="N362" s="121">
        <v>6.6348253612437194E-2</v>
      </c>
      <c r="O362" s="121">
        <v>6.6348253612437194E-2</v>
      </c>
    </row>
    <row r="363" spans="1:15" s="121" customFormat="1" x14ac:dyDescent="0.2">
      <c r="A363" s="120" t="s">
        <v>458</v>
      </c>
    </row>
    <row r="364" spans="1:15" s="121" customFormat="1" x14ac:dyDescent="0.2">
      <c r="A364" s="127" t="s">
        <v>459</v>
      </c>
      <c r="B364" s="121">
        <v>6.0020759448793699</v>
      </c>
      <c r="C364" s="121">
        <v>6.0128588958411697</v>
      </c>
      <c r="D364" s="121">
        <v>6.0255297270725698</v>
      </c>
      <c r="E364" s="121">
        <v>6.0278826857539096</v>
      </c>
      <c r="F364" s="121">
        <v>6.0346632512811702</v>
      </c>
      <c r="G364" s="121">
        <v>6.0341092209906497</v>
      </c>
      <c r="H364" s="121">
        <v>6.0463731230206896</v>
      </c>
      <c r="I364" s="121">
        <v>6.0525631371619504</v>
      </c>
      <c r="J364" s="121">
        <v>6.0507101203269702</v>
      </c>
      <c r="K364" s="121">
        <v>6.1178601075992702</v>
      </c>
      <c r="L364" s="121">
        <v>6.1101735297595896</v>
      </c>
      <c r="M364" s="121">
        <v>6.0710827248941097</v>
      </c>
      <c r="N364" s="121">
        <v>6.0533807278231597</v>
      </c>
      <c r="O364" s="121">
        <v>6.0533807278231597</v>
      </c>
    </row>
    <row r="365" spans="1:15" x14ac:dyDescent="0.2">
      <c r="A365" s="118" t="s">
        <v>460</v>
      </c>
    </row>
    <row r="366" spans="1:15" s="121" customFormat="1" x14ac:dyDescent="0.2">
      <c r="A366" s="127" t="s">
        <v>461</v>
      </c>
    </row>
    <row r="367" spans="1:15" s="121" customFormat="1" x14ac:dyDescent="0.2">
      <c r="A367" s="120" t="s">
        <v>462</v>
      </c>
      <c r="B367" s="121">
        <v>4.0255193185727102E-2</v>
      </c>
      <c r="C367" s="121">
        <v>4.0327922155441398E-2</v>
      </c>
      <c r="D367" s="121">
        <v>4.04143453934043E-2</v>
      </c>
      <c r="E367" s="121">
        <v>4.0428785732011703E-2</v>
      </c>
      <c r="F367" s="121">
        <v>4.0474146944773699E-2</v>
      </c>
      <c r="G367" s="121">
        <v>4.0465906573123801E-2</v>
      </c>
      <c r="H367" s="121">
        <v>4.0547982201862502E-2</v>
      </c>
      <c r="I367" s="121">
        <v>4.0587664037756203E-2</v>
      </c>
      <c r="J367" s="121">
        <v>4.0571871933332899E-2</v>
      </c>
      <c r="K367" s="121">
        <v>4.1023253090143499E-2</v>
      </c>
      <c r="L367" s="121">
        <v>4.0964718659443997E-2</v>
      </c>
      <c r="M367" s="121">
        <v>4.06988748171008E-2</v>
      </c>
      <c r="N367" s="121">
        <v>4.0579164125224401E-2</v>
      </c>
      <c r="O367" s="121">
        <v>4.0579164125224401E-2</v>
      </c>
    </row>
    <row r="368" spans="1:15" s="121" customFormat="1" x14ac:dyDescent="0.2">
      <c r="A368" s="120" t="s">
        <v>463</v>
      </c>
      <c r="B368" s="121">
        <v>0</v>
      </c>
      <c r="C368" s="121">
        <v>0</v>
      </c>
      <c r="D368" s="121">
        <v>0</v>
      </c>
      <c r="E368" s="121">
        <v>0</v>
      </c>
      <c r="F368" s="121">
        <v>0</v>
      </c>
      <c r="G368" s="121">
        <v>0</v>
      </c>
      <c r="H368" s="121">
        <v>0</v>
      </c>
      <c r="I368" s="121">
        <v>0</v>
      </c>
      <c r="J368" s="121">
        <v>0</v>
      </c>
      <c r="K368" s="121">
        <v>0</v>
      </c>
      <c r="L368" s="121">
        <v>0</v>
      </c>
      <c r="M368" s="121">
        <v>0</v>
      </c>
      <c r="N368" s="121">
        <v>0</v>
      </c>
      <c r="O368" s="121">
        <v>0</v>
      </c>
    </row>
    <row r="369" spans="1:15" s="121" customFormat="1" x14ac:dyDescent="0.2">
      <c r="A369" s="120" t="s">
        <v>464</v>
      </c>
      <c r="B369" s="121">
        <v>1.6762085756601701E-2</v>
      </c>
      <c r="C369" s="121">
        <v>1.6647757999622301E-2</v>
      </c>
      <c r="D369" s="121">
        <v>1.6368251430637599E-2</v>
      </c>
      <c r="E369" s="121">
        <v>1.6438513865475499E-2</v>
      </c>
      <c r="F369" s="121">
        <v>1.6343638705603201E-2</v>
      </c>
      <c r="G369" s="121">
        <v>1.68870156855058E-2</v>
      </c>
      <c r="H369" s="121">
        <v>1.6836983917696301E-2</v>
      </c>
      <c r="I369" s="121">
        <v>1.70261079266491E-2</v>
      </c>
      <c r="J369" s="121">
        <v>1.74515532200833E-2</v>
      </c>
      <c r="K369" s="121">
        <v>1.7481257892419801E-2</v>
      </c>
      <c r="L369" s="121">
        <v>1.85190150155078E-2</v>
      </c>
      <c r="M369" s="121">
        <v>1.9066596714329798E-2</v>
      </c>
      <c r="N369" s="121">
        <v>1.9312773278399399E-2</v>
      </c>
      <c r="O369" s="121">
        <v>1.9312773278399399E-2</v>
      </c>
    </row>
    <row r="370" spans="1:15" s="121" customFormat="1" x14ac:dyDescent="0.2">
      <c r="A370" s="120" t="s">
        <v>465</v>
      </c>
      <c r="B370" s="121">
        <v>3.67396933496201E-4</v>
      </c>
      <c r="C370" s="121">
        <v>4.5758912433989997E-4</v>
      </c>
      <c r="D370" s="121">
        <v>5.6250594257386795E-4</v>
      </c>
      <c r="E370" s="121">
        <v>7.0076396535264404E-4</v>
      </c>
      <c r="F370" s="121">
        <v>8.3523909592420498E-4</v>
      </c>
      <c r="G370" s="121">
        <v>9.6428569760688703E-4</v>
      </c>
      <c r="H370" s="121">
        <v>1.07822137646828E-3</v>
      </c>
      <c r="I370" s="121">
        <v>1.18093889068328E-3</v>
      </c>
      <c r="J370" s="121">
        <v>1.25170771292754E-3</v>
      </c>
      <c r="K370" s="121">
        <v>1.26709041191285E-3</v>
      </c>
      <c r="L370" s="121">
        <v>1.2431934851052E-3</v>
      </c>
      <c r="M370" s="121">
        <v>1.14877335208343E-3</v>
      </c>
      <c r="N370" s="121">
        <v>9.9834435497531994E-4</v>
      </c>
      <c r="O370" s="121">
        <v>9.9834435497531994E-4</v>
      </c>
    </row>
    <row r="371" spans="1:15" s="121" customFormat="1" x14ac:dyDescent="0.2">
      <c r="A371" s="120" t="s">
        <v>466</v>
      </c>
      <c r="B371" s="121">
        <v>2.38031601322718E-4</v>
      </c>
      <c r="C371" s="121">
        <v>2.32558463013575E-4</v>
      </c>
      <c r="D371" s="121">
        <v>2.2950351192122401E-4</v>
      </c>
      <c r="E371" s="121">
        <v>2.27107765536616E-4</v>
      </c>
      <c r="F371" s="121">
        <v>2.2425691097859599E-4</v>
      </c>
      <c r="G371" s="121">
        <v>2.22892717539392E-4</v>
      </c>
      <c r="H371" s="121">
        <v>2.2077060342828701E-4</v>
      </c>
      <c r="I371" s="121">
        <v>2.1947537601610601E-4</v>
      </c>
      <c r="J371" s="121">
        <v>2.1804437363067501E-4</v>
      </c>
      <c r="K371" s="121">
        <v>2.1645686788137599E-4</v>
      </c>
      <c r="L371" s="121">
        <v>2.18287363350208E-4</v>
      </c>
      <c r="M371" s="121">
        <v>1.9711932359802199E-4</v>
      </c>
      <c r="N371" s="121">
        <v>1.9667064198152699E-4</v>
      </c>
      <c r="O371" s="121">
        <v>1.9667064198152699E-4</v>
      </c>
    </row>
    <row r="372" spans="1:15" s="121" customFormat="1" x14ac:dyDescent="0.2">
      <c r="A372" s="120" t="s">
        <v>467</v>
      </c>
      <c r="B372" s="121">
        <v>0</v>
      </c>
      <c r="C372" s="121">
        <v>0</v>
      </c>
      <c r="D372" s="121">
        <v>0</v>
      </c>
      <c r="E372" s="121">
        <v>0</v>
      </c>
      <c r="F372" s="121">
        <v>0</v>
      </c>
      <c r="G372" s="121">
        <v>0</v>
      </c>
      <c r="H372" s="121">
        <v>0</v>
      </c>
      <c r="I372" s="121">
        <v>0</v>
      </c>
      <c r="J372" s="121">
        <v>0</v>
      </c>
      <c r="K372" s="121">
        <v>0</v>
      </c>
      <c r="L372" s="121">
        <v>0</v>
      </c>
      <c r="M372" s="121">
        <v>0</v>
      </c>
      <c r="N372" s="121">
        <v>0</v>
      </c>
      <c r="O372" s="121">
        <v>0</v>
      </c>
    </row>
    <row r="373" spans="1:15" s="121" customFormat="1" x14ac:dyDescent="0.2">
      <c r="A373" s="120" t="s">
        <v>468</v>
      </c>
      <c r="B373" s="121">
        <v>7.5096202267300896E-4</v>
      </c>
      <c r="C373" s="121">
        <v>7.4676892297474002E-4</v>
      </c>
      <c r="D373" s="121">
        <v>7.41817331122462E-4</v>
      </c>
      <c r="E373" s="121">
        <v>7.3878386089514295E-4</v>
      </c>
      <c r="F373" s="121">
        <v>7.3252173186391103E-4</v>
      </c>
      <c r="G373" s="121">
        <v>7.3704518796742502E-4</v>
      </c>
      <c r="H373" s="121">
        <v>7.3244103994286598E-4</v>
      </c>
      <c r="I373" s="121">
        <v>7.3051345673928899E-4</v>
      </c>
      <c r="J373" s="121">
        <v>7.3119115001455E-4</v>
      </c>
      <c r="K373" s="121">
        <v>7.2573069413989601E-4</v>
      </c>
      <c r="L373" s="121">
        <v>7.3593358878672503E-4</v>
      </c>
      <c r="M373" s="121">
        <v>7.3130202779339798E-4</v>
      </c>
      <c r="N373" s="121">
        <v>7.4647376960514003E-4</v>
      </c>
      <c r="O373" s="121">
        <v>7.4647376960514003E-4</v>
      </c>
    </row>
    <row r="374" spans="1:15" s="121" customFormat="1" x14ac:dyDescent="0.2">
      <c r="A374" s="120" t="s">
        <v>469</v>
      </c>
      <c r="B374" s="121">
        <v>0</v>
      </c>
      <c r="C374" s="121">
        <v>0</v>
      </c>
      <c r="D374" s="121">
        <v>0</v>
      </c>
      <c r="E374" s="121">
        <v>0</v>
      </c>
      <c r="F374" s="121">
        <v>0</v>
      </c>
      <c r="G374" s="121">
        <v>0</v>
      </c>
      <c r="H374" s="121">
        <v>0</v>
      </c>
      <c r="I374" s="121">
        <v>0</v>
      </c>
      <c r="J374" s="121">
        <v>0</v>
      </c>
      <c r="K374" s="121">
        <v>0</v>
      </c>
      <c r="L374" s="121">
        <v>0</v>
      </c>
      <c r="M374" s="121">
        <v>0</v>
      </c>
      <c r="N374" s="121">
        <v>0</v>
      </c>
      <c r="O374" s="121">
        <v>0</v>
      </c>
    </row>
    <row r="375" spans="1:15" s="121" customFormat="1" x14ac:dyDescent="0.2">
      <c r="A375" s="120" t="s">
        <v>470</v>
      </c>
      <c r="B375" s="121">
        <v>0</v>
      </c>
      <c r="C375" s="121">
        <v>0</v>
      </c>
      <c r="D375" s="121">
        <v>0</v>
      </c>
      <c r="E375" s="121">
        <v>0</v>
      </c>
      <c r="F375" s="121">
        <v>0</v>
      </c>
      <c r="G375" s="121">
        <v>0</v>
      </c>
      <c r="H375" s="121">
        <v>0</v>
      </c>
      <c r="I375" s="121">
        <v>0</v>
      </c>
      <c r="J375" s="121">
        <v>0</v>
      </c>
      <c r="K375" s="121">
        <v>0</v>
      </c>
      <c r="L375" s="121">
        <v>0</v>
      </c>
      <c r="M375" s="121">
        <v>0</v>
      </c>
      <c r="N375" s="121">
        <v>0</v>
      </c>
      <c r="O375" s="121">
        <v>0</v>
      </c>
    </row>
    <row r="376" spans="1:15" s="121" customFormat="1" x14ac:dyDescent="0.2">
      <c r="A376" s="120" t="s">
        <v>471</v>
      </c>
      <c r="B376" s="121">
        <v>5.8373669499820799E-2</v>
      </c>
      <c r="C376" s="121">
        <v>5.8412596665392003E-2</v>
      </c>
      <c r="D376" s="121">
        <v>5.8316423609659399E-2</v>
      </c>
      <c r="E376" s="121">
        <v>5.8533955189271597E-2</v>
      </c>
      <c r="F376" s="121">
        <v>5.8609803389143698E-2</v>
      </c>
      <c r="G376" s="121">
        <v>5.9277145861743298E-2</v>
      </c>
      <c r="H376" s="121">
        <v>5.94163991393983E-2</v>
      </c>
      <c r="I376" s="121">
        <v>5.9744699687844099E-2</v>
      </c>
      <c r="J376" s="121">
        <v>6.0224368389989E-2</v>
      </c>
      <c r="K376" s="121">
        <v>6.07137889564974E-2</v>
      </c>
      <c r="L376" s="121">
        <v>6.1681148112194002E-2</v>
      </c>
      <c r="M376" s="121">
        <v>6.1842666234905398E-2</v>
      </c>
      <c r="N376" s="121">
        <v>6.18334261701858E-2</v>
      </c>
      <c r="O376" s="121">
        <v>6.18334261701858E-2</v>
      </c>
    </row>
    <row r="377" spans="1:15" s="121" customFormat="1" x14ac:dyDescent="0.2">
      <c r="A377" s="120" t="s">
        <v>472</v>
      </c>
    </row>
    <row r="378" spans="1:15" s="121" customFormat="1" x14ac:dyDescent="0.2">
      <c r="A378" s="127" t="s">
        <v>473</v>
      </c>
    </row>
    <row r="379" spans="1:15" s="121" customFormat="1" x14ac:dyDescent="0.2">
      <c r="A379" s="120" t="s">
        <v>474</v>
      </c>
      <c r="B379" s="121">
        <v>4.9102488391381503E-2</v>
      </c>
      <c r="C379" s="121">
        <v>4.9191201750044003E-2</v>
      </c>
      <c r="D379" s="121">
        <v>4.9296619106240398E-2</v>
      </c>
      <c r="E379" s="121">
        <v>4.9314233145640603E-2</v>
      </c>
      <c r="F379" s="121">
        <v>4.9369563855712999E-2</v>
      </c>
      <c r="G379" s="121">
        <v>4.9359512413370797E-2</v>
      </c>
      <c r="H379" s="121">
        <v>4.9459626641832302E-2</v>
      </c>
      <c r="I379" s="121">
        <v>4.9508029760340001E-2</v>
      </c>
      <c r="J379" s="121">
        <v>4.9488766863735698E-2</v>
      </c>
      <c r="K379" s="121">
        <v>5.0039352670394797E-2</v>
      </c>
      <c r="L379" s="121">
        <v>4.9967953529651499E-2</v>
      </c>
      <c r="M379" s="121">
        <v>4.9643682469210797E-2</v>
      </c>
      <c r="N379" s="121">
        <v>4.94976617351639E-2</v>
      </c>
      <c r="O379" s="121">
        <v>4.94976617351639E-2</v>
      </c>
    </row>
    <row r="380" spans="1:15" s="121" customFormat="1" x14ac:dyDescent="0.2">
      <c r="A380" s="120" t="s">
        <v>475</v>
      </c>
      <c r="B380" s="121">
        <v>0</v>
      </c>
      <c r="C380" s="121">
        <v>0</v>
      </c>
      <c r="D380" s="121">
        <v>0</v>
      </c>
      <c r="E380" s="121">
        <v>0</v>
      </c>
      <c r="F380" s="121">
        <v>0</v>
      </c>
      <c r="G380" s="121">
        <v>0</v>
      </c>
      <c r="H380" s="121">
        <v>0</v>
      </c>
      <c r="I380" s="121">
        <v>0</v>
      </c>
      <c r="J380" s="121">
        <v>0</v>
      </c>
      <c r="K380" s="121">
        <v>0</v>
      </c>
      <c r="L380" s="121">
        <v>0</v>
      </c>
      <c r="M380" s="121">
        <v>0</v>
      </c>
      <c r="N380" s="121">
        <v>0</v>
      </c>
      <c r="O380" s="121">
        <v>0</v>
      </c>
    </row>
    <row r="381" spans="1:15" s="121" customFormat="1" x14ac:dyDescent="0.2">
      <c r="A381" s="120" t="s">
        <v>476</v>
      </c>
      <c r="B381" s="121">
        <v>1.6762085756601701E-2</v>
      </c>
      <c r="C381" s="121">
        <v>1.6647757999622301E-2</v>
      </c>
      <c r="D381" s="121">
        <v>1.6368251430637599E-2</v>
      </c>
      <c r="E381" s="121">
        <v>1.6438513865475499E-2</v>
      </c>
      <c r="F381" s="121">
        <v>1.6343638705603201E-2</v>
      </c>
      <c r="G381" s="121">
        <v>1.68870156855058E-2</v>
      </c>
      <c r="H381" s="121">
        <v>1.6836983917696301E-2</v>
      </c>
      <c r="I381" s="121">
        <v>1.70261079266491E-2</v>
      </c>
      <c r="J381" s="121">
        <v>1.74515532200833E-2</v>
      </c>
      <c r="K381" s="121">
        <v>1.7481257892419801E-2</v>
      </c>
      <c r="L381" s="121">
        <v>1.85190150155078E-2</v>
      </c>
      <c r="M381" s="121">
        <v>1.9066596714329798E-2</v>
      </c>
      <c r="N381" s="121">
        <v>1.9312773278399399E-2</v>
      </c>
      <c r="O381" s="121">
        <v>1.9312773278399399E-2</v>
      </c>
    </row>
    <row r="382" spans="1:15" s="121" customFormat="1" x14ac:dyDescent="0.2">
      <c r="A382" s="120" t="s">
        <v>477</v>
      </c>
      <c r="B382" s="121">
        <v>3.67396933496201E-4</v>
      </c>
      <c r="C382" s="121">
        <v>4.5758912433989997E-4</v>
      </c>
      <c r="D382" s="121">
        <v>5.6250594257386795E-4</v>
      </c>
      <c r="E382" s="121">
        <v>7.0076396535264404E-4</v>
      </c>
      <c r="F382" s="121">
        <v>8.3523909592420498E-4</v>
      </c>
      <c r="G382" s="121">
        <v>9.6428569760688703E-4</v>
      </c>
      <c r="H382" s="121">
        <v>1.07822137646828E-3</v>
      </c>
      <c r="I382" s="121">
        <v>1.18093889068328E-3</v>
      </c>
      <c r="J382" s="121">
        <v>1.25170771292754E-3</v>
      </c>
      <c r="K382" s="121">
        <v>1.26709041191285E-3</v>
      </c>
      <c r="L382" s="121">
        <v>1.2431934851052E-3</v>
      </c>
      <c r="M382" s="121">
        <v>1.14877335208343E-3</v>
      </c>
      <c r="N382" s="121">
        <v>9.9834435497531994E-4</v>
      </c>
      <c r="O382" s="121">
        <v>9.9834435497531994E-4</v>
      </c>
    </row>
    <row r="383" spans="1:15" s="121" customFormat="1" x14ac:dyDescent="0.2">
      <c r="A383" s="120" t="s">
        <v>478</v>
      </c>
      <c r="B383" s="121">
        <v>2.38031601322718E-4</v>
      </c>
      <c r="C383" s="121">
        <v>2.32558463013575E-4</v>
      </c>
      <c r="D383" s="121">
        <v>2.2950351192122401E-4</v>
      </c>
      <c r="E383" s="121">
        <v>2.27107765536616E-4</v>
      </c>
      <c r="F383" s="121">
        <v>2.2425691097859599E-4</v>
      </c>
      <c r="G383" s="121">
        <v>2.22892717539392E-4</v>
      </c>
      <c r="H383" s="121">
        <v>2.2077060342828701E-4</v>
      </c>
      <c r="I383" s="121">
        <v>2.1947537601610601E-4</v>
      </c>
      <c r="J383" s="121">
        <v>2.1804437363067501E-4</v>
      </c>
      <c r="K383" s="121">
        <v>2.1645686788137599E-4</v>
      </c>
      <c r="L383" s="121">
        <v>2.18287363350208E-4</v>
      </c>
      <c r="M383" s="121">
        <v>1.9711932359802199E-4</v>
      </c>
      <c r="N383" s="121">
        <v>1.9667064198152699E-4</v>
      </c>
      <c r="O383" s="121">
        <v>1.9667064198152699E-4</v>
      </c>
    </row>
    <row r="384" spans="1:15" s="121" customFormat="1" x14ac:dyDescent="0.2">
      <c r="A384" s="120" t="s">
        <v>479</v>
      </c>
      <c r="B384" s="121">
        <v>0</v>
      </c>
      <c r="C384" s="121">
        <v>0</v>
      </c>
      <c r="D384" s="121">
        <v>0</v>
      </c>
      <c r="E384" s="121">
        <v>0</v>
      </c>
      <c r="F384" s="121">
        <v>0</v>
      </c>
      <c r="G384" s="121">
        <v>0</v>
      </c>
      <c r="H384" s="121">
        <v>0</v>
      </c>
      <c r="I384" s="121">
        <v>0</v>
      </c>
      <c r="J384" s="121">
        <v>0</v>
      </c>
      <c r="K384" s="121">
        <v>0</v>
      </c>
      <c r="L384" s="121">
        <v>0</v>
      </c>
      <c r="M384" s="121">
        <v>0</v>
      </c>
      <c r="N384" s="121">
        <v>0</v>
      </c>
      <c r="O384" s="121">
        <v>0</v>
      </c>
    </row>
    <row r="385" spans="1:15" s="121" customFormat="1" x14ac:dyDescent="0.2">
      <c r="A385" s="120" t="s">
        <v>480</v>
      </c>
      <c r="B385" s="121">
        <v>8.67487799175665E-4</v>
      </c>
      <c r="C385" s="121">
        <v>8.6293816814867505E-4</v>
      </c>
      <c r="D385" s="121">
        <v>8.57856838797206E-4</v>
      </c>
      <c r="E385" s="121">
        <v>8.5421795381823305E-4</v>
      </c>
      <c r="F385" s="121">
        <v>8.4720564864568899E-4</v>
      </c>
      <c r="G385" s="121">
        <v>8.5133734833326802E-4</v>
      </c>
      <c r="H385" s="121">
        <v>8.4618605998196999E-4</v>
      </c>
      <c r="I385" s="121">
        <v>8.43619177423734E-4</v>
      </c>
      <c r="J385" s="121">
        <v>8.4355877811442804E-4</v>
      </c>
      <c r="K385" s="121">
        <v>8.3757267173988699E-4</v>
      </c>
      <c r="L385" s="121">
        <v>8.47321737098465E-4</v>
      </c>
      <c r="M385" s="121">
        <v>8.4075244802090201E-4</v>
      </c>
      <c r="N385" s="121">
        <v>8.5763104416849598E-4</v>
      </c>
      <c r="O385" s="121">
        <v>8.5763104416849598E-4</v>
      </c>
    </row>
    <row r="386" spans="1:15" s="121" customFormat="1" x14ac:dyDescent="0.2">
      <c r="A386" s="120" t="s">
        <v>481</v>
      </c>
      <c r="B386" s="121">
        <v>0</v>
      </c>
      <c r="C386" s="121">
        <v>0</v>
      </c>
      <c r="D386" s="121">
        <v>0</v>
      </c>
      <c r="E386" s="121">
        <v>0</v>
      </c>
      <c r="F386" s="121">
        <v>0</v>
      </c>
      <c r="G386" s="121">
        <v>0</v>
      </c>
      <c r="H386" s="121">
        <v>0</v>
      </c>
      <c r="I386" s="121">
        <v>0</v>
      </c>
      <c r="J386" s="121">
        <v>0</v>
      </c>
      <c r="K386" s="121">
        <v>0</v>
      </c>
      <c r="L386" s="121">
        <v>0</v>
      </c>
      <c r="M386" s="121">
        <v>0</v>
      </c>
      <c r="N386" s="121">
        <v>0</v>
      </c>
      <c r="O386" s="121">
        <v>0</v>
      </c>
    </row>
    <row r="387" spans="1:15" s="121" customFormat="1" x14ac:dyDescent="0.2">
      <c r="A387" s="120" t="s">
        <v>482</v>
      </c>
      <c r="B387" s="121">
        <v>0</v>
      </c>
      <c r="C387" s="121">
        <v>0</v>
      </c>
      <c r="D387" s="121">
        <v>0</v>
      </c>
      <c r="E387" s="121">
        <v>0</v>
      </c>
      <c r="F387" s="121">
        <v>0</v>
      </c>
      <c r="G387" s="121">
        <v>0</v>
      </c>
      <c r="H387" s="121">
        <v>0</v>
      </c>
      <c r="I387" s="121">
        <v>0</v>
      </c>
      <c r="J387" s="121">
        <v>0</v>
      </c>
      <c r="K387" s="121">
        <v>0</v>
      </c>
      <c r="L387" s="121">
        <v>0</v>
      </c>
      <c r="M387" s="121">
        <v>0</v>
      </c>
      <c r="N387" s="121">
        <v>0</v>
      </c>
      <c r="O387" s="121">
        <v>0</v>
      </c>
    </row>
    <row r="388" spans="1:15" s="121" customFormat="1" x14ac:dyDescent="0.2">
      <c r="A388" s="120" t="s">
        <v>483</v>
      </c>
    </row>
    <row r="389" spans="1:15" x14ac:dyDescent="0.2">
      <c r="A389" s="118" t="s">
        <v>484</v>
      </c>
    </row>
    <row r="390" spans="1:15" x14ac:dyDescent="0.2">
      <c r="A390" s="116" t="s">
        <v>485</v>
      </c>
    </row>
    <row r="391" spans="1:15" x14ac:dyDescent="0.2">
      <c r="A391" s="118" t="s">
        <v>486</v>
      </c>
      <c r="B391" s="117">
        <v>1167634923.3936901</v>
      </c>
      <c r="C391" s="117">
        <v>1104554797.59815</v>
      </c>
      <c r="D391" s="117">
        <v>1079398581.51039</v>
      </c>
      <c r="E391" s="117">
        <v>1114620565.7295101</v>
      </c>
      <c r="F391" s="117">
        <v>1126962931.00507</v>
      </c>
      <c r="G391" s="117">
        <v>1109684007.2736299</v>
      </c>
      <c r="H391" s="117">
        <v>1102125073.0897601</v>
      </c>
      <c r="I391" s="117">
        <v>1122809637.3543701</v>
      </c>
      <c r="J391" s="117">
        <v>1122863003.75811</v>
      </c>
      <c r="K391" s="117">
        <v>1153248141.89413</v>
      </c>
      <c r="L391" s="117">
        <v>1144694082.1396</v>
      </c>
      <c r="M391" s="117">
        <v>1123916596.1547899</v>
      </c>
      <c r="N391" s="117">
        <v>1202304709.33865</v>
      </c>
      <c r="O391" s="117">
        <v>1202304709.33865</v>
      </c>
    </row>
    <row r="392" spans="1:15" x14ac:dyDescent="0.2">
      <c r="A392" s="118" t="s">
        <v>487</v>
      </c>
      <c r="B392" s="117">
        <v>17317996623.197498</v>
      </c>
      <c r="C392" s="117">
        <v>17731220700.2892</v>
      </c>
      <c r="D392" s="117">
        <v>17778648192.784801</v>
      </c>
      <c r="E392" s="117">
        <v>17905970391.618</v>
      </c>
      <c r="F392" s="117">
        <v>17955040414.999901</v>
      </c>
      <c r="G392" s="117">
        <v>18029002671.235901</v>
      </c>
      <c r="H392" s="117">
        <v>18129088758.5839</v>
      </c>
      <c r="I392" s="117">
        <v>18215922799.824902</v>
      </c>
      <c r="J392" s="117">
        <v>18299772900.882801</v>
      </c>
      <c r="K392" s="117">
        <v>18408351377.3395</v>
      </c>
      <c r="L392" s="117">
        <v>18480619653.625599</v>
      </c>
      <c r="M392" s="117">
        <v>18624005693.904999</v>
      </c>
      <c r="N392" s="117">
        <v>18769753975.591</v>
      </c>
      <c r="O392" s="117">
        <v>18769753975.591</v>
      </c>
    </row>
    <row r="393" spans="1:15" s="121" customFormat="1" x14ac:dyDescent="0.2">
      <c r="A393" s="120" t="s">
        <v>488</v>
      </c>
      <c r="B393" s="121">
        <v>6.7423210016662197E-2</v>
      </c>
      <c r="C393" s="121">
        <v>6.2294346016466703E-2</v>
      </c>
      <c r="D393" s="121">
        <v>6.0713197640552503E-2</v>
      </c>
      <c r="E393" s="121">
        <v>6.2248542879936399E-2</v>
      </c>
      <c r="F393" s="121">
        <v>6.2765825359189495E-2</v>
      </c>
      <c r="G393" s="121">
        <v>6.1549938591115599E-2</v>
      </c>
      <c r="H393" s="121">
        <v>6.0793186451134601E-2</v>
      </c>
      <c r="I393" s="121">
        <v>6.1638910621929298E-2</v>
      </c>
      <c r="J393" s="121">
        <v>6.13593955422225E-2</v>
      </c>
      <c r="K393" s="121">
        <v>6.2648094783423494E-2</v>
      </c>
      <c r="L393" s="121">
        <v>6.19402435412943E-2</v>
      </c>
      <c r="M393" s="121">
        <v>6.0347736927647999E-2</v>
      </c>
      <c r="N393" s="121">
        <v>6.4055432527361802E-2</v>
      </c>
      <c r="O393" s="121">
        <v>6.4055432527361802E-2</v>
      </c>
    </row>
    <row r="394" spans="1:15" s="121" customFormat="1" x14ac:dyDescent="0.2">
      <c r="A394" s="120" t="s">
        <v>489</v>
      </c>
      <c r="B394" s="121">
        <v>1.6762085756601701E-2</v>
      </c>
      <c r="C394" s="121">
        <v>1.6647757999622301E-2</v>
      </c>
      <c r="D394" s="121">
        <v>1.6368251430637599E-2</v>
      </c>
      <c r="E394" s="121">
        <v>1.6438513865475499E-2</v>
      </c>
      <c r="F394" s="121">
        <v>1.6343638705603201E-2</v>
      </c>
      <c r="G394" s="121">
        <v>1.68870156855058E-2</v>
      </c>
      <c r="H394" s="121">
        <v>1.6836983917696301E-2</v>
      </c>
      <c r="I394" s="121">
        <v>1.70261079266491E-2</v>
      </c>
      <c r="J394" s="121">
        <v>1.74515532200833E-2</v>
      </c>
      <c r="K394" s="121">
        <v>1.7481257892419801E-2</v>
      </c>
      <c r="L394" s="121">
        <v>1.85190150155078E-2</v>
      </c>
      <c r="M394" s="121">
        <v>1.9066596714329798E-2</v>
      </c>
      <c r="N394" s="121">
        <v>1.9312773278399399E-2</v>
      </c>
      <c r="O394" s="121">
        <v>1.9312773278399399E-2</v>
      </c>
    </row>
    <row r="395" spans="1:15" s="121" customFormat="1" x14ac:dyDescent="0.2">
      <c r="A395" s="120" t="s">
        <v>490</v>
      </c>
      <c r="B395" s="121">
        <v>3.67396933496201E-4</v>
      </c>
      <c r="C395" s="121">
        <v>4.5758912433989997E-4</v>
      </c>
      <c r="D395" s="121">
        <v>5.6250594257386795E-4</v>
      </c>
      <c r="E395" s="121">
        <v>7.0076396535264404E-4</v>
      </c>
      <c r="F395" s="121">
        <v>8.3523909592420498E-4</v>
      </c>
      <c r="G395" s="121">
        <v>9.6428569760688703E-4</v>
      </c>
      <c r="H395" s="121">
        <v>1.07822137646828E-3</v>
      </c>
      <c r="I395" s="121">
        <v>1.18093889068328E-3</v>
      </c>
      <c r="J395" s="121">
        <v>1.25170771292754E-3</v>
      </c>
      <c r="K395" s="121">
        <v>1.26709041191285E-3</v>
      </c>
      <c r="L395" s="121">
        <v>1.2431934851052E-3</v>
      </c>
      <c r="M395" s="121">
        <v>1.14877335208343E-3</v>
      </c>
      <c r="N395" s="121">
        <v>9.9834435497531994E-4</v>
      </c>
      <c r="O395" s="121">
        <v>9.9834435497531994E-4</v>
      </c>
    </row>
    <row r="396" spans="1:15" s="121" customFormat="1" x14ac:dyDescent="0.2">
      <c r="A396" s="120" t="s">
        <v>491</v>
      </c>
      <c r="B396" s="121">
        <v>2.38031601322718E-4</v>
      </c>
      <c r="C396" s="121">
        <v>2.32558463013575E-4</v>
      </c>
      <c r="D396" s="121">
        <v>2.2950351192122401E-4</v>
      </c>
      <c r="E396" s="121">
        <v>2.27107765536616E-4</v>
      </c>
      <c r="F396" s="121">
        <v>2.2425691097859599E-4</v>
      </c>
      <c r="G396" s="121">
        <v>2.22892717539392E-4</v>
      </c>
      <c r="H396" s="121">
        <v>2.2077060342828701E-4</v>
      </c>
      <c r="I396" s="121">
        <v>2.1947537601610601E-4</v>
      </c>
      <c r="J396" s="121">
        <v>2.1804437363067501E-4</v>
      </c>
      <c r="K396" s="121">
        <v>2.1645686788137599E-4</v>
      </c>
      <c r="L396" s="121">
        <v>2.18287363350208E-4</v>
      </c>
      <c r="M396" s="121">
        <v>1.9711932359802199E-4</v>
      </c>
      <c r="N396" s="121">
        <v>1.9667064198152699E-4</v>
      </c>
      <c r="O396" s="121">
        <v>1.9667064198152699E-4</v>
      </c>
    </row>
    <row r="397" spans="1:15" x14ac:dyDescent="0.2">
      <c r="A397" s="118" t="s">
        <v>492</v>
      </c>
      <c r="B397" s="117">
        <v>17.367514291420601</v>
      </c>
      <c r="C397" s="117">
        <v>17.337905586975801</v>
      </c>
      <c r="D397" s="117">
        <v>17.160260885132701</v>
      </c>
      <c r="E397" s="117">
        <v>17.366385596364701</v>
      </c>
      <c r="F397" s="117">
        <v>17.403134712505999</v>
      </c>
      <c r="G397" s="117">
        <v>18.074194100652001</v>
      </c>
      <c r="H397" s="117">
        <v>18.1359758975928</v>
      </c>
      <c r="I397" s="117">
        <v>18.4265221933485</v>
      </c>
      <c r="J397" s="117">
        <v>18.9213053066415</v>
      </c>
      <c r="K397" s="117">
        <v>18.964805172214</v>
      </c>
      <c r="L397" s="117">
        <v>19.980495863963199</v>
      </c>
      <c r="M397" s="117">
        <v>20.412489390011199</v>
      </c>
      <c r="N397" s="117">
        <v>20.507788275356202</v>
      </c>
      <c r="O397" s="117">
        <v>20.507788275356202</v>
      </c>
    </row>
    <row r="398" spans="1:15" s="121" customFormat="1" x14ac:dyDescent="0.2">
      <c r="A398" s="120" t="s">
        <v>493</v>
      </c>
      <c r="B398" s="121">
        <v>8.0922491092433704E-4</v>
      </c>
      <c r="C398" s="121">
        <v>8.0485354556170704E-4</v>
      </c>
      <c r="D398" s="121">
        <v>7.9983708495983395E-4</v>
      </c>
      <c r="E398" s="121">
        <v>7.9650090735668795E-4</v>
      </c>
      <c r="F398" s="121">
        <v>7.8986369025479996E-4</v>
      </c>
      <c r="G398" s="121">
        <v>7.9419126815034695E-4</v>
      </c>
      <c r="H398" s="121">
        <v>7.8931354996241798E-4</v>
      </c>
      <c r="I398" s="121">
        <v>7.8706631708151198E-4</v>
      </c>
      <c r="J398" s="121">
        <v>7.8737496406448902E-4</v>
      </c>
      <c r="K398" s="121">
        <v>7.8165168293989199E-4</v>
      </c>
      <c r="L398" s="121">
        <v>7.9162766294259496E-4</v>
      </c>
      <c r="M398" s="121">
        <v>7.8602723790715005E-4</v>
      </c>
      <c r="N398" s="121">
        <v>8.0205240688681801E-4</v>
      </c>
      <c r="O398" s="121">
        <v>8.0205240688681801E-4</v>
      </c>
    </row>
    <row r="399" spans="1:15" s="121" customFormat="1" x14ac:dyDescent="0.2">
      <c r="A399" s="120" t="s">
        <v>494</v>
      </c>
      <c r="B399" s="121">
        <v>1.8176739202344999E-2</v>
      </c>
      <c r="C399" s="121">
        <v>1.81427591325375E-2</v>
      </c>
      <c r="D399" s="121">
        <v>1.7960097970092501E-2</v>
      </c>
      <c r="E399" s="121">
        <v>1.8162886503721401E-2</v>
      </c>
      <c r="F399" s="121">
        <v>1.8192998402760799E-2</v>
      </c>
      <c r="G399" s="121">
        <v>1.88683853688024E-2</v>
      </c>
      <c r="H399" s="121">
        <v>1.89252894475553E-2</v>
      </c>
      <c r="I399" s="121">
        <v>1.9213588510430001E-2</v>
      </c>
      <c r="J399" s="121">
        <v>1.9708680270705999E-2</v>
      </c>
      <c r="K399" s="121">
        <v>1.9746456855153902E-2</v>
      </c>
      <c r="L399" s="121">
        <v>2.07721235269058E-2</v>
      </c>
      <c r="M399" s="121">
        <v>2.1198516627918398E-2</v>
      </c>
      <c r="N399" s="121">
        <v>2.1309840682243002E-2</v>
      </c>
      <c r="O399" s="121">
        <v>2.1309840682243002E-2</v>
      </c>
    </row>
    <row r="400" spans="1:15" s="121" customFormat="1" x14ac:dyDescent="0.2">
      <c r="A400" s="120" t="s">
        <v>495</v>
      </c>
      <c r="B400" s="121">
        <v>4.9246470814317198E-2</v>
      </c>
      <c r="C400" s="121">
        <v>4.41515868839292E-2</v>
      </c>
      <c r="D400" s="121">
        <v>4.2753099670459899E-2</v>
      </c>
      <c r="E400" s="121">
        <v>4.40856563762149E-2</v>
      </c>
      <c r="F400" s="121">
        <v>4.4572826956428599E-2</v>
      </c>
      <c r="G400" s="121">
        <v>4.26815532223132E-2</v>
      </c>
      <c r="H400" s="121">
        <v>4.1867897003579298E-2</v>
      </c>
      <c r="I400" s="121">
        <v>4.24253221114992E-2</v>
      </c>
      <c r="J400" s="121">
        <v>4.1650715271516398E-2</v>
      </c>
      <c r="K400" s="121">
        <v>4.2901637928269599E-2</v>
      </c>
      <c r="L400" s="121">
        <v>4.11681200143885E-2</v>
      </c>
      <c r="M400" s="121">
        <v>3.9149220299729601E-2</v>
      </c>
      <c r="N400" s="121">
        <v>4.2745591845118697E-2</v>
      </c>
      <c r="O400" s="121">
        <v>4.2745591845118697E-2</v>
      </c>
    </row>
    <row r="401" spans="1:15" s="121" customFormat="1" x14ac:dyDescent="0.2">
      <c r="A401" s="120" t="s">
        <v>496</v>
      </c>
      <c r="B401" s="121">
        <v>0.44236476028271599</v>
      </c>
      <c r="C401" s="121">
        <v>0.443163979730126</v>
      </c>
      <c r="D401" s="121">
        <v>0.44411368564180498</v>
      </c>
      <c r="E401" s="121">
        <v>0.44427237068144698</v>
      </c>
      <c r="F401" s="121">
        <v>0.444770845546964</v>
      </c>
      <c r="G401" s="121">
        <v>0.44468029201234899</v>
      </c>
      <c r="H401" s="121">
        <v>0.44558222199849001</v>
      </c>
      <c r="I401" s="121">
        <v>0.44601828612918898</v>
      </c>
      <c r="J401" s="121">
        <v>0.445844746520141</v>
      </c>
      <c r="K401" s="121">
        <v>0.450804979012566</v>
      </c>
      <c r="L401" s="121">
        <v>0.45016174351037402</v>
      </c>
      <c r="M401" s="121">
        <v>0.44724038260550297</v>
      </c>
      <c r="N401" s="121">
        <v>0.44592488049697199</v>
      </c>
      <c r="O401" s="121">
        <v>0.44592488049697199</v>
      </c>
    </row>
    <row r="402" spans="1:15" s="121" customFormat="1" x14ac:dyDescent="0.2">
      <c r="A402" s="120" t="s">
        <v>497</v>
      </c>
      <c r="B402" s="121">
        <v>0.111325483483005</v>
      </c>
      <c r="C402" s="121">
        <v>9.9628103599070095E-2</v>
      </c>
      <c r="D402" s="121">
        <v>9.6266116205529301E-2</v>
      </c>
      <c r="E402" s="121">
        <v>9.92311457689663E-2</v>
      </c>
      <c r="F402" s="121">
        <v>0.100215262314719</v>
      </c>
      <c r="G402" s="121">
        <v>9.5982560929702296E-2</v>
      </c>
      <c r="H402" s="121">
        <v>9.3962225009329894E-2</v>
      </c>
      <c r="I402" s="121">
        <v>9.5120140655422999E-2</v>
      </c>
      <c r="J402" s="121">
        <v>9.3419773579489301E-2</v>
      </c>
      <c r="K402" s="121">
        <v>9.5166734897738803E-2</v>
      </c>
      <c r="L402" s="121">
        <v>9.1451840605908205E-2</v>
      </c>
      <c r="M402" s="121">
        <v>8.7535074698882706E-2</v>
      </c>
      <c r="N402" s="121">
        <v>9.5858279532372803E-2</v>
      </c>
      <c r="O402" s="121">
        <v>9.5858279532372803E-2</v>
      </c>
    </row>
    <row r="403" spans="1:15" s="121" customFormat="1" x14ac:dyDescent="0.2">
      <c r="A403" s="120" t="s">
        <v>498</v>
      </c>
    </row>
    <row r="404" spans="1:15" x14ac:dyDescent="0.2">
      <c r="A404" s="118" t="s">
        <v>499</v>
      </c>
      <c r="B404" s="117">
        <v>0</v>
      </c>
      <c r="C404" s="117">
        <v>0</v>
      </c>
      <c r="D404" s="117">
        <v>0</v>
      </c>
      <c r="E404" s="117">
        <v>0</v>
      </c>
      <c r="F404" s="117">
        <v>0</v>
      </c>
      <c r="G404" s="117">
        <v>0</v>
      </c>
      <c r="H404" s="117">
        <v>0</v>
      </c>
      <c r="I404" s="117">
        <v>0</v>
      </c>
      <c r="J404" s="117">
        <v>0</v>
      </c>
      <c r="K404" s="117">
        <v>0</v>
      </c>
      <c r="L404" s="117">
        <v>0</v>
      </c>
      <c r="M404" s="117">
        <v>0</v>
      </c>
      <c r="N404" s="117">
        <v>0</v>
      </c>
      <c r="O404" s="117">
        <v>0</v>
      </c>
    </row>
    <row r="405" spans="1:15" x14ac:dyDescent="0.2">
      <c r="A405" s="118" t="s">
        <v>500</v>
      </c>
      <c r="B405" s="117">
        <v>0</v>
      </c>
      <c r="C405" s="117">
        <v>0</v>
      </c>
      <c r="D405" s="117">
        <v>0</v>
      </c>
      <c r="E405" s="117">
        <v>0</v>
      </c>
      <c r="F405" s="117">
        <v>0</v>
      </c>
      <c r="G405" s="117">
        <v>0</v>
      </c>
      <c r="H405" s="117">
        <v>0</v>
      </c>
      <c r="I405" s="117">
        <v>0</v>
      </c>
      <c r="J405" s="117">
        <v>0</v>
      </c>
      <c r="K405" s="117">
        <v>0</v>
      </c>
      <c r="L405" s="117">
        <v>0</v>
      </c>
      <c r="M405" s="117">
        <v>0</v>
      </c>
      <c r="N405" s="117">
        <v>0</v>
      </c>
      <c r="O405" s="117">
        <v>0</v>
      </c>
    </row>
    <row r="406" spans="1:15" x14ac:dyDescent="0.2">
      <c r="A406" s="118" t="s">
        <v>501</v>
      </c>
    </row>
    <row r="407" spans="1:15" x14ac:dyDescent="0.2">
      <c r="A407" s="118" t="s">
        <v>502</v>
      </c>
      <c r="B407" s="117">
        <v>0</v>
      </c>
      <c r="C407" s="117">
        <v>0</v>
      </c>
      <c r="D407" s="117">
        <v>0</v>
      </c>
      <c r="E407" s="117">
        <v>0</v>
      </c>
      <c r="F407" s="117">
        <v>0</v>
      </c>
      <c r="G407" s="117">
        <v>0</v>
      </c>
      <c r="H407" s="117">
        <v>0</v>
      </c>
      <c r="I407" s="117">
        <v>0</v>
      </c>
      <c r="J407" s="117">
        <v>0</v>
      </c>
      <c r="K407" s="117">
        <v>0</v>
      </c>
      <c r="L407" s="117">
        <v>0</v>
      </c>
      <c r="M407" s="117">
        <v>0</v>
      </c>
      <c r="N407" s="117">
        <v>0</v>
      </c>
      <c r="O407" s="117">
        <v>0</v>
      </c>
    </row>
    <row r="408" spans="1:15" x14ac:dyDescent="0.2">
      <c r="A408" s="118" t="s">
        <v>503</v>
      </c>
      <c r="B408" s="117">
        <v>0</v>
      </c>
      <c r="C408" s="117">
        <v>0</v>
      </c>
      <c r="D408" s="117">
        <v>0</v>
      </c>
      <c r="E408" s="117">
        <v>0</v>
      </c>
      <c r="F408" s="117">
        <v>0</v>
      </c>
      <c r="G408" s="117">
        <v>0</v>
      </c>
      <c r="H408" s="117">
        <v>0</v>
      </c>
      <c r="I408" s="117">
        <v>0</v>
      </c>
      <c r="J408" s="117">
        <v>0</v>
      </c>
      <c r="K408" s="117">
        <v>0</v>
      </c>
      <c r="L408" s="117">
        <v>0</v>
      </c>
      <c r="M408" s="117">
        <v>0</v>
      </c>
      <c r="N408" s="117">
        <v>0</v>
      </c>
      <c r="O408" s="117">
        <v>0</v>
      </c>
    </row>
  </sheetData>
  <printOptions horizontalCentered="1"/>
  <pageMargins left="0.5" right="0.5" top="0.75" bottom="0.5" header="0.5" footer="0.5"/>
  <pageSetup scale="70" pageOrder="overThenDown" orientation="landscape" cellComments="asDisplayed" r:id="rId1"/>
  <headerFooter>
    <oddHeader xml:space="preserve">&amp;RDEF’s Response to OPC POD 1 (1-26)
Q7
Page &amp;P of &amp;N
</oddHeader>
    <oddFooter xml:space="preserve">&amp;R
20240025-OPCPOD1-00004276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9EE70-D160-44EB-800F-80FCC0C4ADF5}">
  <dimension ref="A1:AA423"/>
  <sheetViews>
    <sheetView tabSelected="1" workbookViewId="0">
      <pane ySplit="2" topLeftCell="A330" activePane="bottomLeft" state="frozen"/>
      <selection activeCell="F56" sqref="F56"/>
      <selection pane="bottomLeft" activeCell="F56" sqref="F56"/>
    </sheetView>
  </sheetViews>
  <sheetFormatPr defaultColWidth="9.33203125" defaultRowHeight="10.199999999999999" x14ac:dyDescent="0.2"/>
  <cols>
    <col min="1" max="1" width="49" style="89" customWidth="1"/>
    <col min="2" max="12" width="14" style="88" hidden="1" customWidth="1"/>
    <col min="13" max="27" width="14" style="88" customWidth="1"/>
    <col min="28" max="16384" width="9.33203125" style="88"/>
  </cols>
  <sheetData>
    <row r="1" spans="1:27" s="86" customFormat="1" x14ac:dyDescent="0.2">
      <c r="A1" s="85"/>
    </row>
    <row r="2" spans="1:27" s="86" customFormat="1" x14ac:dyDescent="0.2">
      <c r="A2" s="85" t="s">
        <v>514</v>
      </c>
      <c r="B2" s="86" t="s">
        <v>40</v>
      </c>
      <c r="C2" s="86" t="s">
        <v>41</v>
      </c>
      <c r="D2" s="86" t="s">
        <v>42</v>
      </c>
      <c r="E2" s="86" t="s">
        <v>43</v>
      </c>
      <c r="F2" s="86" t="s">
        <v>44</v>
      </c>
      <c r="G2" s="86" t="s">
        <v>45</v>
      </c>
      <c r="H2" s="86" t="s">
        <v>46</v>
      </c>
      <c r="I2" s="86" t="s">
        <v>47</v>
      </c>
      <c r="J2" s="86" t="s">
        <v>48</v>
      </c>
      <c r="K2" s="86" t="s">
        <v>49</v>
      </c>
      <c r="L2" s="86" t="s">
        <v>50</v>
      </c>
      <c r="M2" s="86" t="s">
        <v>51</v>
      </c>
      <c r="N2" s="86" t="s">
        <v>2</v>
      </c>
      <c r="O2" s="86" t="s">
        <v>515</v>
      </c>
      <c r="P2" s="86" t="s">
        <v>516</v>
      </c>
      <c r="Q2" s="86" t="s">
        <v>517</v>
      </c>
      <c r="R2" s="86" t="s">
        <v>518</v>
      </c>
      <c r="S2" s="86" t="s">
        <v>519</v>
      </c>
      <c r="T2" s="86" t="s">
        <v>520</v>
      </c>
      <c r="U2" s="86" t="s">
        <v>521</v>
      </c>
      <c r="V2" s="86" t="s">
        <v>522</v>
      </c>
      <c r="W2" s="86" t="s">
        <v>523</v>
      </c>
      <c r="X2" s="86" t="s">
        <v>524</v>
      </c>
      <c r="Y2" s="86" t="s">
        <v>525</v>
      </c>
      <c r="Z2" s="86" t="s">
        <v>526</v>
      </c>
      <c r="AA2" s="86" t="s">
        <v>35</v>
      </c>
    </row>
    <row r="3" spans="1:27" s="86" customFormat="1" x14ac:dyDescent="0.2">
      <c r="A3" s="85"/>
    </row>
    <row r="4" spans="1:27" x14ac:dyDescent="0.2">
      <c r="A4" s="87" t="s">
        <v>100</v>
      </c>
    </row>
    <row r="5" spans="1:27" x14ac:dyDescent="0.2">
      <c r="A5" s="89" t="s">
        <v>101</v>
      </c>
    </row>
    <row r="6" spans="1:27" x14ac:dyDescent="0.2">
      <c r="A6" s="89" t="s">
        <v>102</v>
      </c>
    </row>
    <row r="7" spans="1:27" x14ac:dyDescent="0.2">
      <c r="A7" s="96" t="s">
        <v>103</v>
      </c>
    </row>
    <row r="8" spans="1:27" x14ac:dyDescent="0.2">
      <c r="A8" s="89" t="s">
        <v>104</v>
      </c>
    </row>
    <row r="9" spans="1:27" x14ac:dyDescent="0.2">
      <c r="A9" s="89" t="s">
        <v>105</v>
      </c>
      <c r="B9" s="88">
        <v>1493412000</v>
      </c>
      <c r="C9" s="88">
        <v>1493412000</v>
      </c>
      <c r="D9" s="88">
        <v>1493412000</v>
      </c>
      <c r="E9" s="88">
        <v>1493412000</v>
      </c>
      <c r="F9" s="88">
        <v>1493412000</v>
      </c>
      <c r="G9" s="88">
        <v>1493412000</v>
      </c>
      <c r="H9" s="88">
        <v>1493412000</v>
      </c>
      <c r="I9" s="88">
        <v>1493412000</v>
      </c>
      <c r="J9" s="88">
        <v>1493412000</v>
      </c>
      <c r="K9" s="88">
        <v>1493412000</v>
      </c>
      <c r="L9" s="88">
        <v>1493412000</v>
      </c>
      <c r="M9" s="88">
        <v>1493412000</v>
      </c>
      <c r="N9" s="88">
        <v>1493412000</v>
      </c>
      <c r="O9" s="88">
        <v>1493412000</v>
      </c>
      <c r="P9" s="88">
        <v>1493412000</v>
      </c>
      <c r="Q9" s="88">
        <v>1493412000</v>
      </c>
      <c r="R9" s="88">
        <v>1493412000</v>
      </c>
      <c r="S9" s="88">
        <v>1493412000</v>
      </c>
      <c r="T9" s="88">
        <v>1493412000</v>
      </c>
      <c r="U9" s="88">
        <v>1493412000</v>
      </c>
      <c r="V9" s="88">
        <v>1493412000</v>
      </c>
      <c r="W9" s="88">
        <v>1493412000</v>
      </c>
      <c r="X9" s="88">
        <v>1493412000</v>
      </c>
      <c r="Y9" s="88">
        <v>1493412000</v>
      </c>
      <c r="Z9" s="88">
        <v>1493412000</v>
      </c>
      <c r="AA9" s="88">
        <v>1493412000</v>
      </c>
    </row>
    <row r="10" spans="1:27" x14ac:dyDescent="0.2">
      <c r="A10" s="89" t="s">
        <v>106</v>
      </c>
      <c r="B10" s="88">
        <v>1493412000</v>
      </c>
      <c r="C10" s="88">
        <v>1493412000</v>
      </c>
      <c r="D10" s="88">
        <v>1493412000</v>
      </c>
      <c r="E10" s="88">
        <v>1493412000</v>
      </c>
      <c r="F10" s="88">
        <v>1493412000</v>
      </c>
      <c r="G10" s="88">
        <v>1493412000</v>
      </c>
      <c r="H10" s="88">
        <v>1493412000</v>
      </c>
      <c r="I10" s="88">
        <v>1493412000</v>
      </c>
      <c r="J10" s="88">
        <v>1493412000</v>
      </c>
      <c r="K10" s="88">
        <v>1493412000</v>
      </c>
      <c r="L10" s="88">
        <v>1493412000</v>
      </c>
      <c r="M10" s="88">
        <v>1493412000</v>
      </c>
      <c r="N10" s="88">
        <v>1493412000</v>
      </c>
      <c r="O10" s="88">
        <v>1493412000</v>
      </c>
      <c r="P10" s="88">
        <v>1493412000</v>
      </c>
      <c r="Q10" s="88">
        <v>1493412000</v>
      </c>
      <c r="R10" s="88">
        <v>1493412000</v>
      </c>
      <c r="S10" s="88">
        <v>1493412000</v>
      </c>
      <c r="T10" s="88">
        <v>1493412000</v>
      </c>
      <c r="U10" s="88">
        <v>1493412000</v>
      </c>
      <c r="V10" s="88">
        <v>1493412000</v>
      </c>
      <c r="W10" s="88">
        <v>1493412000</v>
      </c>
      <c r="X10" s="88">
        <v>1493412000</v>
      </c>
      <c r="Y10" s="88">
        <v>1493412000</v>
      </c>
      <c r="Z10" s="88">
        <v>1493412000</v>
      </c>
      <c r="AA10" s="88">
        <v>1493412000</v>
      </c>
    </row>
    <row r="11" spans="1:27" x14ac:dyDescent="0.2">
      <c r="A11" s="89" t="s">
        <v>107</v>
      </c>
      <c r="B11" s="88">
        <v>1000</v>
      </c>
      <c r="C11" s="88">
        <v>1000</v>
      </c>
      <c r="D11" s="88">
        <v>1000</v>
      </c>
      <c r="E11" s="88">
        <v>1000</v>
      </c>
      <c r="F11" s="88">
        <v>1000</v>
      </c>
      <c r="G11" s="88">
        <v>1000</v>
      </c>
      <c r="H11" s="88">
        <v>1000</v>
      </c>
      <c r="I11" s="88">
        <v>1000</v>
      </c>
      <c r="J11" s="88">
        <v>1000</v>
      </c>
      <c r="K11" s="88">
        <v>1000</v>
      </c>
      <c r="L11" s="88">
        <v>1000</v>
      </c>
      <c r="M11" s="88">
        <v>1000</v>
      </c>
      <c r="N11" s="88">
        <v>1000</v>
      </c>
      <c r="O11" s="88">
        <v>1000</v>
      </c>
      <c r="P11" s="88">
        <v>1000</v>
      </c>
      <c r="Q11" s="88">
        <v>1000</v>
      </c>
      <c r="R11" s="88">
        <v>1000</v>
      </c>
      <c r="S11" s="88">
        <v>1000</v>
      </c>
      <c r="T11" s="88">
        <v>1000</v>
      </c>
      <c r="U11" s="88">
        <v>1000</v>
      </c>
      <c r="V11" s="88">
        <v>1000</v>
      </c>
      <c r="W11" s="88">
        <v>1000</v>
      </c>
      <c r="X11" s="88">
        <v>1000</v>
      </c>
      <c r="Y11" s="88">
        <v>1000</v>
      </c>
      <c r="Z11" s="88">
        <v>1000</v>
      </c>
      <c r="AA11" s="88">
        <v>1000</v>
      </c>
    </row>
    <row r="12" spans="1:27" x14ac:dyDescent="0.2">
      <c r="A12" s="89" t="s">
        <v>108</v>
      </c>
    </row>
    <row r="13" spans="1:27" x14ac:dyDescent="0.2">
      <c r="A13" s="89" t="s">
        <v>109</v>
      </c>
      <c r="B13" s="88">
        <v>0</v>
      </c>
      <c r="C13" s="88">
        <v>0</v>
      </c>
      <c r="D13" s="88">
        <v>0</v>
      </c>
      <c r="E13" s="88">
        <v>0</v>
      </c>
      <c r="F13" s="88">
        <v>0</v>
      </c>
      <c r="G13" s="88">
        <v>0</v>
      </c>
      <c r="H13" s="88">
        <v>0</v>
      </c>
      <c r="I13" s="88">
        <v>0</v>
      </c>
      <c r="J13" s="88">
        <v>0</v>
      </c>
      <c r="K13" s="88">
        <v>0</v>
      </c>
      <c r="L13" s="88">
        <v>0</v>
      </c>
      <c r="M13" s="88">
        <v>0</v>
      </c>
      <c r="N13" s="88">
        <v>0</v>
      </c>
      <c r="O13" s="88">
        <v>0</v>
      </c>
      <c r="P13" s="88">
        <v>0</v>
      </c>
      <c r="Q13" s="88">
        <v>0</v>
      </c>
      <c r="R13" s="88">
        <v>0</v>
      </c>
      <c r="S13" s="88">
        <v>0</v>
      </c>
      <c r="T13" s="88">
        <v>0</v>
      </c>
      <c r="U13" s="88">
        <v>0</v>
      </c>
      <c r="V13" s="88">
        <v>0</v>
      </c>
      <c r="W13" s="88">
        <v>0</v>
      </c>
      <c r="X13" s="88">
        <v>0</v>
      </c>
      <c r="Y13" s="88">
        <v>0</v>
      </c>
      <c r="Z13" s="88">
        <v>0</v>
      </c>
      <c r="AA13" s="88">
        <v>0</v>
      </c>
    </row>
    <row r="14" spans="1:27" x14ac:dyDescent="0.2">
      <c r="A14" s="89" t="s">
        <v>110</v>
      </c>
      <c r="B14" s="88">
        <v>0</v>
      </c>
      <c r="C14" s="88">
        <v>0</v>
      </c>
      <c r="D14" s="88">
        <v>0</v>
      </c>
      <c r="E14" s="88">
        <v>0</v>
      </c>
      <c r="F14" s="88">
        <v>0</v>
      </c>
      <c r="G14" s="88">
        <v>0</v>
      </c>
      <c r="H14" s="88">
        <v>0</v>
      </c>
      <c r="I14" s="88">
        <v>0</v>
      </c>
      <c r="J14" s="88">
        <v>0</v>
      </c>
      <c r="K14" s="88">
        <v>0</v>
      </c>
      <c r="L14" s="88">
        <v>0</v>
      </c>
      <c r="M14" s="88">
        <v>0</v>
      </c>
      <c r="N14" s="88">
        <v>0</v>
      </c>
      <c r="O14" s="88">
        <v>0</v>
      </c>
      <c r="P14" s="88">
        <v>0</v>
      </c>
      <c r="Q14" s="88">
        <v>0</v>
      </c>
      <c r="R14" s="88">
        <v>0</v>
      </c>
      <c r="S14" s="88">
        <v>0</v>
      </c>
      <c r="T14" s="88">
        <v>0</v>
      </c>
      <c r="U14" s="88">
        <v>0</v>
      </c>
      <c r="V14" s="88">
        <v>0</v>
      </c>
      <c r="W14" s="88">
        <v>0</v>
      </c>
      <c r="X14" s="88">
        <v>0</v>
      </c>
      <c r="Y14" s="88">
        <v>0</v>
      </c>
      <c r="Z14" s="88">
        <v>0</v>
      </c>
      <c r="AA14" s="88">
        <v>0</v>
      </c>
    </row>
    <row r="15" spans="1:27" x14ac:dyDescent="0.2">
      <c r="A15" s="89" t="s">
        <v>111</v>
      </c>
    </row>
    <row r="16" spans="1:27" x14ac:dyDescent="0.2">
      <c r="A16" s="89" t="s">
        <v>112</v>
      </c>
    </row>
    <row r="17" spans="1:27" x14ac:dyDescent="0.2">
      <c r="A17" s="89" t="s">
        <v>113</v>
      </c>
      <c r="B17" s="88">
        <v>0</v>
      </c>
      <c r="C17" s="88">
        <v>0</v>
      </c>
      <c r="D17" s="88">
        <v>0</v>
      </c>
      <c r="E17" s="88">
        <v>0</v>
      </c>
      <c r="F17" s="88">
        <v>0</v>
      </c>
      <c r="G17" s="88">
        <v>0</v>
      </c>
      <c r="H17" s="88">
        <v>0</v>
      </c>
      <c r="I17" s="88">
        <v>0</v>
      </c>
      <c r="J17" s="88">
        <v>0</v>
      </c>
      <c r="K17" s="88">
        <v>0</v>
      </c>
      <c r="L17" s="88">
        <v>0</v>
      </c>
      <c r="M17" s="88">
        <v>0</v>
      </c>
      <c r="N17" s="88">
        <v>0</v>
      </c>
      <c r="O17" s="88">
        <v>0</v>
      </c>
      <c r="P17" s="88">
        <v>0</v>
      </c>
      <c r="Q17" s="88">
        <v>0</v>
      </c>
      <c r="R17" s="88">
        <v>0</v>
      </c>
      <c r="S17" s="88">
        <v>0</v>
      </c>
      <c r="T17" s="88">
        <v>0</v>
      </c>
      <c r="U17" s="88">
        <v>0</v>
      </c>
      <c r="V17" s="88">
        <v>0</v>
      </c>
      <c r="W17" s="88">
        <v>0</v>
      </c>
      <c r="X17" s="88">
        <v>0</v>
      </c>
      <c r="Y17" s="88">
        <v>0</v>
      </c>
      <c r="Z17" s="88">
        <v>0</v>
      </c>
      <c r="AA17" s="88">
        <v>0</v>
      </c>
    </row>
    <row r="18" spans="1:27" x14ac:dyDescent="0.2">
      <c r="A18" s="90" t="s">
        <v>114</v>
      </c>
    </row>
    <row r="19" spans="1:27" x14ac:dyDescent="0.2">
      <c r="A19" s="87" t="s">
        <v>115</v>
      </c>
    </row>
    <row r="20" spans="1:27" s="92" customFormat="1" x14ac:dyDescent="0.2">
      <c r="A20" s="91" t="s">
        <v>116</v>
      </c>
      <c r="B20" s="92">
        <v>-9.9999999999999898E-3</v>
      </c>
      <c r="C20" s="92">
        <v>-9.9999999999999898E-3</v>
      </c>
      <c r="D20" s="92">
        <v>-9.9999999999999898E-3</v>
      </c>
      <c r="E20" s="92">
        <v>-9.9999999999999898E-3</v>
      </c>
      <c r="F20" s="92">
        <v>-9.9999999999999898E-3</v>
      </c>
      <c r="G20" s="92">
        <v>-9.9999999999999898E-3</v>
      </c>
      <c r="H20" s="92">
        <v>-9.9999999999999898E-3</v>
      </c>
      <c r="I20" s="92">
        <v>-9.9999999999999898E-3</v>
      </c>
      <c r="J20" s="92">
        <v>-9.9999999999999898E-3</v>
      </c>
      <c r="K20" s="92">
        <v>-9.9999999999999898E-3</v>
      </c>
      <c r="L20" s="92">
        <v>-9.9999999999999898E-3</v>
      </c>
      <c r="M20" s="92">
        <v>-9.9999999999999898E-3</v>
      </c>
      <c r="N20" s="92">
        <v>-9.9999999999999898E-3</v>
      </c>
      <c r="O20" s="92">
        <v>-9.9999999999999898E-3</v>
      </c>
      <c r="P20" s="92">
        <v>-9.9999999999999898E-3</v>
      </c>
      <c r="Q20" s="92">
        <v>-9.9999999999999898E-3</v>
      </c>
      <c r="R20" s="92">
        <v>-9.9999999999999898E-3</v>
      </c>
      <c r="S20" s="92">
        <v>-9.9999999999999898E-3</v>
      </c>
      <c r="T20" s="92">
        <v>-9.9999999999999898E-3</v>
      </c>
      <c r="U20" s="92">
        <v>-9.9999999999999898E-3</v>
      </c>
      <c r="V20" s="92">
        <v>-9.9999999999999898E-3</v>
      </c>
      <c r="W20" s="92">
        <v>-9.9999999999999898E-3</v>
      </c>
      <c r="X20" s="92">
        <v>-9.9999999999999898E-3</v>
      </c>
      <c r="Y20" s="92">
        <v>-9.9999999999999898E-3</v>
      </c>
      <c r="Z20" s="92">
        <v>-9.9999999999999898E-3</v>
      </c>
      <c r="AA20" s="92">
        <v>-9.9999999999999898E-3</v>
      </c>
    </row>
    <row r="21" spans="1:27" s="92" customFormat="1" x14ac:dyDescent="0.2">
      <c r="A21" s="91" t="s">
        <v>117</v>
      </c>
      <c r="B21" s="92">
        <v>9.9999999999999898E-3</v>
      </c>
      <c r="C21" s="92">
        <v>9.9999999999999898E-3</v>
      </c>
      <c r="D21" s="92">
        <v>9.9999999999999898E-3</v>
      </c>
      <c r="E21" s="92">
        <v>9.9999999999999898E-3</v>
      </c>
      <c r="F21" s="92">
        <v>9.9999999999999898E-3</v>
      </c>
      <c r="G21" s="92">
        <v>9.9999999999999898E-3</v>
      </c>
      <c r="H21" s="92">
        <v>9.9999999999999898E-3</v>
      </c>
      <c r="I21" s="92">
        <v>9.9999999999999898E-3</v>
      </c>
      <c r="J21" s="92">
        <v>9.9999999999999898E-3</v>
      </c>
      <c r="K21" s="92">
        <v>9.9999999999999898E-3</v>
      </c>
      <c r="L21" s="92">
        <v>9.9999999999999898E-3</v>
      </c>
      <c r="M21" s="92">
        <v>9.9999999999999898E-3</v>
      </c>
      <c r="N21" s="92">
        <v>9.9999999999999898E-3</v>
      </c>
      <c r="O21" s="92">
        <v>9.9999999999999898E-3</v>
      </c>
      <c r="P21" s="92">
        <v>9.9999999999999898E-3</v>
      </c>
      <c r="Q21" s="92">
        <v>9.9999999999999898E-3</v>
      </c>
      <c r="R21" s="92">
        <v>9.9999999999999898E-3</v>
      </c>
      <c r="S21" s="92">
        <v>9.9999999999999898E-3</v>
      </c>
      <c r="T21" s="92">
        <v>9.9999999999999898E-3</v>
      </c>
      <c r="U21" s="92">
        <v>9.9999999999999898E-3</v>
      </c>
      <c r="V21" s="92">
        <v>9.9999999999999898E-3</v>
      </c>
      <c r="W21" s="92">
        <v>9.9999999999999898E-3</v>
      </c>
      <c r="X21" s="92">
        <v>9.9999999999999898E-3</v>
      </c>
      <c r="Y21" s="92">
        <v>9.9999999999999898E-3</v>
      </c>
      <c r="Z21" s="92">
        <v>9.9999999999999898E-3</v>
      </c>
      <c r="AA21" s="92">
        <v>9.9999999999999898E-3</v>
      </c>
    </row>
    <row r="22" spans="1:27" s="92" customFormat="1" x14ac:dyDescent="0.2">
      <c r="A22" s="91" t="s">
        <v>118</v>
      </c>
      <c r="B22" s="92">
        <v>9.8500000000000004E-2</v>
      </c>
      <c r="C22" s="92">
        <v>9.8500000000000004E-2</v>
      </c>
      <c r="D22" s="92">
        <v>9.8500000000000004E-2</v>
      </c>
      <c r="E22" s="92">
        <v>9.8500000000000004E-2</v>
      </c>
      <c r="F22" s="92">
        <v>9.8500000000000004E-2</v>
      </c>
      <c r="G22" s="92">
        <v>9.8500000000000004E-2</v>
      </c>
      <c r="H22" s="92">
        <v>9.8500000000000004E-2</v>
      </c>
      <c r="I22" s="92">
        <v>0.10099999999999899</v>
      </c>
      <c r="J22" s="92">
        <v>0.10099999999999899</v>
      </c>
      <c r="K22" s="92">
        <v>0.10099999999999899</v>
      </c>
      <c r="L22" s="92">
        <v>0.10099999999999899</v>
      </c>
      <c r="M22" s="92">
        <v>0.10099999999999899</v>
      </c>
      <c r="N22" s="92">
        <v>0.10099999999999899</v>
      </c>
      <c r="O22" s="92">
        <v>0.10099999999999899</v>
      </c>
      <c r="P22" s="92">
        <v>0.10099999999999899</v>
      </c>
      <c r="Q22" s="92">
        <v>0.10099999999999899</v>
      </c>
      <c r="R22" s="92">
        <v>0.10099999999999899</v>
      </c>
      <c r="S22" s="92">
        <v>0.10099999999999899</v>
      </c>
      <c r="T22" s="92">
        <v>0.10099999999999899</v>
      </c>
      <c r="U22" s="92">
        <v>0.10099999999999899</v>
      </c>
      <c r="V22" s="92">
        <v>0.10099999999999899</v>
      </c>
      <c r="W22" s="92">
        <v>0.10099999999999899</v>
      </c>
      <c r="X22" s="92">
        <v>0.10099999999999899</v>
      </c>
      <c r="Y22" s="92">
        <v>0.10099999999999899</v>
      </c>
      <c r="Z22" s="92">
        <v>0.10099999999999899</v>
      </c>
      <c r="AA22" s="92">
        <v>0.10099999999999899</v>
      </c>
    </row>
    <row r="23" spans="1:27" s="92" customFormat="1" x14ac:dyDescent="0.2">
      <c r="A23" s="91" t="s">
        <v>119</v>
      </c>
      <c r="B23" s="92">
        <v>8.8499999999999995E-2</v>
      </c>
      <c r="C23" s="92">
        <v>8.8499999999999995E-2</v>
      </c>
      <c r="D23" s="92">
        <v>8.8499999999999995E-2</v>
      </c>
      <c r="E23" s="92">
        <v>8.8499999999999995E-2</v>
      </c>
      <c r="F23" s="92">
        <v>8.8499999999999995E-2</v>
      </c>
      <c r="G23" s="92">
        <v>8.8499999999999995E-2</v>
      </c>
      <c r="H23" s="92">
        <v>8.8499999999999995E-2</v>
      </c>
      <c r="I23" s="92">
        <v>9.0999999999999998E-2</v>
      </c>
      <c r="J23" s="92">
        <v>9.0999999999999998E-2</v>
      </c>
      <c r="K23" s="92">
        <v>9.0999999999999998E-2</v>
      </c>
      <c r="L23" s="92">
        <v>9.0999999999999998E-2</v>
      </c>
      <c r="M23" s="92">
        <v>9.0999999999999998E-2</v>
      </c>
      <c r="N23" s="92">
        <v>9.0999999999999998E-2</v>
      </c>
      <c r="O23" s="92">
        <v>9.0999999999999998E-2</v>
      </c>
      <c r="P23" s="92">
        <v>9.0999999999999998E-2</v>
      </c>
      <c r="Q23" s="92">
        <v>9.0999999999999998E-2</v>
      </c>
      <c r="R23" s="92">
        <v>9.0999999999999998E-2</v>
      </c>
      <c r="S23" s="92">
        <v>9.0999999999999998E-2</v>
      </c>
      <c r="T23" s="92">
        <v>9.0999999999999998E-2</v>
      </c>
      <c r="U23" s="92">
        <v>9.0999999999999998E-2</v>
      </c>
      <c r="V23" s="92">
        <v>9.0999999999999998E-2</v>
      </c>
      <c r="W23" s="92">
        <v>9.0999999999999998E-2</v>
      </c>
      <c r="X23" s="92">
        <v>9.0999999999999998E-2</v>
      </c>
      <c r="Y23" s="92">
        <v>9.0999999999999998E-2</v>
      </c>
      <c r="Z23" s="92">
        <v>9.0999999999999998E-2</v>
      </c>
      <c r="AA23" s="92">
        <v>9.0999999999999998E-2</v>
      </c>
    </row>
    <row r="24" spans="1:27" s="92" customFormat="1" x14ac:dyDescent="0.2">
      <c r="A24" s="91" t="s">
        <v>120</v>
      </c>
      <c r="B24" s="92">
        <v>0.1085</v>
      </c>
      <c r="C24" s="92">
        <v>0.1085</v>
      </c>
      <c r="D24" s="92">
        <v>0.1085</v>
      </c>
      <c r="E24" s="92">
        <v>0.1085</v>
      </c>
      <c r="F24" s="92">
        <v>0.1085</v>
      </c>
      <c r="G24" s="92">
        <v>0.1085</v>
      </c>
      <c r="H24" s="92">
        <v>0.1085</v>
      </c>
      <c r="I24" s="92">
        <v>0.110999999999999</v>
      </c>
      <c r="J24" s="92">
        <v>0.110999999999999</v>
      </c>
      <c r="K24" s="92">
        <v>0.110999999999999</v>
      </c>
      <c r="L24" s="92">
        <v>0.110999999999999</v>
      </c>
      <c r="M24" s="92">
        <v>0.110999999999999</v>
      </c>
      <c r="N24" s="92">
        <v>0.110999999999999</v>
      </c>
      <c r="O24" s="92">
        <v>0.110999999999999</v>
      </c>
      <c r="P24" s="92">
        <v>0.110999999999999</v>
      </c>
      <c r="Q24" s="92">
        <v>0.110999999999999</v>
      </c>
      <c r="R24" s="92">
        <v>0.110999999999999</v>
      </c>
      <c r="S24" s="92">
        <v>0.110999999999999</v>
      </c>
      <c r="T24" s="92">
        <v>0.110999999999999</v>
      </c>
      <c r="U24" s="92">
        <v>0.110999999999999</v>
      </c>
      <c r="V24" s="92">
        <v>0.110999999999999</v>
      </c>
      <c r="W24" s="92">
        <v>0.110999999999999</v>
      </c>
      <c r="X24" s="92">
        <v>0.110999999999999</v>
      </c>
      <c r="Y24" s="92">
        <v>0.110999999999999</v>
      </c>
      <c r="Z24" s="92">
        <v>0.110999999999999</v>
      </c>
      <c r="AA24" s="92">
        <v>0.110999999999999</v>
      </c>
    </row>
    <row r="25" spans="1:27" x14ac:dyDescent="0.2">
      <c r="A25" s="89" t="s">
        <v>121</v>
      </c>
    </row>
    <row r="26" spans="1:27" x14ac:dyDescent="0.2">
      <c r="A26" s="89" t="s">
        <v>122</v>
      </c>
    </row>
    <row r="27" spans="1:27" x14ac:dyDescent="0.2">
      <c r="A27" s="89" t="s">
        <v>123</v>
      </c>
    </row>
    <row r="28" spans="1:27" x14ac:dyDescent="0.2">
      <c r="A28" s="89" t="s">
        <v>124</v>
      </c>
    </row>
    <row r="29" spans="1:27" x14ac:dyDescent="0.2">
      <c r="A29" s="87" t="s">
        <v>125</v>
      </c>
    </row>
    <row r="30" spans="1:27" x14ac:dyDescent="0.2">
      <c r="A30" s="90" t="s">
        <v>126</v>
      </c>
    </row>
    <row r="31" spans="1:27" x14ac:dyDescent="0.2">
      <c r="A31" s="90" t="s">
        <v>127</v>
      </c>
    </row>
    <row r="32" spans="1:27" x14ac:dyDescent="0.2">
      <c r="A32" s="89" t="s">
        <v>128</v>
      </c>
    </row>
    <row r="33" spans="1:27" x14ac:dyDescent="0.2">
      <c r="A33" s="89" t="s">
        <v>129</v>
      </c>
    </row>
    <row r="34" spans="1:27" x14ac:dyDescent="0.2">
      <c r="A34" s="89" t="s">
        <v>130</v>
      </c>
      <c r="B34" s="88">
        <v>0</v>
      </c>
      <c r="C34" s="88">
        <v>0</v>
      </c>
      <c r="D34" s="88">
        <v>0</v>
      </c>
      <c r="E34" s="88">
        <v>0</v>
      </c>
      <c r="F34" s="88">
        <v>0</v>
      </c>
      <c r="G34" s="88">
        <v>0</v>
      </c>
      <c r="H34" s="88">
        <v>0</v>
      </c>
      <c r="I34" s="88">
        <v>0</v>
      </c>
      <c r="J34" s="88">
        <v>0</v>
      </c>
      <c r="K34" s="88">
        <v>0</v>
      </c>
      <c r="L34" s="88">
        <v>0</v>
      </c>
      <c r="M34" s="88">
        <v>0</v>
      </c>
      <c r="N34" s="88">
        <v>0</v>
      </c>
      <c r="O34" s="88">
        <v>0</v>
      </c>
      <c r="P34" s="88">
        <v>0</v>
      </c>
      <c r="Q34" s="88">
        <v>0</v>
      </c>
      <c r="R34" s="88">
        <v>0</v>
      </c>
      <c r="S34" s="88">
        <v>0</v>
      </c>
      <c r="T34" s="88">
        <v>0</v>
      </c>
      <c r="U34" s="88">
        <v>0</v>
      </c>
      <c r="V34" s="88">
        <v>0</v>
      </c>
      <c r="W34" s="88">
        <v>0</v>
      </c>
      <c r="X34" s="88">
        <v>0</v>
      </c>
      <c r="Y34" s="88">
        <v>0</v>
      </c>
      <c r="Z34" s="88">
        <v>0</v>
      </c>
      <c r="AA34" s="88">
        <v>0</v>
      </c>
    </row>
    <row r="35" spans="1:27" x14ac:dyDescent="0.2">
      <c r="A35" s="89" t="s">
        <v>131</v>
      </c>
      <c r="B35" s="88">
        <v>0</v>
      </c>
      <c r="C35" s="88">
        <v>0</v>
      </c>
      <c r="D35" s="88">
        <v>0</v>
      </c>
      <c r="E35" s="88">
        <v>0</v>
      </c>
      <c r="F35" s="88">
        <v>0</v>
      </c>
      <c r="G35" s="88">
        <v>0</v>
      </c>
      <c r="H35" s="88">
        <v>0</v>
      </c>
      <c r="I35" s="88">
        <v>0</v>
      </c>
      <c r="J35" s="88">
        <v>0</v>
      </c>
      <c r="K35" s="88">
        <v>0</v>
      </c>
      <c r="L35" s="88">
        <v>0</v>
      </c>
      <c r="M35" s="88">
        <v>0</v>
      </c>
      <c r="N35" s="88">
        <v>0</v>
      </c>
      <c r="O35" s="88">
        <v>0</v>
      </c>
      <c r="P35" s="88">
        <v>0</v>
      </c>
      <c r="Q35" s="88">
        <v>0</v>
      </c>
      <c r="R35" s="88">
        <v>0</v>
      </c>
      <c r="S35" s="88">
        <v>0</v>
      </c>
      <c r="T35" s="88">
        <v>0</v>
      </c>
      <c r="U35" s="88">
        <v>0</v>
      </c>
      <c r="V35" s="88">
        <v>0</v>
      </c>
      <c r="W35" s="88">
        <v>0</v>
      </c>
      <c r="X35" s="88">
        <v>0</v>
      </c>
      <c r="Y35" s="88">
        <v>0</v>
      </c>
      <c r="Z35" s="88">
        <v>0</v>
      </c>
      <c r="AA35" s="88">
        <v>0</v>
      </c>
    </row>
    <row r="36" spans="1:27" x14ac:dyDescent="0.2">
      <c r="A36" s="89" t="s">
        <v>132</v>
      </c>
      <c r="B36" s="88">
        <v>135848873.903846</v>
      </c>
      <c r="C36" s="88">
        <v>271697747.80769199</v>
      </c>
      <c r="D36" s="88">
        <v>407546621.71153802</v>
      </c>
      <c r="E36" s="88">
        <v>543395495.61538398</v>
      </c>
      <c r="F36" s="88">
        <v>679244369.51923001</v>
      </c>
      <c r="G36" s="88">
        <v>815093243.42307699</v>
      </c>
      <c r="H36" s="88">
        <v>950942117.32692301</v>
      </c>
      <c r="I36" s="88">
        <v>1086790991.2307601</v>
      </c>
      <c r="J36" s="88">
        <v>1222639865.1346099</v>
      </c>
      <c r="K36" s="88">
        <v>1358488739.03846</v>
      </c>
      <c r="L36" s="88">
        <v>1480876074.4807601</v>
      </c>
      <c r="M36" s="88">
        <v>1603263409.92307</v>
      </c>
      <c r="N36" s="88">
        <v>1603263409.92307</v>
      </c>
      <c r="O36" s="88">
        <v>1725650745.36538</v>
      </c>
      <c r="P36" s="88">
        <v>1712189206.9038401</v>
      </c>
      <c r="Q36" s="88">
        <v>1698727668.4423001</v>
      </c>
      <c r="R36" s="88">
        <v>1685266129.9807601</v>
      </c>
      <c r="S36" s="88">
        <v>1671804591.5192299</v>
      </c>
      <c r="T36" s="88">
        <v>1658343053.0576899</v>
      </c>
      <c r="U36" s="88">
        <v>1644881514.5961499</v>
      </c>
      <c r="V36" s="88">
        <v>1631447912.24384</v>
      </c>
      <c r="W36" s="88">
        <v>1618011032.29615</v>
      </c>
      <c r="X36" s="88">
        <v>1604574151.6438401</v>
      </c>
      <c r="Y36" s="88">
        <v>1591137270.9915299</v>
      </c>
      <c r="Z36" s="88">
        <v>1591161928.80076</v>
      </c>
      <c r="AA36" s="88">
        <v>1591161928.80076</v>
      </c>
    </row>
    <row r="37" spans="1:27" x14ac:dyDescent="0.2">
      <c r="A37" s="89" t="s">
        <v>133</v>
      </c>
      <c r="B37" s="88">
        <v>509973122.16230702</v>
      </c>
      <c r="C37" s="88">
        <v>1021808807.48615</v>
      </c>
      <c r="D37" s="88">
        <v>1537077849.73153</v>
      </c>
      <c r="E37" s="88">
        <v>2057206687.9869201</v>
      </c>
      <c r="F37" s="88">
        <v>2583304799.18153</v>
      </c>
      <c r="G37" s="88">
        <v>3118308700.6646099</v>
      </c>
      <c r="H37" s="88">
        <v>3661073139.9422998</v>
      </c>
      <c r="I37" s="88">
        <v>4214061138.81461</v>
      </c>
      <c r="J37" s="88">
        <v>4773138481.5115299</v>
      </c>
      <c r="K37" s="88">
        <v>5337617834.9930696</v>
      </c>
      <c r="L37" s="88">
        <v>5905218974.0038404</v>
      </c>
      <c r="M37" s="88">
        <v>6477062814.9999905</v>
      </c>
      <c r="N37" s="88">
        <v>6477062814.9999905</v>
      </c>
      <c r="O37" s="88">
        <v>7054719999.8446102</v>
      </c>
      <c r="P37" s="88">
        <v>7125398592.9392204</v>
      </c>
      <c r="Q37" s="88">
        <v>7200746434.7646103</v>
      </c>
      <c r="R37" s="88">
        <v>7277576840.1907597</v>
      </c>
      <c r="S37" s="88">
        <v>7355043794.62076</v>
      </c>
      <c r="T37" s="88">
        <v>7435837138.7646103</v>
      </c>
      <c r="U37" s="88">
        <v>7517425585.4707603</v>
      </c>
      <c r="V37" s="88">
        <v>7601271551.3030701</v>
      </c>
      <c r="W37" s="88">
        <v>7682031768.1099997</v>
      </c>
      <c r="X37" s="88">
        <v>7761335778.68923</v>
      </c>
      <c r="Y37" s="88">
        <v>7837411521.7307596</v>
      </c>
      <c r="Z37" s="88">
        <v>7919841422.1861496</v>
      </c>
      <c r="AA37" s="88">
        <v>7919841422.1861496</v>
      </c>
    </row>
    <row r="38" spans="1:27" x14ac:dyDescent="0.2">
      <c r="A38" s="89" t="s">
        <v>134</v>
      </c>
      <c r="B38" s="88">
        <v>0</v>
      </c>
      <c r="C38" s="88">
        <v>0</v>
      </c>
      <c r="D38" s="88">
        <v>0</v>
      </c>
      <c r="E38" s="88">
        <v>0</v>
      </c>
      <c r="F38" s="88">
        <v>0</v>
      </c>
      <c r="G38" s="88">
        <v>0</v>
      </c>
      <c r="H38" s="88">
        <v>0</v>
      </c>
      <c r="I38" s="88">
        <v>0</v>
      </c>
      <c r="J38" s="88">
        <v>0</v>
      </c>
      <c r="K38" s="88">
        <v>0</v>
      </c>
      <c r="L38" s="88">
        <v>0</v>
      </c>
      <c r="M38" s="88">
        <v>0</v>
      </c>
      <c r="N38" s="88">
        <v>0</v>
      </c>
      <c r="O38" s="88">
        <v>0</v>
      </c>
      <c r="P38" s="88">
        <v>0</v>
      </c>
      <c r="Q38" s="88">
        <v>0</v>
      </c>
      <c r="R38" s="88">
        <v>0</v>
      </c>
      <c r="S38" s="88">
        <v>0</v>
      </c>
      <c r="T38" s="88">
        <v>0</v>
      </c>
      <c r="U38" s="88">
        <v>0</v>
      </c>
      <c r="V38" s="88">
        <v>0</v>
      </c>
      <c r="W38" s="88">
        <v>0</v>
      </c>
      <c r="X38" s="88">
        <v>0</v>
      </c>
      <c r="Y38" s="88">
        <v>0</v>
      </c>
      <c r="Z38" s="88">
        <v>0</v>
      </c>
      <c r="AA38" s="88">
        <v>0</v>
      </c>
    </row>
    <row r="39" spans="1:27" x14ac:dyDescent="0.2">
      <c r="A39" s="89" t="s">
        <v>138</v>
      </c>
      <c r="B39" s="88">
        <v>0</v>
      </c>
      <c r="C39" s="88">
        <v>0</v>
      </c>
      <c r="D39" s="88">
        <v>0</v>
      </c>
      <c r="E39" s="88">
        <v>0</v>
      </c>
      <c r="F39" s="88">
        <v>0</v>
      </c>
      <c r="G39" s="88">
        <v>0</v>
      </c>
      <c r="H39" s="88">
        <v>0</v>
      </c>
      <c r="I39" s="88">
        <v>0</v>
      </c>
      <c r="J39" s="88">
        <v>0</v>
      </c>
      <c r="K39" s="88">
        <v>0</v>
      </c>
      <c r="L39" s="88">
        <v>0</v>
      </c>
      <c r="M39" s="88">
        <v>0</v>
      </c>
      <c r="N39" s="88">
        <v>0</v>
      </c>
      <c r="O39" s="88">
        <v>0</v>
      </c>
      <c r="P39" s="88">
        <v>0</v>
      </c>
      <c r="Q39" s="88">
        <v>0</v>
      </c>
      <c r="R39" s="88">
        <v>0</v>
      </c>
      <c r="S39" s="88">
        <v>0</v>
      </c>
      <c r="T39" s="88">
        <v>0</v>
      </c>
      <c r="U39" s="88">
        <v>0</v>
      </c>
      <c r="V39" s="88">
        <v>0</v>
      </c>
      <c r="W39" s="88">
        <v>0</v>
      </c>
      <c r="X39" s="88">
        <v>0</v>
      </c>
      <c r="Y39" s="88">
        <v>0</v>
      </c>
      <c r="Z39" s="88">
        <v>0</v>
      </c>
      <c r="AA39" s="88">
        <v>0</v>
      </c>
    </row>
    <row r="40" spans="1:27" x14ac:dyDescent="0.2">
      <c r="A40" s="89" t="s">
        <v>139</v>
      </c>
      <c r="B40" s="88">
        <v>0</v>
      </c>
      <c r="C40" s="88">
        <v>0</v>
      </c>
      <c r="D40" s="88">
        <v>0</v>
      </c>
      <c r="E40" s="88">
        <v>0</v>
      </c>
      <c r="F40" s="88">
        <v>0</v>
      </c>
      <c r="G40" s="88">
        <v>0</v>
      </c>
      <c r="H40" s="88">
        <v>0</v>
      </c>
      <c r="I40" s="88">
        <v>0</v>
      </c>
      <c r="J40" s="88">
        <v>0</v>
      </c>
      <c r="K40" s="88">
        <v>0</v>
      </c>
      <c r="L40" s="88">
        <v>0</v>
      </c>
      <c r="M40" s="88">
        <v>0</v>
      </c>
      <c r="N40" s="88">
        <v>0</v>
      </c>
      <c r="O40" s="88">
        <v>0</v>
      </c>
      <c r="P40" s="88">
        <v>0</v>
      </c>
      <c r="Q40" s="88">
        <v>0</v>
      </c>
      <c r="R40" s="88">
        <v>0</v>
      </c>
      <c r="S40" s="88">
        <v>0</v>
      </c>
      <c r="T40" s="88">
        <v>0</v>
      </c>
      <c r="U40" s="88">
        <v>0</v>
      </c>
      <c r="V40" s="88">
        <v>0</v>
      </c>
      <c r="W40" s="88">
        <v>0</v>
      </c>
      <c r="X40" s="88">
        <v>0</v>
      </c>
      <c r="Y40" s="88">
        <v>0</v>
      </c>
      <c r="Z40" s="88">
        <v>0</v>
      </c>
      <c r="AA40" s="88">
        <v>0</v>
      </c>
    </row>
    <row r="41" spans="1:27" x14ac:dyDescent="0.2">
      <c r="A41" s="89" t="s">
        <v>140</v>
      </c>
      <c r="B41" s="88">
        <v>0</v>
      </c>
      <c r="C41" s="88">
        <v>0</v>
      </c>
      <c r="D41" s="88">
        <v>0</v>
      </c>
      <c r="E41" s="88">
        <v>0</v>
      </c>
      <c r="F41" s="88">
        <v>0</v>
      </c>
      <c r="G41" s="88">
        <v>0</v>
      </c>
      <c r="H41" s="88">
        <v>0</v>
      </c>
      <c r="I41" s="88">
        <v>0</v>
      </c>
      <c r="J41" s="88">
        <v>0</v>
      </c>
      <c r="K41" s="88">
        <v>0</v>
      </c>
      <c r="L41" s="88">
        <v>0</v>
      </c>
      <c r="M41" s="88">
        <v>0</v>
      </c>
      <c r="N41" s="88">
        <v>0</v>
      </c>
      <c r="O41" s="88">
        <v>0</v>
      </c>
      <c r="P41" s="88">
        <v>0</v>
      </c>
      <c r="Q41" s="88">
        <v>0</v>
      </c>
      <c r="R41" s="88">
        <v>0</v>
      </c>
      <c r="S41" s="88">
        <v>0</v>
      </c>
      <c r="T41" s="88">
        <v>0</v>
      </c>
      <c r="U41" s="88">
        <v>0</v>
      </c>
      <c r="V41" s="88">
        <v>0</v>
      </c>
      <c r="W41" s="88">
        <v>0</v>
      </c>
      <c r="X41" s="88">
        <v>0</v>
      </c>
      <c r="Y41" s="88">
        <v>0</v>
      </c>
      <c r="Z41" s="88">
        <v>0</v>
      </c>
      <c r="AA41" s="88">
        <v>0</v>
      </c>
    </row>
    <row r="42" spans="1:27" x14ac:dyDescent="0.2">
      <c r="A42" s="89" t="s">
        <v>141</v>
      </c>
      <c r="B42" s="88">
        <v>0</v>
      </c>
      <c r="C42" s="88">
        <v>0</v>
      </c>
      <c r="D42" s="88">
        <v>0</v>
      </c>
      <c r="E42" s="88">
        <v>0</v>
      </c>
      <c r="F42" s="88">
        <v>0</v>
      </c>
      <c r="G42" s="88">
        <v>0</v>
      </c>
      <c r="H42" s="88">
        <v>0</v>
      </c>
      <c r="I42" s="88">
        <v>0</v>
      </c>
      <c r="J42" s="88">
        <v>0</v>
      </c>
      <c r="K42" s="88">
        <v>0</v>
      </c>
      <c r="L42" s="88">
        <v>0</v>
      </c>
      <c r="M42" s="88">
        <v>0</v>
      </c>
      <c r="N42" s="88">
        <v>0</v>
      </c>
      <c r="O42" s="88">
        <v>0</v>
      </c>
      <c r="P42" s="88">
        <v>0</v>
      </c>
      <c r="Q42" s="88">
        <v>0</v>
      </c>
      <c r="R42" s="88">
        <v>0</v>
      </c>
      <c r="S42" s="88">
        <v>0</v>
      </c>
      <c r="T42" s="88">
        <v>0</v>
      </c>
      <c r="U42" s="88">
        <v>0</v>
      </c>
      <c r="V42" s="88">
        <v>0</v>
      </c>
      <c r="W42" s="88">
        <v>0</v>
      </c>
      <c r="X42" s="88">
        <v>0</v>
      </c>
      <c r="Y42" s="88">
        <v>0</v>
      </c>
      <c r="Z42" s="88">
        <v>0</v>
      </c>
      <c r="AA42" s="88">
        <v>0</v>
      </c>
    </row>
    <row r="43" spans="1:27" x14ac:dyDescent="0.2">
      <c r="A43" s="89" t="s">
        <v>142</v>
      </c>
      <c r="B43" s="88">
        <v>0</v>
      </c>
      <c r="C43" s="88">
        <v>0</v>
      </c>
      <c r="D43" s="88">
        <v>0</v>
      </c>
      <c r="E43" s="88">
        <v>0</v>
      </c>
      <c r="F43" s="88">
        <v>0</v>
      </c>
      <c r="G43" s="88">
        <v>0</v>
      </c>
      <c r="H43" s="88">
        <v>0</v>
      </c>
      <c r="I43" s="88">
        <v>0</v>
      </c>
      <c r="J43" s="88">
        <v>0</v>
      </c>
      <c r="K43" s="88">
        <v>0</v>
      </c>
      <c r="L43" s="88">
        <v>0</v>
      </c>
      <c r="M43" s="88">
        <v>0</v>
      </c>
      <c r="N43" s="88">
        <v>0</v>
      </c>
      <c r="O43" s="88">
        <v>0</v>
      </c>
      <c r="P43" s="88">
        <v>0</v>
      </c>
      <c r="Q43" s="88">
        <v>0</v>
      </c>
      <c r="R43" s="88">
        <v>0</v>
      </c>
      <c r="S43" s="88">
        <v>0</v>
      </c>
      <c r="T43" s="88">
        <v>0</v>
      </c>
      <c r="U43" s="88">
        <v>0</v>
      </c>
      <c r="V43" s="88">
        <v>0</v>
      </c>
      <c r="W43" s="88">
        <v>0</v>
      </c>
      <c r="X43" s="88">
        <v>0</v>
      </c>
      <c r="Y43" s="88">
        <v>0</v>
      </c>
      <c r="Z43" s="88">
        <v>0</v>
      </c>
      <c r="AA43" s="88">
        <v>0</v>
      </c>
    </row>
    <row r="44" spans="1:27" x14ac:dyDescent="0.2">
      <c r="A44" s="89" t="s">
        <v>143</v>
      </c>
      <c r="B44" s="88">
        <v>0</v>
      </c>
      <c r="C44" s="88">
        <v>0</v>
      </c>
      <c r="D44" s="88">
        <v>0</v>
      </c>
      <c r="E44" s="88">
        <v>0</v>
      </c>
      <c r="F44" s="88">
        <v>0</v>
      </c>
      <c r="G44" s="88">
        <v>0</v>
      </c>
      <c r="H44" s="88">
        <v>0</v>
      </c>
      <c r="I44" s="88">
        <v>0</v>
      </c>
      <c r="J44" s="88">
        <v>0</v>
      </c>
      <c r="K44" s="88">
        <v>0</v>
      </c>
      <c r="L44" s="88">
        <v>0</v>
      </c>
      <c r="M44" s="88">
        <v>0</v>
      </c>
      <c r="N44" s="88">
        <v>0</v>
      </c>
      <c r="O44" s="88">
        <v>0</v>
      </c>
      <c r="P44" s="88">
        <v>0</v>
      </c>
      <c r="Q44" s="88">
        <v>0</v>
      </c>
      <c r="R44" s="88">
        <v>0</v>
      </c>
      <c r="S44" s="88">
        <v>0</v>
      </c>
      <c r="T44" s="88">
        <v>0</v>
      </c>
      <c r="U44" s="88">
        <v>0</v>
      </c>
      <c r="V44" s="88">
        <v>0</v>
      </c>
      <c r="W44" s="88">
        <v>0</v>
      </c>
      <c r="X44" s="88">
        <v>0</v>
      </c>
      <c r="Y44" s="88">
        <v>0</v>
      </c>
      <c r="Z44" s="88">
        <v>0</v>
      </c>
      <c r="AA44" s="88">
        <v>0</v>
      </c>
    </row>
    <row r="45" spans="1:27" x14ac:dyDescent="0.2">
      <c r="A45" s="89" t="s">
        <v>144</v>
      </c>
      <c r="B45" s="88">
        <v>49354</v>
      </c>
      <c r="C45" s="88">
        <v>98708</v>
      </c>
      <c r="D45" s="88">
        <v>148062</v>
      </c>
      <c r="E45" s="88">
        <v>197416</v>
      </c>
      <c r="F45" s="88">
        <v>246769.99999999901</v>
      </c>
      <c r="G45" s="88">
        <v>296123.99999999901</v>
      </c>
      <c r="H45" s="88">
        <v>345478</v>
      </c>
      <c r="I45" s="88">
        <v>394832</v>
      </c>
      <c r="J45" s="88">
        <v>444186</v>
      </c>
      <c r="K45" s="88">
        <v>493539.99999999901</v>
      </c>
      <c r="L45" s="88">
        <v>542894</v>
      </c>
      <c r="M45" s="88">
        <v>592247.99999999895</v>
      </c>
      <c r="N45" s="88">
        <v>592247.99999999895</v>
      </c>
      <c r="O45" s="88">
        <v>641602</v>
      </c>
      <c r="P45" s="88">
        <v>641602</v>
      </c>
      <c r="Q45" s="88">
        <v>641602</v>
      </c>
      <c r="R45" s="88">
        <v>641602</v>
      </c>
      <c r="S45" s="88">
        <v>641602</v>
      </c>
      <c r="T45" s="88">
        <v>641602</v>
      </c>
      <c r="U45" s="88">
        <v>641602</v>
      </c>
      <c r="V45" s="88">
        <v>641602</v>
      </c>
      <c r="W45" s="88">
        <v>641602</v>
      </c>
      <c r="X45" s="88">
        <v>641602</v>
      </c>
      <c r="Y45" s="88">
        <v>641602</v>
      </c>
      <c r="Z45" s="88">
        <v>641602</v>
      </c>
      <c r="AA45" s="88">
        <v>641602</v>
      </c>
    </row>
    <row r="46" spans="1:27" x14ac:dyDescent="0.2">
      <c r="A46" s="89" t="s">
        <v>145</v>
      </c>
      <c r="B46" s="88">
        <v>0</v>
      </c>
      <c r="C46" s="88">
        <v>0</v>
      </c>
      <c r="D46" s="88">
        <v>0</v>
      </c>
      <c r="E46" s="88">
        <v>0</v>
      </c>
      <c r="F46" s="88">
        <v>0</v>
      </c>
      <c r="G46" s="88">
        <v>0</v>
      </c>
      <c r="H46" s="88">
        <v>0</v>
      </c>
      <c r="I46" s="88">
        <v>0</v>
      </c>
      <c r="J46" s="88">
        <v>0</v>
      </c>
      <c r="K46" s="88">
        <v>0</v>
      </c>
      <c r="L46" s="88">
        <v>0</v>
      </c>
      <c r="M46" s="88">
        <v>0</v>
      </c>
      <c r="N46" s="88">
        <v>0</v>
      </c>
      <c r="O46" s="88">
        <v>0</v>
      </c>
      <c r="P46" s="88">
        <v>0</v>
      </c>
      <c r="Q46" s="88">
        <v>0</v>
      </c>
      <c r="R46" s="88">
        <v>0</v>
      </c>
      <c r="S46" s="88">
        <v>0</v>
      </c>
      <c r="T46" s="88">
        <v>0</v>
      </c>
      <c r="U46" s="88">
        <v>0</v>
      </c>
      <c r="V46" s="88">
        <v>0</v>
      </c>
      <c r="W46" s="88">
        <v>0</v>
      </c>
      <c r="X46" s="88">
        <v>0</v>
      </c>
      <c r="Y46" s="88">
        <v>0</v>
      </c>
      <c r="Z46" s="88">
        <v>0</v>
      </c>
      <c r="AA46" s="88">
        <v>0</v>
      </c>
    </row>
    <row r="47" spans="1:27" x14ac:dyDescent="0.2">
      <c r="A47" s="89" t="s">
        <v>146</v>
      </c>
      <c r="B47" s="88">
        <v>224666.38461538401</v>
      </c>
      <c r="C47" s="88">
        <v>423272.34307692299</v>
      </c>
      <c r="D47" s="88">
        <v>531917.82538461499</v>
      </c>
      <c r="E47" s="88">
        <v>640618.37307692296</v>
      </c>
      <c r="F47" s="88">
        <v>720994.29846153804</v>
      </c>
      <c r="G47" s="88">
        <v>745549.72230769205</v>
      </c>
      <c r="H47" s="88">
        <v>770105.14615384606</v>
      </c>
      <c r="I47" s="88">
        <v>812219.69153846102</v>
      </c>
      <c r="J47" s="88">
        <v>767716.10846153798</v>
      </c>
      <c r="K47" s="88">
        <v>723212.66999999899</v>
      </c>
      <c r="L47" s="88">
        <v>674462.22461538401</v>
      </c>
      <c r="M47" s="88">
        <v>463033.31076923001</v>
      </c>
      <c r="N47" s="88">
        <v>463033.31076923001</v>
      </c>
      <c r="O47" s="88">
        <v>251605.377692307</v>
      </c>
      <c r="P47" s="88">
        <v>-164556.934615384</v>
      </c>
      <c r="Q47" s="88">
        <v>-382003.70230769197</v>
      </c>
      <c r="R47" s="88">
        <v>-509486.78923076898</v>
      </c>
      <c r="S47" s="88">
        <v>-630936.97230769205</v>
      </c>
      <c r="T47" s="88">
        <v>-733012.58769230696</v>
      </c>
      <c r="U47" s="88">
        <v>-779151.30384615296</v>
      </c>
      <c r="V47" s="88">
        <v>-822867.74384615303</v>
      </c>
      <c r="W47" s="88">
        <v>-895353.11538461503</v>
      </c>
      <c r="X47" s="88">
        <v>-881254.42923076905</v>
      </c>
      <c r="Y47" s="88">
        <v>-865267.31999999902</v>
      </c>
      <c r="Z47" s="88">
        <v>-794927.35230769205</v>
      </c>
      <c r="AA47" s="88">
        <v>-794927.35230769205</v>
      </c>
    </row>
    <row r="48" spans="1:27" x14ac:dyDescent="0.2">
      <c r="A48" s="87" t="s">
        <v>147</v>
      </c>
      <c r="B48" s="88">
        <v>646096016.45076895</v>
      </c>
      <c r="C48" s="88">
        <v>1294028535.63692</v>
      </c>
      <c r="D48" s="88">
        <v>1945304451.26846</v>
      </c>
      <c r="E48" s="88">
        <v>2601440217.9753799</v>
      </c>
      <c r="F48" s="88">
        <v>3263516932.9992199</v>
      </c>
      <c r="G48" s="88">
        <v>3934443617.8099899</v>
      </c>
      <c r="H48" s="88">
        <v>4613130840.4153795</v>
      </c>
      <c r="I48" s="88">
        <v>5302059181.7369204</v>
      </c>
      <c r="J48" s="88">
        <v>5996990248.7546101</v>
      </c>
      <c r="K48" s="88">
        <v>6697323326.7015305</v>
      </c>
      <c r="L48" s="88">
        <v>7387312404.7092199</v>
      </c>
      <c r="M48" s="88">
        <v>8081381506.23384</v>
      </c>
      <c r="N48" s="88">
        <v>8081381506.23384</v>
      </c>
      <c r="O48" s="88">
        <v>8781263952.5876904</v>
      </c>
      <c r="P48" s="88">
        <v>8838064844.9084492</v>
      </c>
      <c r="Q48" s="88">
        <v>8899733701.5046101</v>
      </c>
      <c r="R48" s="88">
        <v>8962975085.3822994</v>
      </c>
      <c r="S48" s="88">
        <v>9026859051.1676807</v>
      </c>
      <c r="T48" s="88">
        <v>9094088781.2346096</v>
      </c>
      <c r="U48" s="88">
        <v>9162169550.7630692</v>
      </c>
      <c r="V48" s="88">
        <v>9232538197.8030701</v>
      </c>
      <c r="W48" s="88">
        <v>9299789049.2907696</v>
      </c>
      <c r="X48" s="88">
        <v>9365670277.9038391</v>
      </c>
      <c r="Y48" s="88">
        <v>9428325127.4022999</v>
      </c>
      <c r="Z48" s="88">
        <v>9510850025.6346092</v>
      </c>
      <c r="AA48" s="88">
        <v>9510850025.6346092</v>
      </c>
    </row>
    <row r="49" spans="1:27" x14ac:dyDescent="0.2">
      <c r="A49" s="89" t="s">
        <v>148</v>
      </c>
    </row>
    <row r="50" spans="1:27" x14ac:dyDescent="0.2">
      <c r="A50" s="89" t="s">
        <v>149</v>
      </c>
      <c r="B50" s="88">
        <v>0</v>
      </c>
      <c r="C50" s="88">
        <v>0</v>
      </c>
      <c r="D50" s="88">
        <v>0</v>
      </c>
      <c r="E50" s="88">
        <v>0</v>
      </c>
      <c r="F50" s="88">
        <v>0</v>
      </c>
      <c r="G50" s="88">
        <v>0</v>
      </c>
      <c r="H50" s="88">
        <v>0</v>
      </c>
      <c r="I50" s="88">
        <v>0</v>
      </c>
      <c r="J50" s="88">
        <v>0</v>
      </c>
      <c r="K50" s="88">
        <v>0</v>
      </c>
      <c r="L50" s="88">
        <v>0</v>
      </c>
      <c r="M50" s="88">
        <v>0</v>
      </c>
      <c r="N50" s="88">
        <v>0</v>
      </c>
      <c r="O50" s="88">
        <v>0</v>
      </c>
      <c r="P50" s="88">
        <v>0</v>
      </c>
      <c r="Q50" s="88">
        <v>0</v>
      </c>
      <c r="R50" s="88">
        <v>0</v>
      </c>
      <c r="S50" s="88">
        <v>0</v>
      </c>
      <c r="T50" s="88">
        <v>0</v>
      </c>
      <c r="U50" s="88">
        <v>0</v>
      </c>
      <c r="V50" s="88">
        <v>0</v>
      </c>
      <c r="W50" s="88">
        <v>0</v>
      </c>
      <c r="X50" s="88">
        <v>0</v>
      </c>
      <c r="Y50" s="88">
        <v>0</v>
      </c>
      <c r="Z50" s="88">
        <v>0</v>
      </c>
      <c r="AA50" s="88">
        <v>0</v>
      </c>
    </row>
    <row r="51" spans="1:27" x14ac:dyDescent="0.2">
      <c r="A51" s="89" t="s">
        <v>150</v>
      </c>
    </row>
    <row r="52" spans="1:27" x14ac:dyDescent="0.2">
      <c r="A52" s="89" t="s">
        <v>151</v>
      </c>
    </row>
    <row r="53" spans="1:27" x14ac:dyDescent="0.2">
      <c r="A53" s="89" t="s">
        <v>152</v>
      </c>
      <c r="B53" s="88">
        <v>-4479024.0576922996</v>
      </c>
      <c r="C53" s="88">
        <v>-8923853.6199999992</v>
      </c>
      <c r="D53" s="88">
        <v>-13428535.1423076</v>
      </c>
      <c r="E53" s="88">
        <v>-17898860.0423076</v>
      </c>
      <c r="F53" s="88">
        <v>-22335241.763846099</v>
      </c>
      <c r="G53" s="88">
        <v>-26737144.199230701</v>
      </c>
      <c r="H53" s="88">
        <v>-31104550.944615301</v>
      </c>
      <c r="I53" s="88">
        <v>-35437461.999230698</v>
      </c>
      <c r="J53" s="88">
        <v>-39735877.365384601</v>
      </c>
      <c r="K53" s="88">
        <v>-44005772.716922998</v>
      </c>
      <c r="L53" s="88">
        <v>-48532882.382307597</v>
      </c>
      <c r="M53" s="88">
        <v>-53194232.732307598</v>
      </c>
      <c r="N53" s="88">
        <v>-53194232.732307598</v>
      </c>
      <c r="O53" s="88">
        <v>-57819843.339230701</v>
      </c>
      <c r="P53" s="88">
        <v>-57931298.758461498</v>
      </c>
      <c r="Q53" s="88">
        <v>-58105185.520769201</v>
      </c>
      <c r="R53" s="88">
        <v>-58195177.258461498</v>
      </c>
      <c r="S53" s="88">
        <v>-58284374.699230701</v>
      </c>
      <c r="T53" s="88">
        <v>-58371628.376923002</v>
      </c>
      <c r="U53" s="88">
        <v>-58456472.641538396</v>
      </c>
      <c r="V53" s="88">
        <v>-58539039.037692197</v>
      </c>
      <c r="W53" s="88">
        <v>-58774748.049230702</v>
      </c>
      <c r="X53" s="88">
        <v>-59064160.030769199</v>
      </c>
      <c r="Y53" s="88">
        <v>-59975909.173846103</v>
      </c>
      <c r="Z53" s="88">
        <v>-61041024.554615296</v>
      </c>
      <c r="AA53" s="88">
        <v>-61041024.554615296</v>
      </c>
    </row>
    <row r="54" spans="1:27" x14ac:dyDescent="0.2">
      <c r="A54" s="89" t="s">
        <v>153</v>
      </c>
      <c r="B54" s="88">
        <v>-456558.24692307599</v>
      </c>
      <c r="C54" s="88">
        <v>-913116.49384615303</v>
      </c>
      <c r="D54" s="88">
        <v>-1353531.28230769</v>
      </c>
      <c r="E54" s="88">
        <v>-1788564.9176922999</v>
      </c>
      <c r="F54" s="88">
        <v>-2218217.4</v>
      </c>
      <c r="G54" s="88">
        <v>-2642488.7292307601</v>
      </c>
      <c r="H54" s="88">
        <v>-3061378.9053846099</v>
      </c>
      <c r="I54" s="88">
        <v>-3474887.9284615298</v>
      </c>
      <c r="J54" s="88">
        <v>-3883015.7984615299</v>
      </c>
      <c r="K54" s="88">
        <v>-4285762.5153846098</v>
      </c>
      <c r="L54" s="88">
        <v>-4683128.0792307695</v>
      </c>
      <c r="M54" s="88">
        <v>-5075112.49</v>
      </c>
      <c r="N54" s="88">
        <v>-5075112.49</v>
      </c>
      <c r="O54" s="88">
        <v>-5461715.7476923</v>
      </c>
      <c r="P54" s="88">
        <v>-5386379.6053846097</v>
      </c>
      <c r="Q54" s="88">
        <v>-5305662.3099999996</v>
      </c>
      <c r="R54" s="88">
        <v>-5235707.32</v>
      </c>
      <c r="S54" s="88">
        <v>-5165752.3299999898</v>
      </c>
      <c r="T54" s="88">
        <v>-5100629.3161538402</v>
      </c>
      <c r="U54" s="88">
        <v>-5035536.1630769204</v>
      </c>
      <c r="V54" s="88">
        <v>-4970472.8730769204</v>
      </c>
      <c r="W54" s="88">
        <v>-4905439.4446153799</v>
      </c>
      <c r="X54" s="88">
        <v>-4840435.8784615304</v>
      </c>
      <c r="Y54" s="88">
        <v>-4775462.1746153804</v>
      </c>
      <c r="Z54" s="88">
        <v>-4710518.3330769204</v>
      </c>
      <c r="AA54" s="88">
        <v>-4710518.3330769204</v>
      </c>
    </row>
    <row r="55" spans="1:27" x14ac:dyDescent="0.2">
      <c r="A55" s="89" t="s">
        <v>154</v>
      </c>
      <c r="B55" s="88">
        <v>544230769.23076904</v>
      </c>
      <c r="C55" s="88">
        <v>1088461538.46153</v>
      </c>
      <c r="D55" s="88">
        <v>1632692307.6923001</v>
      </c>
      <c r="E55" s="88">
        <v>2176923076.92307</v>
      </c>
      <c r="F55" s="88">
        <v>2721153846.1538401</v>
      </c>
      <c r="G55" s="88">
        <v>3265384615.3846102</v>
      </c>
      <c r="H55" s="88">
        <v>3809615384.6153798</v>
      </c>
      <c r="I55" s="88">
        <v>4353846153.8461504</v>
      </c>
      <c r="J55" s="88">
        <v>4898076923.0769196</v>
      </c>
      <c r="K55" s="88">
        <v>5503846153.8461504</v>
      </c>
      <c r="L55" s="88">
        <v>6086538461.5384598</v>
      </c>
      <c r="M55" s="88">
        <v>6669230769.2307596</v>
      </c>
      <c r="N55" s="88">
        <v>6669230769.2307596</v>
      </c>
      <c r="O55" s="88">
        <v>7251923076.92307</v>
      </c>
      <c r="P55" s="88">
        <v>7290384615.3846102</v>
      </c>
      <c r="Q55" s="88">
        <v>7328846153.8461504</v>
      </c>
      <c r="R55" s="88">
        <v>7367307692.3076897</v>
      </c>
      <c r="S55" s="88">
        <v>7405769230.7692299</v>
      </c>
      <c r="T55" s="88">
        <v>7444230769.2307596</v>
      </c>
      <c r="U55" s="88">
        <v>7482692307.6922998</v>
      </c>
      <c r="V55" s="88">
        <v>7521153846.1538401</v>
      </c>
      <c r="W55" s="88">
        <v>7559615384.6153803</v>
      </c>
      <c r="X55" s="88">
        <v>7598076923.0769196</v>
      </c>
      <c r="Y55" s="88">
        <v>7675000000</v>
      </c>
      <c r="Z55" s="88">
        <v>7775000000</v>
      </c>
      <c r="AA55" s="88">
        <v>7775000000</v>
      </c>
    </row>
    <row r="56" spans="1:27" x14ac:dyDescent="0.2">
      <c r="A56" s="89" t="s">
        <v>155</v>
      </c>
      <c r="B56" s="88">
        <v>30769230.769230701</v>
      </c>
      <c r="C56" s="88">
        <v>61538461.538461499</v>
      </c>
      <c r="D56" s="88">
        <v>92307692.307692304</v>
      </c>
      <c r="E56" s="88">
        <v>123076923.076923</v>
      </c>
      <c r="F56" s="88">
        <v>153846153.84615299</v>
      </c>
      <c r="G56" s="88">
        <v>184615384.61538401</v>
      </c>
      <c r="H56" s="88">
        <v>215384615.384615</v>
      </c>
      <c r="I56" s="88">
        <v>246153846.153846</v>
      </c>
      <c r="J56" s="88">
        <v>276923076.92307597</v>
      </c>
      <c r="K56" s="88">
        <v>307692307.692307</v>
      </c>
      <c r="L56" s="88">
        <v>400000000</v>
      </c>
      <c r="M56" s="88">
        <v>492307692.30769199</v>
      </c>
      <c r="N56" s="88">
        <v>492307692.30769199</v>
      </c>
      <c r="O56" s="88">
        <v>584615384.61538398</v>
      </c>
      <c r="P56" s="88">
        <v>646153846.15384603</v>
      </c>
      <c r="Q56" s="88">
        <v>707692307.692307</v>
      </c>
      <c r="R56" s="88">
        <v>775000000</v>
      </c>
      <c r="S56" s="88">
        <v>842307692.30769205</v>
      </c>
      <c r="T56" s="88">
        <v>909615384.61538398</v>
      </c>
      <c r="U56" s="88">
        <v>976923076.92307603</v>
      </c>
      <c r="V56" s="88">
        <v>1044230769.23076</v>
      </c>
      <c r="W56" s="88">
        <v>1126923076.92307</v>
      </c>
      <c r="X56" s="88">
        <v>1209615384.61538</v>
      </c>
      <c r="Y56" s="88">
        <v>1230769230.7692299</v>
      </c>
      <c r="Z56" s="88">
        <v>1190384615.3846099</v>
      </c>
      <c r="AA56" s="88">
        <v>1190384615.3846099</v>
      </c>
    </row>
    <row r="57" spans="1:27" x14ac:dyDescent="0.2">
      <c r="A57" s="89" t="s">
        <v>156</v>
      </c>
      <c r="B57" s="88">
        <v>-1040881.11384615</v>
      </c>
      <c r="C57" s="88">
        <v>-2076216.2576923</v>
      </c>
      <c r="D57" s="88">
        <v>-3106005.4361538398</v>
      </c>
      <c r="E57" s="88">
        <v>-4130248.6446153801</v>
      </c>
      <c r="F57" s="88">
        <v>-5148945.8846153803</v>
      </c>
      <c r="G57" s="88">
        <v>-6162097.1553846104</v>
      </c>
      <c r="H57" s="88">
        <v>-7169702.4584615296</v>
      </c>
      <c r="I57" s="88">
        <v>-8171761.7930769203</v>
      </c>
      <c r="J57" s="88">
        <v>-9168275.1592307594</v>
      </c>
      <c r="K57" s="88">
        <v>-10159242.556923</v>
      </c>
      <c r="L57" s="88">
        <v>-11389571.686153799</v>
      </c>
      <c r="M57" s="88">
        <v>-12613673.537692299</v>
      </c>
      <c r="N57" s="88">
        <v>-12613673.537692299</v>
      </c>
      <c r="O57" s="88">
        <v>-13831548.113076899</v>
      </c>
      <c r="P57" s="88">
        <v>-14002314.297692301</v>
      </c>
      <c r="Q57" s="88">
        <v>-14172399.1761538</v>
      </c>
      <c r="R57" s="88">
        <v>-14341802.7430769</v>
      </c>
      <c r="S57" s="88">
        <v>-14510525.002307599</v>
      </c>
      <c r="T57" s="88">
        <v>-14678565.955384601</v>
      </c>
      <c r="U57" s="88">
        <v>-14845925.601538399</v>
      </c>
      <c r="V57" s="88">
        <v>-15012603.936153799</v>
      </c>
      <c r="W57" s="88">
        <v>-15178600.9638461</v>
      </c>
      <c r="X57" s="88">
        <v>-15343916.683076899</v>
      </c>
      <c r="Y57" s="88">
        <v>-15918297.9830769</v>
      </c>
      <c r="Z57" s="88">
        <v>-16245486.380769201</v>
      </c>
      <c r="AA57" s="88">
        <v>-16245486.380769201</v>
      </c>
    </row>
    <row r="58" spans="1:27" x14ac:dyDescent="0.2">
      <c r="A58" s="89" t="s">
        <v>157</v>
      </c>
      <c r="B58" s="88">
        <v>0</v>
      </c>
      <c r="C58" s="88">
        <v>0</v>
      </c>
      <c r="D58" s="88">
        <v>0</v>
      </c>
      <c r="E58" s="88">
        <v>0</v>
      </c>
      <c r="F58" s="88">
        <v>0</v>
      </c>
      <c r="G58" s="88">
        <v>0</v>
      </c>
      <c r="H58" s="88">
        <v>0</v>
      </c>
      <c r="I58" s="88">
        <v>0</v>
      </c>
      <c r="J58" s="88">
        <v>0</v>
      </c>
      <c r="K58" s="88">
        <v>0</v>
      </c>
      <c r="L58" s="88">
        <v>0</v>
      </c>
      <c r="M58" s="88">
        <v>0</v>
      </c>
      <c r="N58" s="88">
        <v>0</v>
      </c>
      <c r="O58" s="88">
        <v>0</v>
      </c>
      <c r="P58" s="88">
        <v>0</v>
      </c>
      <c r="Q58" s="88">
        <v>0</v>
      </c>
      <c r="R58" s="88">
        <v>0</v>
      </c>
      <c r="S58" s="88">
        <v>0</v>
      </c>
      <c r="T58" s="88">
        <v>0</v>
      </c>
      <c r="U58" s="88">
        <v>0</v>
      </c>
      <c r="V58" s="88">
        <v>0</v>
      </c>
      <c r="W58" s="88">
        <v>0</v>
      </c>
      <c r="X58" s="88">
        <v>0</v>
      </c>
      <c r="Y58" s="88">
        <v>0</v>
      </c>
      <c r="Z58" s="88">
        <v>0</v>
      </c>
      <c r="AA58" s="88">
        <v>0</v>
      </c>
    </row>
    <row r="59" spans="1:27" x14ac:dyDescent="0.2">
      <c r="A59" s="87" t="s">
        <v>158</v>
      </c>
      <c r="B59" s="88">
        <v>569023536.58153796</v>
      </c>
      <c r="C59" s="88">
        <v>1138086813.6284599</v>
      </c>
      <c r="D59" s="88">
        <v>1707111928.13923</v>
      </c>
      <c r="E59" s="88">
        <v>2276182326.39538</v>
      </c>
      <c r="F59" s="88">
        <v>2845297594.95153</v>
      </c>
      <c r="G59" s="88">
        <v>3414458269.9161501</v>
      </c>
      <c r="H59" s="88">
        <v>3983664367.6915302</v>
      </c>
      <c r="I59" s="88">
        <v>4552915888.2792301</v>
      </c>
      <c r="J59" s="88">
        <v>5122212831.6769199</v>
      </c>
      <c r="K59" s="88">
        <v>5753087683.7492304</v>
      </c>
      <c r="L59" s="88">
        <v>6421932879.39077</v>
      </c>
      <c r="M59" s="88">
        <v>7090655442.7784595</v>
      </c>
      <c r="N59" s="88">
        <v>7090655442.7784595</v>
      </c>
      <c r="O59" s="88">
        <v>7759425354.33846</v>
      </c>
      <c r="P59" s="88">
        <v>7859218468.8769197</v>
      </c>
      <c r="Q59" s="88">
        <v>7958955214.5315304</v>
      </c>
      <c r="R59" s="88">
        <v>8064535004.9861498</v>
      </c>
      <c r="S59" s="88">
        <v>8170116271.0453796</v>
      </c>
      <c r="T59" s="88">
        <v>8275695330.19769</v>
      </c>
      <c r="U59" s="88">
        <v>8381277450.2092304</v>
      </c>
      <c r="V59" s="88">
        <v>8486862499.5376902</v>
      </c>
      <c r="W59" s="88">
        <v>8607679673.0807705</v>
      </c>
      <c r="X59" s="88">
        <v>8728443795.1000004</v>
      </c>
      <c r="Y59" s="88">
        <v>8825099561.4376907</v>
      </c>
      <c r="Z59" s="88">
        <v>8883387586.1161499</v>
      </c>
      <c r="AA59" s="88">
        <v>8883387586.1161499</v>
      </c>
    </row>
    <row r="60" spans="1:27" x14ac:dyDescent="0.2">
      <c r="A60" s="89" t="s">
        <v>159</v>
      </c>
    </row>
    <row r="61" spans="1:27" x14ac:dyDescent="0.2">
      <c r="A61" s="87" t="s">
        <v>160</v>
      </c>
    </row>
    <row r="62" spans="1:27" x14ac:dyDescent="0.2">
      <c r="A62" s="89" t="s">
        <v>161</v>
      </c>
      <c r="B62" s="88">
        <v>25784816.859999999</v>
      </c>
      <c r="C62" s="88">
        <v>25784710.02</v>
      </c>
      <c r="D62" s="88">
        <v>25636121.829999998</v>
      </c>
      <c r="E62" s="88">
        <v>25984944.039999999</v>
      </c>
      <c r="F62" s="88">
        <v>26074421.5</v>
      </c>
      <c r="G62" s="88">
        <v>26679298.109999999</v>
      </c>
      <c r="H62" s="88">
        <v>25757022.960000001</v>
      </c>
      <c r="I62" s="88">
        <v>26037383.989999998</v>
      </c>
      <c r="J62" s="88">
        <v>26803360.68</v>
      </c>
      <c r="K62" s="88">
        <v>27796201.329999998</v>
      </c>
      <c r="L62" s="88">
        <v>31642882.969999999</v>
      </c>
      <c r="M62" s="88">
        <v>32486880.050000001</v>
      </c>
      <c r="N62" s="88">
        <v>326468044.33999997</v>
      </c>
      <c r="O62" s="88">
        <v>32676040.620000001</v>
      </c>
      <c r="P62" s="88">
        <v>32708293.4799999</v>
      </c>
      <c r="Q62" s="88">
        <v>33090885.3899999</v>
      </c>
      <c r="R62" s="88">
        <v>33064684.949999999</v>
      </c>
      <c r="S62" s="88">
        <v>33803166.979999997</v>
      </c>
      <c r="T62" s="88">
        <v>33587935.869999997</v>
      </c>
      <c r="U62" s="88">
        <v>33889504.740000002</v>
      </c>
      <c r="V62" s="88">
        <v>34088896.079999998</v>
      </c>
      <c r="W62" s="88">
        <v>33955696.5</v>
      </c>
      <c r="X62" s="88">
        <v>35092262.609999999</v>
      </c>
      <c r="Y62" s="88">
        <v>36126592.329999998</v>
      </c>
      <c r="Z62" s="88">
        <v>36767491.069999903</v>
      </c>
      <c r="AA62" s="88">
        <v>408851450.61999899</v>
      </c>
    </row>
    <row r="63" spans="1:27" x14ac:dyDescent="0.2">
      <c r="A63" s="87" t="s">
        <v>162</v>
      </c>
      <c r="B63" s="88">
        <v>25784816.859999999</v>
      </c>
      <c r="C63" s="88">
        <v>25784710.02</v>
      </c>
      <c r="D63" s="88">
        <v>25636121.829999998</v>
      </c>
      <c r="E63" s="88">
        <v>25984944.039999999</v>
      </c>
      <c r="F63" s="88">
        <v>26074421.5</v>
      </c>
      <c r="G63" s="88">
        <v>26679298.109999999</v>
      </c>
      <c r="H63" s="88">
        <v>25757022.960000001</v>
      </c>
      <c r="I63" s="88">
        <v>26037383.989999998</v>
      </c>
      <c r="J63" s="88">
        <v>26803360.68</v>
      </c>
      <c r="K63" s="88">
        <v>27796201.329999998</v>
      </c>
      <c r="L63" s="88">
        <v>31642882.969999999</v>
      </c>
      <c r="M63" s="88">
        <v>32486880.050000001</v>
      </c>
      <c r="N63" s="88">
        <v>326468044.33999997</v>
      </c>
      <c r="O63" s="88">
        <v>32676040.620000001</v>
      </c>
      <c r="P63" s="88">
        <v>32708293.4799999</v>
      </c>
      <c r="Q63" s="88">
        <v>33090885.3899999</v>
      </c>
      <c r="R63" s="88">
        <v>33064684.949999999</v>
      </c>
      <c r="S63" s="88">
        <v>33803166.979999997</v>
      </c>
      <c r="T63" s="88">
        <v>33587935.869999997</v>
      </c>
      <c r="U63" s="88">
        <v>33889504.740000002</v>
      </c>
      <c r="V63" s="88">
        <v>34088896.079999998</v>
      </c>
      <c r="W63" s="88">
        <v>33955696.5</v>
      </c>
      <c r="X63" s="88">
        <v>35092262.609999999</v>
      </c>
      <c r="Y63" s="88">
        <v>36126592.329999998</v>
      </c>
      <c r="Z63" s="88">
        <v>36767491.069999903</v>
      </c>
      <c r="AA63" s="88">
        <v>408851450.61999899</v>
      </c>
    </row>
    <row r="64" spans="1:27" x14ac:dyDescent="0.2">
      <c r="A64" s="87" t="s">
        <v>163</v>
      </c>
      <c r="B64" s="88">
        <v>25784816.859999999</v>
      </c>
      <c r="C64" s="88">
        <v>51569526.879999898</v>
      </c>
      <c r="D64" s="88">
        <v>77205648.709999993</v>
      </c>
      <c r="E64" s="88">
        <v>103190592.75</v>
      </c>
      <c r="F64" s="88">
        <v>129265014.25</v>
      </c>
      <c r="G64" s="88">
        <v>155944312.359999</v>
      </c>
      <c r="H64" s="88">
        <v>181701335.31999999</v>
      </c>
      <c r="I64" s="88">
        <v>207738719.30999899</v>
      </c>
      <c r="J64" s="88">
        <v>234542079.99000001</v>
      </c>
      <c r="K64" s="88">
        <v>262338281.31999999</v>
      </c>
      <c r="L64" s="88">
        <v>293981164.28999901</v>
      </c>
      <c r="M64" s="88">
        <v>326468044.33999997</v>
      </c>
      <c r="N64" s="88">
        <v>326468044.33999997</v>
      </c>
      <c r="O64" s="88">
        <v>333359268.09999901</v>
      </c>
      <c r="P64" s="88">
        <v>340282851.56</v>
      </c>
      <c r="Q64" s="88">
        <v>347737615.12</v>
      </c>
      <c r="R64" s="88">
        <v>354817356.02999997</v>
      </c>
      <c r="S64" s="88">
        <v>362546101.50999999</v>
      </c>
      <c r="T64" s="88">
        <v>369454739.26999998</v>
      </c>
      <c r="U64" s="88">
        <v>377587221.05000001</v>
      </c>
      <c r="V64" s="88">
        <v>385638733.13999999</v>
      </c>
      <c r="W64" s="88">
        <v>392791068.95999998</v>
      </c>
      <c r="X64" s="88">
        <v>400087130.239999</v>
      </c>
      <c r="Y64" s="88">
        <v>404570839.59999901</v>
      </c>
      <c r="Z64" s="88">
        <v>408851450.61999899</v>
      </c>
      <c r="AA64" s="88">
        <v>408851450.61999899</v>
      </c>
    </row>
    <row r="65" spans="1:27" x14ac:dyDescent="0.2">
      <c r="A65" s="89" t="s">
        <v>164</v>
      </c>
    </row>
    <row r="66" spans="1:27" x14ac:dyDescent="0.2">
      <c r="A66" s="89" t="s">
        <v>165</v>
      </c>
    </row>
    <row r="67" spans="1:27" x14ac:dyDescent="0.2">
      <c r="A67" s="89" t="s">
        <v>166</v>
      </c>
      <c r="B67" s="88">
        <v>0</v>
      </c>
      <c r="C67" s="88">
        <v>-3.0769218798153601E-3</v>
      </c>
      <c r="D67" s="88">
        <v>-3.0769218798153601E-3</v>
      </c>
      <c r="E67" s="88">
        <v>-3.0769218798153601E-3</v>
      </c>
      <c r="F67" s="88">
        <v>-3.0769218798153601E-3</v>
      </c>
      <c r="G67" s="88">
        <v>-3.0769218798153601E-3</v>
      </c>
      <c r="H67" s="88">
        <v>-3.0769218798153601E-3</v>
      </c>
      <c r="I67" s="88">
        <v>-3.0769218798153601E-3</v>
      </c>
      <c r="J67" s="88">
        <v>2.2387561889795102E-9</v>
      </c>
      <c r="K67" s="88">
        <v>2.3076942083067602E-3</v>
      </c>
      <c r="L67" s="88">
        <v>2.3076942083067602E-3</v>
      </c>
      <c r="M67" s="88">
        <v>2.3076942083067602E-3</v>
      </c>
      <c r="N67" s="88">
        <v>2.3076942083067602E-3</v>
      </c>
      <c r="O67" s="88">
        <v>2.3076942083067602E-3</v>
      </c>
      <c r="P67" s="88">
        <v>0</v>
      </c>
      <c r="Q67" s="88">
        <v>3.0769218798153601E-3</v>
      </c>
      <c r="R67" s="88">
        <v>3.0769218798153601E-3</v>
      </c>
      <c r="S67" s="88">
        <v>3.0769218798153601E-3</v>
      </c>
      <c r="T67" s="88">
        <v>3.0769218798153601E-3</v>
      </c>
      <c r="U67" s="88">
        <v>4.6153817003449504E-3</v>
      </c>
      <c r="V67" s="88">
        <v>5.3846138493659403E-3</v>
      </c>
      <c r="W67" s="88">
        <v>5.3846138493659403E-3</v>
      </c>
      <c r="X67" s="88">
        <v>2.3076897307943798E-3</v>
      </c>
      <c r="Y67" s="88">
        <v>-2.2387561889795102E-9</v>
      </c>
      <c r="Z67" s="88">
        <v>-1.5384642980419601E-3</v>
      </c>
      <c r="AA67" s="88">
        <v>-1.5384642980419601E-3</v>
      </c>
    </row>
    <row r="68" spans="1:27" x14ac:dyDescent="0.2">
      <c r="A68" s="89" t="s">
        <v>167</v>
      </c>
      <c r="B68" s="88">
        <v>36145846.146922998</v>
      </c>
      <c r="C68" s="88">
        <v>71007230.755384594</v>
      </c>
      <c r="D68" s="88">
        <v>106980384.594615</v>
      </c>
      <c r="E68" s="88">
        <v>148408846.12615299</v>
      </c>
      <c r="F68" s="88">
        <v>192071153.81153801</v>
      </c>
      <c r="G68" s="88">
        <v>230871923.035384</v>
      </c>
      <c r="H68" s="88">
        <v>281693384.56692302</v>
      </c>
      <c r="I68" s="88">
        <v>333948692.252307</v>
      </c>
      <c r="J68" s="88">
        <v>409557692.24538398</v>
      </c>
      <c r="K68" s="88">
        <v>434179076.85384601</v>
      </c>
      <c r="L68" s="88">
        <v>460065538.38538402</v>
      </c>
      <c r="M68" s="88">
        <v>506598153.76307601</v>
      </c>
      <c r="N68" s="88">
        <v>506598153.76307601</v>
      </c>
      <c r="O68" s="88">
        <v>570782461.44846106</v>
      </c>
      <c r="P68" s="88">
        <v>601556384.52538395</v>
      </c>
      <c r="Q68" s="88">
        <v>634872384.52538395</v>
      </c>
      <c r="R68" s="88">
        <v>661925076.833076</v>
      </c>
      <c r="S68" s="88">
        <v>681123769.140769</v>
      </c>
      <c r="T68" s="88">
        <v>701240769.140769</v>
      </c>
      <c r="U68" s="88">
        <v>718604922.98692298</v>
      </c>
      <c r="V68" s="88">
        <v>705456922.98692298</v>
      </c>
      <c r="W68" s="88">
        <v>675637153.75615394</v>
      </c>
      <c r="X68" s="88">
        <v>614235461.44846106</v>
      </c>
      <c r="Y68" s="88">
        <v>589614076.833076</v>
      </c>
      <c r="Z68" s="88">
        <v>575434384.52538395</v>
      </c>
      <c r="AA68" s="88">
        <v>575434384.52538395</v>
      </c>
    </row>
    <row r="69" spans="1:27" x14ac:dyDescent="0.2">
      <c r="A69" s="89" t="s">
        <v>168</v>
      </c>
      <c r="B69" s="88">
        <v>0</v>
      </c>
      <c r="C69" s="88">
        <v>0</v>
      </c>
      <c r="D69" s="88">
        <v>0</v>
      </c>
      <c r="E69" s="88">
        <v>0</v>
      </c>
      <c r="F69" s="88">
        <v>0</v>
      </c>
      <c r="G69" s="88">
        <v>0</v>
      </c>
      <c r="H69" s="88">
        <v>0</v>
      </c>
      <c r="I69" s="88">
        <v>0</v>
      </c>
      <c r="J69" s="88">
        <v>0</v>
      </c>
      <c r="K69" s="88">
        <v>0</v>
      </c>
      <c r="L69" s="88">
        <v>0</v>
      </c>
      <c r="M69" s="88">
        <v>0</v>
      </c>
      <c r="N69" s="88">
        <v>0</v>
      </c>
      <c r="O69" s="88">
        <v>0</v>
      </c>
      <c r="P69" s="88">
        <v>0</v>
      </c>
      <c r="Q69" s="88">
        <v>0</v>
      </c>
      <c r="R69" s="88">
        <v>0</v>
      </c>
      <c r="S69" s="88">
        <v>0</v>
      </c>
      <c r="T69" s="88">
        <v>0</v>
      </c>
      <c r="U69" s="88">
        <v>0</v>
      </c>
      <c r="V69" s="88">
        <v>0</v>
      </c>
      <c r="W69" s="88">
        <v>0</v>
      </c>
      <c r="X69" s="88">
        <v>0</v>
      </c>
      <c r="Y69" s="88">
        <v>-4693.1499999999996</v>
      </c>
      <c r="Z69" s="88">
        <v>-4693.1499999999996</v>
      </c>
      <c r="AA69" s="88">
        <v>-4693.1499999999996</v>
      </c>
    </row>
    <row r="70" spans="1:27" x14ac:dyDescent="0.2">
      <c r="A70" s="89" t="s">
        <v>169</v>
      </c>
      <c r="B70" s="88">
        <v>0</v>
      </c>
      <c r="C70" s="88">
        <v>0</v>
      </c>
      <c r="D70" s="88">
        <v>0</v>
      </c>
      <c r="E70" s="88">
        <v>0</v>
      </c>
      <c r="F70" s="88">
        <v>0</v>
      </c>
      <c r="G70" s="88">
        <v>0</v>
      </c>
      <c r="H70" s="88">
        <v>0</v>
      </c>
      <c r="I70" s="88">
        <v>0</v>
      </c>
      <c r="J70" s="88">
        <v>0</v>
      </c>
      <c r="K70" s="88">
        <v>0</v>
      </c>
      <c r="L70" s="88">
        <v>0</v>
      </c>
      <c r="M70" s="88">
        <v>0</v>
      </c>
      <c r="N70" s="88">
        <v>0</v>
      </c>
      <c r="O70" s="88">
        <v>0</v>
      </c>
      <c r="P70" s="88">
        <v>0</v>
      </c>
      <c r="Q70" s="88">
        <v>0</v>
      </c>
      <c r="R70" s="88">
        <v>0</v>
      </c>
      <c r="S70" s="88">
        <v>0</v>
      </c>
      <c r="T70" s="88">
        <v>0</v>
      </c>
      <c r="U70" s="88">
        <v>0</v>
      </c>
      <c r="V70" s="88">
        <v>0</v>
      </c>
      <c r="W70" s="88">
        <v>0</v>
      </c>
      <c r="X70" s="88">
        <v>0</v>
      </c>
      <c r="Y70" s="88">
        <v>-31758153.846153799</v>
      </c>
      <c r="Z70" s="88">
        <v>-31758153.846153799</v>
      </c>
      <c r="AA70" s="88">
        <v>-31758153.846153799</v>
      </c>
    </row>
    <row r="71" spans="1:27" s="98" customFormat="1" x14ac:dyDescent="0.2">
      <c r="A71" s="97" t="s">
        <v>170</v>
      </c>
      <c r="B71" s="98">
        <v>36145846.146922998</v>
      </c>
      <c r="C71" s="98">
        <v>71007230.752307698</v>
      </c>
      <c r="D71" s="98">
        <v>106980384.591538</v>
      </c>
      <c r="E71" s="98">
        <v>148408846.12307599</v>
      </c>
      <c r="F71" s="98">
        <v>192071153.80846101</v>
      </c>
      <c r="G71" s="98">
        <v>230871923.032307</v>
      </c>
      <c r="H71" s="98">
        <v>281693384.56384599</v>
      </c>
      <c r="I71" s="98">
        <v>333948692.24923003</v>
      </c>
      <c r="J71" s="98">
        <v>409557692.24538398</v>
      </c>
      <c r="K71" s="98">
        <v>434179076.85615301</v>
      </c>
      <c r="L71" s="98">
        <v>460065538.38769197</v>
      </c>
      <c r="M71" s="98">
        <v>506598153.76538402</v>
      </c>
      <c r="N71" s="98">
        <v>506598153.76538402</v>
      </c>
      <c r="O71" s="98">
        <v>570782461.45076895</v>
      </c>
      <c r="P71" s="98">
        <v>601556384.52538395</v>
      </c>
      <c r="Q71" s="98">
        <v>634872384.52846098</v>
      </c>
      <c r="R71" s="98">
        <v>661925076.83615303</v>
      </c>
      <c r="S71" s="98">
        <v>681123769.14384604</v>
      </c>
      <c r="T71" s="98">
        <v>701240769.14384604</v>
      </c>
      <c r="U71" s="98">
        <v>718604922.99153805</v>
      </c>
      <c r="V71" s="98">
        <v>705456922.99230695</v>
      </c>
      <c r="W71" s="98">
        <v>675637153.76153803</v>
      </c>
      <c r="X71" s="98">
        <v>614235461.45076895</v>
      </c>
      <c r="Y71" s="98">
        <v>557851229.836923</v>
      </c>
      <c r="Z71" s="98">
        <v>543671537.52769196</v>
      </c>
      <c r="AA71" s="98">
        <v>543671537.52769196</v>
      </c>
    </row>
    <row r="72" spans="1:27" x14ac:dyDescent="0.2">
      <c r="A72" s="89" t="s">
        <v>171</v>
      </c>
    </row>
    <row r="73" spans="1:27" x14ac:dyDescent="0.2">
      <c r="A73" s="87" t="s">
        <v>172</v>
      </c>
    </row>
    <row r="74" spans="1:27" x14ac:dyDescent="0.2">
      <c r="A74" s="89" t="s">
        <v>173</v>
      </c>
      <c r="B74" s="88">
        <v>463414.96</v>
      </c>
      <c r="C74" s="88">
        <v>495865.59999999998</v>
      </c>
      <c r="D74" s="88">
        <v>553516.74</v>
      </c>
      <c r="E74" s="88">
        <v>638422.64</v>
      </c>
      <c r="F74" s="88">
        <v>913152.72</v>
      </c>
      <c r="G74" s="88">
        <v>1216405.8999999999</v>
      </c>
      <c r="H74" s="88">
        <v>1633538.75</v>
      </c>
      <c r="I74" s="88">
        <v>2110176.04</v>
      </c>
      <c r="J74" s="88">
        <v>2440377.5499999998</v>
      </c>
      <c r="K74" s="88">
        <v>2806497.1</v>
      </c>
      <c r="L74" s="88">
        <v>1353030.88</v>
      </c>
      <c r="M74" s="88">
        <v>2755281.46</v>
      </c>
      <c r="N74" s="88">
        <v>17379680.34</v>
      </c>
      <c r="O74" s="88">
        <v>3397781.72</v>
      </c>
      <c r="P74" s="88">
        <v>3834018.24</v>
      </c>
      <c r="Q74" s="88">
        <v>4589105.76</v>
      </c>
      <c r="R74" s="88">
        <v>4744500.04</v>
      </c>
      <c r="S74" s="88">
        <v>4417536.83</v>
      </c>
      <c r="T74" s="88">
        <v>4389785.03</v>
      </c>
      <c r="U74" s="88">
        <v>4479443.13</v>
      </c>
      <c r="V74" s="88">
        <v>3693268.32</v>
      </c>
      <c r="W74" s="88">
        <v>3228184.52</v>
      </c>
      <c r="X74" s="88">
        <v>2686250.68</v>
      </c>
      <c r="Y74" s="88">
        <v>1423876.45</v>
      </c>
      <c r="Z74" s="88">
        <v>1239100.6200000001</v>
      </c>
      <c r="AA74" s="88">
        <v>42122851.340000004</v>
      </c>
    </row>
    <row r="75" spans="1:27" x14ac:dyDescent="0.2">
      <c r="A75" s="89" t="s">
        <v>174</v>
      </c>
      <c r="B75" s="88">
        <v>-425041.26</v>
      </c>
      <c r="C75" s="88">
        <v>-405450.12</v>
      </c>
      <c r="D75" s="88">
        <v>-413710.79</v>
      </c>
      <c r="E75" s="88">
        <v>-452245.17</v>
      </c>
      <c r="F75" s="88">
        <v>-581410.77</v>
      </c>
      <c r="G75" s="88">
        <v>-750000</v>
      </c>
      <c r="H75" s="88">
        <v>-862500</v>
      </c>
      <c r="I75" s="88">
        <v>-862500</v>
      </c>
      <c r="J75" s="88">
        <v>-975000</v>
      </c>
      <c r="K75" s="88">
        <v>-975541.84</v>
      </c>
      <c r="L75" s="88">
        <v>-1103682.0900000001</v>
      </c>
      <c r="M75" s="88">
        <v>-1027900.26</v>
      </c>
      <c r="N75" s="88">
        <v>-8834982.2999999896</v>
      </c>
      <c r="O75" s="88">
        <v>-1126293.83</v>
      </c>
      <c r="P75" s="88">
        <v>-1032905.5799999899</v>
      </c>
      <c r="Q75" s="88">
        <v>-1010074.57</v>
      </c>
      <c r="R75" s="88">
        <v>-1208870.68</v>
      </c>
      <c r="S75" s="88">
        <v>-1200160.19</v>
      </c>
      <c r="T75" s="88">
        <v>-1275000</v>
      </c>
      <c r="U75" s="88">
        <v>-1312500</v>
      </c>
      <c r="V75" s="88">
        <v>-1312500</v>
      </c>
      <c r="W75" s="88">
        <v>-1568559</v>
      </c>
      <c r="X75" s="88">
        <v>-2120544.3099999898</v>
      </c>
      <c r="Y75" s="88">
        <v>-3323949.67</v>
      </c>
      <c r="Z75" s="88">
        <v>-2823821.12</v>
      </c>
      <c r="AA75" s="88">
        <v>-19315178.949999999</v>
      </c>
    </row>
    <row r="76" spans="1:27" x14ac:dyDescent="0.2">
      <c r="A76" s="87" t="s">
        <v>175</v>
      </c>
      <c r="B76" s="88">
        <v>38373.699999999903</v>
      </c>
      <c r="C76" s="88">
        <v>90415.48</v>
      </c>
      <c r="D76" s="88">
        <v>139805.95000000001</v>
      </c>
      <c r="E76" s="88">
        <v>186177.47</v>
      </c>
      <c r="F76" s="88">
        <v>331741.94999999902</v>
      </c>
      <c r="G76" s="88">
        <v>466405.89999999898</v>
      </c>
      <c r="H76" s="88">
        <v>771038.75</v>
      </c>
      <c r="I76" s="88">
        <v>1247676.04</v>
      </c>
      <c r="J76" s="88">
        <v>1465377.55</v>
      </c>
      <c r="K76" s="88">
        <v>1830955.26</v>
      </c>
      <c r="L76" s="88">
        <v>249348.79</v>
      </c>
      <c r="M76" s="88">
        <v>1727381.2</v>
      </c>
      <c r="N76" s="88">
        <v>8544698.0399999991</v>
      </c>
      <c r="O76" s="88">
        <v>2271487.89</v>
      </c>
      <c r="P76" s="88">
        <v>2801112.66</v>
      </c>
      <c r="Q76" s="88">
        <v>3579031.19</v>
      </c>
      <c r="R76" s="88">
        <v>3535629.36</v>
      </c>
      <c r="S76" s="88">
        <v>3217376.64</v>
      </c>
      <c r="T76" s="88">
        <v>3114785.03</v>
      </c>
      <c r="U76" s="88">
        <v>3166943.13</v>
      </c>
      <c r="V76" s="88">
        <v>2380768.3199999998</v>
      </c>
      <c r="W76" s="88">
        <v>1659625.51999999</v>
      </c>
      <c r="X76" s="88">
        <v>565706.37</v>
      </c>
      <c r="Y76" s="88">
        <v>-1900073.22</v>
      </c>
      <c r="Z76" s="88">
        <v>-1584720.5</v>
      </c>
      <c r="AA76" s="88">
        <v>22807672.390000001</v>
      </c>
    </row>
    <row r="77" spans="1:27" s="98" customFormat="1" x14ac:dyDescent="0.2">
      <c r="A77" s="97" t="s">
        <v>176</v>
      </c>
      <c r="B77" s="98">
        <v>38373.699999999903</v>
      </c>
      <c r="C77" s="98">
        <v>128789.18</v>
      </c>
      <c r="D77" s="98">
        <v>268595.13</v>
      </c>
      <c r="E77" s="98">
        <v>454772.6</v>
      </c>
      <c r="F77" s="98">
        <v>786514.55</v>
      </c>
      <c r="G77" s="98">
        <v>1252920.45</v>
      </c>
      <c r="H77" s="98">
        <v>2023959.2</v>
      </c>
      <c r="I77" s="98">
        <v>3271635.24</v>
      </c>
      <c r="J77" s="98">
        <v>4737012.79</v>
      </c>
      <c r="K77" s="98">
        <v>6567968.0499999998</v>
      </c>
      <c r="L77" s="98">
        <v>6817316.8399999999</v>
      </c>
      <c r="M77" s="98">
        <v>8544698.0399999991</v>
      </c>
      <c r="N77" s="98">
        <v>8544698.0399999991</v>
      </c>
      <c r="O77" s="98">
        <v>10777812.23</v>
      </c>
      <c r="P77" s="98">
        <v>13488509.41</v>
      </c>
      <c r="Q77" s="98">
        <v>16927734.649999999</v>
      </c>
      <c r="R77" s="98">
        <v>20277186.539999999</v>
      </c>
      <c r="S77" s="98">
        <v>23162821.23</v>
      </c>
      <c r="T77" s="98">
        <v>25811200.359999999</v>
      </c>
      <c r="U77" s="98">
        <v>28207104.739999998</v>
      </c>
      <c r="V77" s="98">
        <v>29340197.02</v>
      </c>
      <c r="W77" s="98">
        <v>29534444.989999998</v>
      </c>
      <c r="X77" s="98">
        <v>28269196.099999901</v>
      </c>
      <c r="Y77" s="98">
        <v>26119774.09</v>
      </c>
      <c r="Z77" s="98">
        <v>22807672.390000001</v>
      </c>
      <c r="AA77" s="98">
        <v>22807672.390000001</v>
      </c>
    </row>
    <row r="78" spans="1:27" x14ac:dyDescent="0.2">
      <c r="A78" s="89" t="s">
        <v>177</v>
      </c>
    </row>
    <row r="79" spans="1:27" x14ac:dyDescent="0.2">
      <c r="A79" s="99" t="s">
        <v>527</v>
      </c>
      <c r="Z79" s="88">
        <f>SUM(N71:Z71)/13</f>
        <v>628735094.45804679</v>
      </c>
    </row>
    <row r="80" spans="1:27" x14ac:dyDescent="0.2">
      <c r="A80" s="99" t="s">
        <v>528</v>
      </c>
      <c r="O80" s="88">
        <f>(N71+O71)/2</f>
        <v>538690307.60807645</v>
      </c>
      <c r="P80" s="88">
        <f t="shared" ref="P80:Z80" si="0">(O71+P71)/2</f>
        <v>586169422.98807645</v>
      </c>
      <c r="Q80" s="88">
        <f t="shared" si="0"/>
        <v>618214384.52692246</v>
      </c>
      <c r="R80" s="88">
        <f t="shared" si="0"/>
        <v>648398730.682307</v>
      </c>
      <c r="S80" s="88">
        <f t="shared" si="0"/>
        <v>671524422.98999953</v>
      </c>
      <c r="T80" s="88">
        <f t="shared" si="0"/>
        <v>691182269.14384604</v>
      </c>
      <c r="U80" s="88">
        <f t="shared" si="0"/>
        <v>709922846.06769204</v>
      </c>
      <c r="V80" s="88">
        <f t="shared" si="0"/>
        <v>712030922.9919225</v>
      </c>
      <c r="W80" s="88">
        <f t="shared" si="0"/>
        <v>690547038.37692249</v>
      </c>
      <c r="X80" s="88">
        <f t="shared" si="0"/>
        <v>644936307.60615349</v>
      </c>
      <c r="Y80" s="88">
        <f t="shared" si="0"/>
        <v>586043345.64384604</v>
      </c>
      <c r="Z80" s="88">
        <f t="shared" si="0"/>
        <v>550761383.68230748</v>
      </c>
    </row>
    <row r="81" spans="1:27" x14ac:dyDescent="0.2">
      <c r="A81" s="99" t="s">
        <v>529</v>
      </c>
      <c r="Z81" s="88">
        <f>SUM(O80:Z80)/12</f>
        <v>637368448.52567267</v>
      </c>
    </row>
    <row r="82" spans="1:27" x14ac:dyDescent="0.2">
      <c r="A82" s="99" t="s">
        <v>530</v>
      </c>
      <c r="N82" s="88">
        <f>N133</f>
        <v>-136109112.72561899</v>
      </c>
    </row>
    <row r="83" spans="1:27" x14ac:dyDescent="0.2">
      <c r="A83" s="99" t="s">
        <v>531</v>
      </c>
      <c r="Z83" s="88">
        <f>SUM(N82:Z82)/13</f>
        <v>-10469931.748124538</v>
      </c>
    </row>
    <row r="84" spans="1:27" x14ac:dyDescent="0.2">
      <c r="A84" s="99" t="s">
        <v>532</v>
      </c>
      <c r="O84" s="88">
        <f>(Z81-Z79-Z83)*13</f>
        <v>248342715.60475546</v>
      </c>
    </row>
    <row r="85" spans="1:27" x14ac:dyDescent="0.2">
      <c r="A85" s="99" t="s">
        <v>533</v>
      </c>
      <c r="Z85" s="88">
        <f>SUM(N84:Z84)/13</f>
        <v>19103285.81575042</v>
      </c>
    </row>
    <row r="86" spans="1:27" x14ac:dyDescent="0.2">
      <c r="A86" s="99" t="s">
        <v>534</v>
      </c>
      <c r="N86" s="88">
        <f>N71+N84+N82</f>
        <v>370489041.039765</v>
      </c>
      <c r="O86" s="88">
        <f>O71+O84+O82</f>
        <v>819125177.05552435</v>
      </c>
      <c r="P86" s="88">
        <f t="shared" ref="P86:Z86" si="1">P71+P84+P82</f>
        <v>601556384.52538395</v>
      </c>
      <c r="Q86" s="88">
        <f t="shared" si="1"/>
        <v>634872384.52846098</v>
      </c>
      <c r="R86" s="88">
        <f t="shared" si="1"/>
        <v>661925076.83615303</v>
      </c>
      <c r="S86" s="88">
        <f t="shared" si="1"/>
        <v>681123769.14384604</v>
      </c>
      <c r="T86" s="88">
        <f t="shared" si="1"/>
        <v>701240769.14384604</v>
      </c>
      <c r="U86" s="88">
        <f t="shared" si="1"/>
        <v>718604922.99153805</v>
      </c>
      <c r="V86" s="88">
        <f t="shared" si="1"/>
        <v>705456922.99230695</v>
      </c>
      <c r="W86" s="88">
        <f t="shared" si="1"/>
        <v>675637153.76153803</v>
      </c>
      <c r="X86" s="88">
        <f t="shared" si="1"/>
        <v>614235461.45076895</v>
      </c>
      <c r="Y86" s="88">
        <f t="shared" si="1"/>
        <v>557851229.836923</v>
      </c>
      <c r="Z86" s="88">
        <f t="shared" si="1"/>
        <v>543671537.52769196</v>
      </c>
    </row>
    <row r="87" spans="1:27" s="98" customFormat="1" x14ac:dyDescent="0.2">
      <c r="A87" s="100" t="s">
        <v>535</v>
      </c>
      <c r="Z87" s="98">
        <f>SUM(N86:Z86)/13</f>
        <v>637368448.52567279</v>
      </c>
    </row>
    <row r="88" spans="1:27" x14ac:dyDescent="0.2">
      <c r="A88" s="99" t="s">
        <v>536</v>
      </c>
      <c r="Z88" s="101">
        <f>Z77/Z87</f>
        <v>3.5784125246170424E-2</v>
      </c>
    </row>
    <row r="89" spans="1:27" x14ac:dyDescent="0.2">
      <c r="A89" s="99" t="s">
        <v>537</v>
      </c>
      <c r="N89" s="101"/>
      <c r="O89" s="101">
        <f t="shared" ref="O89:Y89" si="2">O76*12/O80</f>
        <v>5.0600232257810407E-2</v>
      </c>
      <c r="P89" s="101">
        <f t="shared" si="2"/>
        <v>5.7344089612609742E-2</v>
      </c>
      <c r="Q89" s="101">
        <f t="shared" si="2"/>
        <v>6.9471651509476734E-2</v>
      </c>
      <c r="R89" s="101">
        <f t="shared" si="2"/>
        <v>6.5434354375360479E-2</v>
      </c>
      <c r="S89" s="101">
        <f t="shared" si="2"/>
        <v>5.7493842901637796E-2</v>
      </c>
      <c r="T89" s="101">
        <f t="shared" si="2"/>
        <v>5.4077516204659996E-2</v>
      </c>
      <c r="U89" s="101">
        <f t="shared" si="2"/>
        <v>5.3531616527771719E-2</v>
      </c>
      <c r="V89" s="101">
        <f t="shared" si="2"/>
        <v>4.0123566150685415E-2</v>
      </c>
      <c r="W89" s="101">
        <f t="shared" si="2"/>
        <v>2.8840187754348698E-2</v>
      </c>
      <c r="X89" s="101">
        <f t="shared" si="2"/>
        <v>1.052580907593367E-2</v>
      </c>
      <c r="Y89" s="101">
        <f t="shared" si="2"/>
        <v>-3.8906471354862367E-2</v>
      </c>
      <c r="Z89" s="101">
        <f>Z76*12/Z80</f>
        <v>-3.452792182497904E-2</v>
      </c>
    </row>
    <row r="94" spans="1:27" x14ac:dyDescent="0.2">
      <c r="A94" s="89" t="s">
        <v>178</v>
      </c>
    </row>
    <row r="95" spans="1:27" x14ac:dyDescent="0.2">
      <c r="A95" s="89" t="s">
        <v>179</v>
      </c>
      <c r="B95" s="88">
        <v>-593114.77</v>
      </c>
      <c r="C95" s="88">
        <v>-1186229.54</v>
      </c>
      <c r="D95" s="88">
        <v>-1779344.31</v>
      </c>
      <c r="E95" s="88">
        <v>-2372459.08</v>
      </c>
      <c r="F95" s="88">
        <v>-2965573.85</v>
      </c>
      <c r="G95" s="88">
        <v>-3558688.62</v>
      </c>
      <c r="H95" s="88">
        <v>-4151803.39</v>
      </c>
      <c r="I95" s="88">
        <v>-4744918.16</v>
      </c>
      <c r="J95" s="88">
        <v>-5338032.93</v>
      </c>
      <c r="K95" s="88">
        <v>-5931147.7000000002</v>
      </c>
      <c r="L95" s="88">
        <v>-6524262.4699999997</v>
      </c>
      <c r="M95" s="88">
        <v>-7117377.2400000002</v>
      </c>
      <c r="N95" s="88">
        <v>-7117377.2400000002</v>
      </c>
      <c r="O95" s="88">
        <v>-7710492.0099999998</v>
      </c>
      <c r="P95" s="88">
        <v>-7710492.0099999998</v>
      </c>
      <c r="Q95" s="88">
        <v>-7710492.0099999998</v>
      </c>
      <c r="R95" s="88">
        <v>-7710492.0099999998</v>
      </c>
      <c r="S95" s="88">
        <v>-7710492.0099999998</v>
      </c>
      <c r="T95" s="88">
        <v>-7710492.0099999998</v>
      </c>
      <c r="U95" s="88">
        <v>-7710492.0099999998</v>
      </c>
      <c r="V95" s="88">
        <v>-7710492.0099999998</v>
      </c>
      <c r="W95" s="88">
        <v>-7117377.2400000002</v>
      </c>
      <c r="X95" s="88">
        <v>-6524262.4699999997</v>
      </c>
      <c r="Y95" s="88">
        <v>-5931147.7000000002</v>
      </c>
      <c r="Z95" s="88">
        <v>-5338032.93</v>
      </c>
      <c r="AA95" s="88">
        <v>-5338032.93</v>
      </c>
    </row>
    <row r="96" spans="1:27" x14ac:dyDescent="0.2">
      <c r="A96" s="89" t="s">
        <v>180</v>
      </c>
      <c r="B96" s="88">
        <v>15283915.626153801</v>
      </c>
      <c r="C96" s="88">
        <v>30567831.252307601</v>
      </c>
      <c r="D96" s="88">
        <v>45851746.878461502</v>
      </c>
      <c r="E96" s="88">
        <v>61135662.504615299</v>
      </c>
      <c r="F96" s="88">
        <v>76419578.130769193</v>
      </c>
      <c r="G96" s="88">
        <v>91703493.756923005</v>
      </c>
      <c r="H96" s="88">
        <v>106987409.383076</v>
      </c>
      <c r="I96" s="88">
        <v>122271325.00923</v>
      </c>
      <c r="J96" s="88">
        <v>137555240.63538399</v>
      </c>
      <c r="K96" s="88">
        <v>152839156.261538</v>
      </c>
      <c r="L96" s="88">
        <v>168123071.887692</v>
      </c>
      <c r="M96" s="88">
        <v>183406987.51384601</v>
      </c>
      <c r="N96" s="88">
        <v>183406987.51384601</v>
      </c>
      <c r="O96" s="88">
        <v>198690903.13999999</v>
      </c>
      <c r="P96" s="88">
        <v>198690903.13999999</v>
      </c>
      <c r="Q96" s="88">
        <v>198690903.13999999</v>
      </c>
      <c r="R96" s="88">
        <v>183406987.51384601</v>
      </c>
      <c r="S96" s="88">
        <v>168123071.887692</v>
      </c>
      <c r="T96" s="88">
        <v>152839156.261538</v>
      </c>
      <c r="U96" s="88">
        <v>137555240.63538399</v>
      </c>
      <c r="V96" s="88">
        <v>122271325.00923</v>
      </c>
      <c r="W96" s="88">
        <v>106987409.383076</v>
      </c>
      <c r="X96" s="88">
        <v>91703493.756923005</v>
      </c>
      <c r="Y96" s="88">
        <v>76419578.130769193</v>
      </c>
      <c r="Z96" s="88">
        <v>61135662.504615299</v>
      </c>
      <c r="AA96" s="88">
        <v>61135662.504615299</v>
      </c>
    </row>
    <row r="97" spans="1:27" x14ac:dyDescent="0.2">
      <c r="A97" s="89" t="s">
        <v>181</v>
      </c>
      <c r="B97" s="88">
        <v>128188.883846153</v>
      </c>
      <c r="C97" s="88">
        <v>256377.76769230701</v>
      </c>
      <c r="D97" s="88">
        <v>384566.65153846098</v>
      </c>
      <c r="E97" s="88">
        <v>512755.53538461501</v>
      </c>
      <c r="F97" s="88">
        <v>640944.41923076904</v>
      </c>
      <c r="G97" s="88">
        <v>769133.30307692301</v>
      </c>
      <c r="H97" s="88">
        <v>897322.18692307698</v>
      </c>
      <c r="I97" s="88">
        <v>1025511.07076923</v>
      </c>
      <c r="J97" s="88">
        <v>1153699.9546153799</v>
      </c>
      <c r="K97" s="88">
        <v>1281888.8384615299</v>
      </c>
      <c r="L97" s="88">
        <v>1410077.72230769</v>
      </c>
      <c r="M97" s="88">
        <v>1538266.60615384</v>
      </c>
      <c r="N97" s="88">
        <v>1538266.60615384</v>
      </c>
      <c r="O97" s="88">
        <v>1666455.49</v>
      </c>
      <c r="P97" s="88">
        <v>1666455.49</v>
      </c>
      <c r="Q97" s="88">
        <v>1666455.49</v>
      </c>
      <c r="R97" s="88">
        <v>1666455.49</v>
      </c>
      <c r="S97" s="88">
        <v>1666455.49</v>
      </c>
      <c r="T97" s="88">
        <v>1666455.49</v>
      </c>
      <c r="U97" s="88">
        <v>1666455.49</v>
      </c>
      <c r="V97" s="88">
        <v>1666455.49</v>
      </c>
      <c r="W97" s="88">
        <v>1666455.49</v>
      </c>
      <c r="X97" s="88">
        <v>1666455.49</v>
      </c>
      <c r="Y97" s="88">
        <v>1666455.49</v>
      </c>
      <c r="Z97" s="88">
        <v>1666455.49</v>
      </c>
      <c r="AA97" s="88">
        <v>1666455.49</v>
      </c>
    </row>
    <row r="98" spans="1:27" x14ac:dyDescent="0.2">
      <c r="A98" s="89" t="s">
        <v>182</v>
      </c>
      <c r="B98" s="88">
        <v>-869739.58769230696</v>
      </c>
      <c r="C98" s="88">
        <v>-1844768.7961538399</v>
      </c>
      <c r="D98" s="88">
        <v>-2904978.2007692298</v>
      </c>
      <c r="E98" s="88">
        <v>-4026745.46076923</v>
      </c>
      <c r="F98" s="88">
        <v>-5227767.7300000004</v>
      </c>
      <c r="G98" s="88">
        <v>-6495337.3423076896</v>
      </c>
      <c r="H98" s="88">
        <v>-7786226.6176923001</v>
      </c>
      <c r="I98" s="88">
        <v>-9031809.1799999997</v>
      </c>
      <c r="J98" s="88">
        <v>-10382988.73</v>
      </c>
      <c r="K98" s="88">
        <v>-11770993.941538399</v>
      </c>
      <c r="L98" s="88">
        <v>-13142703.836922999</v>
      </c>
      <c r="M98" s="88">
        <v>-14494232.436922999</v>
      </c>
      <c r="N98" s="88">
        <v>-14494232.436922999</v>
      </c>
      <c r="O98" s="88">
        <v>-15802819.946923001</v>
      </c>
      <c r="P98" s="88">
        <v>-16201213.9992307</v>
      </c>
      <c r="Q98" s="88">
        <v>-16462269.530769199</v>
      </c>
      <c r="R98" s="88">
        <v>-1353852.17846153</v>
      </c>
      <c r="S98" s="88">
        <v>13821525.857692299</v>
      </c>
      <c r="T98" s="88">
        <v>29040459.703076899</v>
      </c>
      <c r="U98" s="88">
        <v>44407299.156923003</v>
      </c>
      <c r="V98" s="88">
        <v>59852937.4207692</v>
      </c>
      <c r="W98" s="88">
        <v>74738073.247692302</v>
      </c>
      <c r="X98" s="88">
        <v>89842659.053846106</v>
      </c>
      <c r="Y98" s="88">
        <v>103778485.296923</v>
      </c>
      <c r="Z98" s="88">
        <v>117473415</v>
      </c>
      <c r="AA98" s="88">
        <v>117473415</v>
      </c>
    </row>
    <row r="99" spans="1:27" x14ac:dyDescent="0.2">
      <c r="A99" s="87" t="s">
        <v>183</v>
      </c>
      <c r="B99" s="88">
        <v>13949250.1523076</v>
      </c>
      <c r="C99" s="88">
        <v>27793210.683846101</v>
      </c>
      <c r="D99" s="88">
        <v>41551991.019230701</v>
      </c>
      <c r="E99" s="88">
        <v>55249213.499230698</v>
      </c>
      <c r="F99" s="88">
        <v>68867180.969999999</v>
      </c>
      <c r="G99" s="88">
        <v>82418601.097692296</v>
      </c>
      <c r="H99" s="88">
        <v>95946701.562307596</v>
      </c>
      <c r="I99" s="88">
        <v>109520108.739999</v>
      </c>
      <c r="J99" s="88">
        <v>122987918.92999899</v>
      </c>
      <c r="K99" s="88">
        <v>136418903.45846099</v>
      </c>
      <c r="L99" s="88">
        <v>149866183.303076</v>
      </c>
      <c r="M99" s="88">
        <v>163333644.44307601</v>
      </c>
      <c r="N99" s="88">
        <v>163333644.44307601</v>
      </c>
      <c r="O99" s="88">
        <v>176844046.673076</v>
      </c>
      <c r="P99" s="88">
        <v>176445652.62076899</v>
      </c>
      <c r="Q99" s="88">
        <v>176184597.08923</v>
      </c>
      <c r="R99" s="88">
        <v>176009098.815384</v>
      </c>
      <c r="S99" s="88">
        <v>175900561.225384</v>
      </c>
      <c r="T99" s="88">
        <v>175835579.44461501</v>
      </c>
      <c r="U99" s="88">
        <v>175918503.27230701</v>
      </c>
      <c r="V99" s="88">
        <v>176080225.90999901</v>
      </c>
      <c r="W99" s="88">
        <v>176274560.88076901</v>
      </c>
      <c r="X99" s="88">
        <v>176688345.830769</v>
      </c>
      <c r="Y99" s="88">
        <v>175933371.21769199</v>
      </c>
      <c r="Z99" s="88">
        <v>174937500.06461501</v>
      </c>
      <c r="AA99" s="88">
        <v>174937500.06461501</v>
      </c>
    </row>
    <row r="100" spans="1:27" x14ac:dyDescent="0.2">
      <c r="A100" s="89" t="s">
        <v>184</v>
      </c>
    </row>
    <row r="101" spans="1:27" x14ac:dyDescent="0.2">
      <c r="A101" s="87" t="s">
        <v>185</v>
      </c>
    </row>
    <row r="102" spans="1:27" x14ac:dyDescent="0.2">
      <c r="A102" s="87" t="s">
        <v>186</v>
      </c>
      <c r="B102" s="88">
        <v>358603.43</v>
      </c>
      <c r="C102" s="88">
        <v>772162.55</v>
      </c>
      <c r="D102" s="88">
        <v>1194095.02</v>
      </c>
      <c r="E102" s="88">
        <v>1612147.28999999</v>
      </c>
      <c r="F102" s="88">
        <v>2040124.91</v>
      </c>
      <c r="G102" s="88">
        <v>5814977.4500000002</v>
      </c>
      <c r="H102" s="88">
        <v>6213293.9699999997</v>
      </c>
      <c r="I102" s="88">
        <v>3360689.87</v>
      </c>
      <c r="J102" s="88">
        <v>1295998.8</v>
      </c>
      <c r="K102" s="88">
        <v>1323179.07</v>
      </c>
      <c r="L102" s="88">
        <v>2144051.73</v>
      </c>
      <c r="M102" s="88">
        <v>2573999.41</v>
      </c>
      <c r="N102" s="88">
        <v>28703323.5</v>
      </c>
      <c r="O102" s="88">
        <v>2097780.6799999899</v>
      </c>
      <c r="P102" s="88">
        <v>2021686.0699999901</v>
      </c>
      <c r="Q102" s="88">
        <v>1982658.79</v>
      </c>
      <c r="R102" s="88">
        <v>1920324.1199999901</v>
      </c>
      <c r="S102" s="88">
        <v>1788492.76</v>
      </c>
      <c r="T102" s="88">
        <v>-1576176.1699999899</v>
      </c>
      <c r="U102" s="88">
        <v>-2203792.8699999899</v>
      </c>
      <c r="V102" s="88">
        <v>987699.22</v>
      </c>
      <c r="W102" s="88">
        <v>3064774.04</v>
      </c>
      <c r="X102" s="88">
        <v>3056326.9099999899</v>
      </c>
      <c r="Y102" s="88">
        <v>3791958.09</v>
      </c>
      <c r="Z102" s="88">
        <v>2041111.29999999</v>
      </c>
      <c r="AA102" s="88">
        <v>18972842.940000001</v>
      </c>
    </row>
    <row r="103" spans="1:27" x14ac:dyDescent="0.2">
      <c r="A103" s="87" t="s">
        <v>187</v>
      </c>
      <c r="B103" s="88">
        <v>358603.43</v>
      </c>
      <c r="C103" s="88">
        <v>772162.55</v>
      </c>
      <c r="D103" s="88">
        <v>1194095.02</v>
      </c>
      <c r="E103" s="88">
        <v>1612147.28999999</v>
      </c>
      <c r="F103" s="88">
        <v>2040124.91</v>
      </c>
      <c r="G103" s="88">
        <v>5814977.4500000002</v>
      </c>
      <c r="H103" s="88">
        <v>6213293.9699999997</v>
      </c>
      <c r="I103" s="88">
        <v>3360689.87</v>
      </c>
      <c r="J103" s="88">
        <v>1295998.8</v>
      </c>
      <c r="K103" s="88">
        <v>1323179.07</v>
      </c>
      <c r="L103" s="88">
        <v>2144051.73</v>
      </c>
      <c r="M103" s="88">
        <v>2573999.41</v>
      </c>
      <c r="N103" s="88">
        <v>2573999.41</v>
      </c>
      <c r="O103" s="88">
        <v>2097780.6799999899</v>
      </c>
      <c r="P103" s="88">
        <v>2021686.0699999901</v>
      </c>
      <c r="Q103" s="88">
        <v>1982658.79</v>
      </c>
      <c r="R103" s="88">
        <v>1920324.1199999901</v>
      </c>
      <c r="S103" s="88">
        <v>1788492.76</v>
      </c>
      <c r="T103" s="88">
        <v>-1576176.1699999899</v>
      </c>
      <c r="U103" s="88">
        <v>-2203792.8699999899</v>
      </c>
      <c r="V103" s="88">
        <v>987699.22</v>
      </c>
      <c r="W103" s="88">
        <v>3064774.04</v>
      </c>
      <c r="X103" s="88">
        <v>3056326.9099999899</v>
      </c>
      <c r="Y103" s="88">
        <v>3791958.09</v>
      </c>
      <c r="Z103" s="88">
        <v>2041111.29999999</v>
      </c>
      <c r="AA103" s="88">
        <v>2041111.29999999</v>
      </c>
    </row>
    <row r="104" spans="1:27" x14ac:dyDescent="0.2">
      <c r="A104" s="89" t="s">
        <v>188</v>
      </c>
    </row>
    <row r="105" spans="1:27" x14ac:dyDescent="0.2">
      <c r="A105" s="89" t="s">
        <v>189</v>
      </c>
    </row>
    <row r="106" spans="1:27" x14ac:dyDescent="0.2">
      <c r="A106" s="89" t="s">
        <v>190</v>
      </c>
      <c r="B106" s="88">
        <v>18135884.963076901</v>
      </c>
      <c r="C106" s="88">
        <v>36271769.926153801</v>
      </c>
      <c r="D106" s="88">
        <v>54407654.889230698</v>
      </c>
      <c r="E106" s="88">
        <v>72543539.852307707</v>
      </c>
      <c r="F106" s="88">
        <v>90679424.815384597</v>
      </c>
      <c r="G106" s="88">
        <v>110852119.89384601</v>
      </c>
      <c r="H106" s="88">
        <v>131024814.972307</v>
      </c>
      <c r="I106" s="88">
        <v>151197510.050769</v>
      </c>
      <c r="J106" s="88">
        <v>169171714.686923</v>
      </c>
      <c r="K106" s="88">
        <v>187145919.32307601</v>
      </c>
      <c r="L106" s="88">
        <v>205114466.330769</v>
      </c>
      <c r="M106" s="88">
        <v>223080184.53692299</v>
      </c>
      <c r="N106" s="88">
        <v>223080184.53692299</v>
      </c>
      <c r="O106" s="88">
        <v>241045902.743076</v>
      </c>
      <c r="P106" s="88">
        <v>240875735.98615301</v>
      </c>
      <c r="Q106" s="88">
        <v>240697082.78692299</v>
      </c>
      <c r="R106" s="88">
        <v>240518429.58769199</v>
      </c>
      <c r="S106" s="88">
        <v>240339776.38846099</v>
      </c>
      <c r="T106" s="88">
        <v>240152636.746923</v>
      </c>
      <c r="U106" s="88">
        <v>237928686.99000001</v>
      </c>
      <c r="V106" s="88">
        <v>235704737.23307699</v>
      </c>
      <c r="W106" s="88">
        <v>233472301.03384599</v>
      </c>
      <c r="X106" s="88">
        <v>233438355.276923</v>
      </c>
      <c r="Y106" s="88">
        <v>233685026.83769199</v>
      </c>
      <c r="Z106" s="88">
        <v>234326834.905384</v>
      </c>
      <c r="AA106" s="88">
        <v>234326834.905384</v>
      </c>
    </row>
    <row r="107" spans="1:27" x14ac:dyDescent="0.2">
      <c r="A107" s="87" t="s">
        <v>191</v>
      </c>
      <c r="B107" s="88">
        <v>18135884.963076901</v>
      </c>
      <c r="C107" s="88">
        <v>36271769.926153801</v>
      </c>
      <c r="D107" s="88">
        <v>54407654.889230698</v>
      </c>
      <c r="E107" s="88">
        <v>72543539.852307707</v>
      </c>
      <c r="F107" s="88">
        <v>90679424.815384597</v>
      </c>
      <c r="G107" s="88">
        <v>110852119.89384601</v>
      </c>
      <c r="H107" s="88">
        <v>131024814.972307</v>
      </c>
      <c r="I107" s="88">
        <v>151197510.050769</v>
      </c>
      <c r="J107" s="88">
        <v>169171714.686923</v>
      </c>
      <c r="K107" s="88">
        <v>187145919.32307601</v>
      </c>
      <c r="L107" s="88">
        <v>205114466.330769</v>
      </c>
      <c r="M107" s="88">
        <v>223080184.53692299</v>
      </c>
      <c r="N107" s="88">
        <v>223080184.53692299</v>
      </c>
      <c r="O107" s="88">
        <v>241045902.743076</v>
      </c>
      <c r="P107" s="88">
        <v>240875735.98615301</v>
      </c>
      <c r="Q107" s="88">
        <v>240697082.78692299</v>
      </c>
      <c r="R107" s="88">
        <v>240518429.58769199</v>
      </c>
      <c r="S107" s="88">
        <v>240339776.38846099</v>
      </c>
      <c r="T107" s="88">
        <v>240152636.746923</v>
      </c>
      <c r="U107" s="88">
        <v>237928686.99000001</v>
      </c>
      <c r="V107" s="88">
        <v>235704737.23307699</v>
      </c>
      <c r="W107" s="88">
        <v>233472301.03384599</v>
      </c>
      <c r="X107" s="88">
        <v>233438355.276923</v>
      </c>
      <c r="Y107" s="88">
        <v>233685026.83769199</v>
      </c>
      <c r="Z107" s="88">
        <v>234326834.905384</v>
      </c>
      <c r="AA107" s="88">
        <v>234326834.905384</v>
      </c>
    </row>
    <row r="108" spans="1:27" x14ac:dyDescent="0.2">
      <c r="A108" s="89" t="s">
        <v>192</v>
      </c>
    </row>
    <row r="109" spans="1:27" x14ac:dyDescent="0.2">
      <c r="A109" s="89" t="s">
        <v>193</v>
      </c>
    </row>
    <row r="110" spans="1:27" x14ac:dyDescent="0.2">
      <c r="A110" s="89" t="s">
        <v>194</v>
      </c>
      <c r="B110" s="88">
        <v>-69405440.278461501</v>
      </c>
      <c r="C110" s="88">
        <v>-138810880.556923</v>
      </c>
      <c r="D110" s="88">
        <v>-206845343.836153</v>
      </c>
      <c r="E110" s="88">
        <v>-274879807.11538398</v>
      </c>
      <c r="F110" s="88">
        <v>-342914270.39461499</v>
      </c>
      <c r="G110" s="88">
        <v>-415951602.79461497</v>
      </c>
      <c r="H110" s="88">
        <v>-488988935.19461501</v>
      </c>
      <c r="I110" s="88">
        <v>-562026267.59461498</v>
      </c>
      <c r="J110" s="88">
        <v>-630957732.88</v>
      </c>
      <c r="K110" s="88">
        <v>-699889198.16538405</v>
      </c>
      <c r="L110" s="88">
        <v>-769353571.41846097</v>
      </c>
      <c r="M110" s="88">
        <v>-844503326.54384601</v>
      </c>
      <c r="N110" s="88">
        <v>-844503326.54384601</v>
      </c>
      <c r="O110" s="88">
        <v>-919653081.66922998</v>
      </c>
      <c r="P110" s="88">
        <v>-925397396.51615405</v>
      </c>
      <c r="Q110" s="88">
        <v>-929433820.86153805</v>
      </c>
      <c r="R110" s="88">
        <v>-934841222.20615399</v>
      </c>
      <c r="S110" s="88">
        <v>-940248623.55076897</v>
      </c>
      <c r="T110" s="88">
        <v>-944887446.38307703</v>
      </c>
      <c r="U110" s="88">
        <v>-944523400.09461498</v>
      </c>
      <c r="V110" s="88">
        <v>-944159353.80615401</v>
      </c>
      <c r="W110" s="88">
        <v>-941686972.12461495</v>
      </c>
      <c r="X110" s="88">
        <v>-943320457.55769205</v>
      </c>
      <c r="Y110" s="88">
        <v>-948032986.03615296</v>
      </c>
      <c r="Z110" s="88">
        <v>-950869474.55461502</v>
      </c>
      <c r="AA110" s="88">
        <v>-950869474.55461502</v>
      </c>
    </row>
    <row r="111" spans="1:27" x14ac:dyDescent="0.2">
      <c r="A111" s="89" t="s">
        <v>195</v>
      </c>
      <c r="B111" s="88">
        <v>5.5384615384615303E-2</v>
      </c>
      <c r="C111" s="88">
        <v>0.11076923076923</v>
      </c>
      <c r="D111" s="88">
        <v>0.16615384615384601</v>
      </c>
      <c r="E111" s="88">
        <v>0.22153846153846099</v>
      </c>
      <c r="F111" s="88">
        <v>0.27692307692307599</v>
      </c>
      <c r="G111" s="88">
        <v>0.33230769230769203</v>
      </c>
      <c r="H111" s="88">
        <v>0.387692307692307</v>
      </c>
      <c r="I111" s="88">
        <v>0.44307692307692298</v>
      </c>
      <c r="J111" s="88">
        <v>0.49846153846153801</v>
      </c>
      <c r="K111" s="88">
        <v>0.55384615384615299</v>
      </c>
      <c r="L111" s="88">
        <v>0.60923076923076902</v>
      </c>
      <c r="M111" s="88">
        <v>0.66461538461538405</v>
      </c>
      <c r="N111" s="88">
        <v>0.66461538461538405</v>
      </c>
      <c r="O111" s="88">
        <v>0.72</v>
      </c>
      <c r="P111" s="88">
        <v>0.72</v>
      </c>
      <c r="Q111" s="88">
        <v>0.72</v>
      </c>
      <c r="R111" s="88">
        <v>0.72</v>
      </c>
      <c r="S111" s="88">
        <v>0.72</v>
      </c>
      <c r="T111" s="88">
        <v>0.72</v>
      </c>
      <c r="U111" s="88">
        <v>0.72</v>
      </c>
      <c r="V111" s="88">
        <v>0.72</v>
      </c>
      <c r="W111" s="88">
        <v>0.72</v>
      </c>
      <c r="X111" s="88">
        <v>0.72</v>
      </c>
      <c r="Y111" s="88">
        <v>0.72</v>
      </c>
      <c r="Z111" s="88">
        <v>0.72</v>
      </c>
      <c r="AA111" s="88">
        <v>0.72</v>
      </c>
    </row>
    <row r="112" spans="1:27" x14ac:dyDescent="0.2">
      <c r="A112" s="89" t="s">
        <v>196</v>
      </c>
      <c r="B112" s="88">
        <v>193311881.083076</v>
      </c>
      <c r="C112" s="88">
        <v>386623762.16615301</v>
      </c>
      <c r="D112" s="88">
        <v>583772643.56538403</v>
      </c>
      <c r="E112" s="88">
        <v>780921524.96461499</v>
      </c>
      <c r="F112" s="88">
        <v>978070406.36384594</v>
      </c>
      <c r="G112" s="88">
        <v>1176928927.6476901</v>
      </c>
      <c r="H112" s="88">
        <v>1375787448.93153</v>
      </c>
      <c r="I112" s="88">
        <v>1574645970.21538</v>
      </c>
      <c r="J112" s="88">
        <v>1775955556.4161501</v>
      </c>
      <c r="K112" s="88">
        <v>1977265142.61692</v>
      </c>
      <c r="L112" s="88">
        <v>2180756762.9946098</v>
      </c>
      <c r="M112" s="88">
        <v>2386077448.2653799</v>
      </c>
      <c r="N112" s="88">
        <v>2386077448.2653799</v>
      </c>
      <c r="O112" s="88">
        <v>2591398133.53615</v>
      </c>
      <c r="P112" s="88">
        <v>2603406937.7238402</v>
      </c>
      <c r="Q112" s="88">
        <v>2619041396.0069199</v>
      </c>
      <c r="R112" s="88">
        <v>2630838853.9738402</v>
      </c>
      <c r="S112" s="88">
        <v>2642636311.9407701</v>
      </c>
      <c r="T112" s="88">
        <v>2658057575.86692</v>
      </c>
      <c r="U112" s="88">
        <v>2671769199.9084601</v>
      </c>
      <c r="V112" s="88">
        <v>2685480823.9499998</v>
      </c>
      <c r="W112" s="88">
        <v>2703018606.0761499</v>
      </c>
      <c r="X112" s="88">
        <v>2718105323.2853799</v>
      </c>
      <c r="Y112" s="88">
        <v>2735144182.6969199</v>
      </c>
      <c r="Z112" s="88">
        <v>2751533738.1500001</v>
      </c>
      <c r="AA112" s="88">
        <v>2751533738.1500001</v>
      </c>
    </row>
    <row r="113" spans="1:27" x14ac:dyDescent="0.2">
      <c r="A113" s="89" t="s">
        <v>197</v>
      </c>
      <c r="B113" s="88">
        <v>-13392894.196923001</v>
      </c>
      <c r="C113" s="88">
        <v>-26785788.393846098</v>
      </c>
      <c r="D113" s="88">
        <v>-40050674.821538404</v>
      </c>
      <c r="E113" s="88">
        <v>-53315561.249230698</v>
      </c>
      <c r="F113" s="88">
        <v>-66580447.676922999</v>
      </c>
      <c r="G113" s="88">
        <v>-80019035.989230707</v>
      </c>
      <c r="H113" s="88">
        <v>-93457624.301538393</v>
      </c>
      <c r="I113" s="88">
        <v>-106896212.613846</v>
      </c>
      <c r="J113" s="88">
        <v>-120019752.073846</v>
      </c>
      <c r="K113" s="88">
        <v>-133143291.53384601</v>
      </c>
      <c r="L113" s="88">
        <v>-146186769.55769199</v>
      </c>
      <c r="M113" s="88">
        <v>-159192106.07384601</v>
      </c>
      <c r="N113" s="88">
        <v>-159192106.07384601</v>
      </c>
      <c r="O113" s="88">
        <v>-172197442.59</v>
      </c>
      <c r="P113" s="88">
        <v>-171809884.90922999</v>
      </c>
      <c r="Q113" s="88">
        <v>-171265703.89692301</v>
      </c>
      <c r="R113" s="88">
        <v>-170849530.653846</v>
      </c>
      <c r="S113" s="88">
        <v>-170433357.41076899</v>
      </c>
      <c r="T113" s="88">
        <v>-169945747.15307599</v>
      </c>
      <c r="U113" s="88">
        <v>-169284435.01076901</v>
      </c>
      <c r="V113" s="88">
        <v>-168623122.86846101</v>
      </c>
      <c r="W113" s="88">
        <v>-167568418.89923</v>
      </c>
      <c r="X113" s="88">
        <v>-166828763.782307</v>
      </c>
      <c r="Y113" s="88">
        <v>-166305667.19384599</v>
      </c>
      <c r="Z113" s="88">
        <v>-166466872.28384599</v>
      </c>
      <c r="AA113" s="88">
        <v>-166466872.28384599</v>
      </c>
    </row>
    <row r="114" spans="1:27" x14ac:dyDescent="0.2">
      <c r="A114" s="89" t="s">
        <v>198</v>
      </c>
      <c r="B114" s="88">
        <v>6336259.3153846096</v>
      </c>
      <c r="C114" s="88">
        <v>12672518.630769201</v>
      </c>
      <c r="D114" s="88">
        <v>19011200.6384615</v>
      </c>
      <c r="E114" s="88">
        <v>25349882.6461538</v>
      </c>
      <c r="F114" s="88">
        <v>31688564.6538461</v>
      </c>
      <c r="G114" s="88">
        <v>38529464.238461502</v>
      </c>
      <c r="H114" s="88">
        <v>45370363.823076896</v>
      </c>
      <c r="I114" s="88">
        <v>52211263.407692298</v>
      </c>
      <c r="J114" s="88">
        <v>58303303.5499999</v>
      </c>
      <c r="K114" s="88">
        <v>64395343.692307599</v>
      </c>
      <c r="L114" s="88">
        <v>70483807.796153799</v>
      </c>
      <c r="M114" s="88">
        <v>76570483.845384598</v>
      </c>
      <c r="N114" s="88">
        <v>76570483.845384598</v>
      </c>
      <c r="O114" s="88">
        <v>82657159.894615293</v>
      </c>
      <c r="P114" s="88">
        <v>82407576.628461495</v>
      </c>
      <c r="Q114" s="88">
        <v>82155112.266153798</v>
      </c>
      <c r="R114" s="88">
        <v>81900225.211538404</v>
      </c>
      <c r="S114" s="88">
        <v>81645338.156922996</v>
      </c>
      <c r="T114" s="88">
        <v>81387570.006153807</v>
      </c>
      <c r="U114" s="88">
        <v>80627584.278461501</v>
      </c>
      <c r="V114" s="88">
        <v>79867598.550769195</v>
      </c>
      <c r="W114" s="88">
        <v>79104731.726923004</v>
      </c>
      <c r="X114" s="88">
        <v>79090724.345384598</v>
      </c>
      <c r="Y114" s="88">
        <v>79171985.153076902</v>
      </c>
      <c r="Z114" s="88">
        <v>79389048.095384598</v>
      </c>
      <c r="AA114" s="88">
        <v>79389048.095384598</v>
      </c>
    </row>
    <row r="115" spans="1:27" x14ac:dyDescent="0.2">
      <c r="A115" s="89" t="s">
        <v>199</v>
      </c>
      <c r="B115" s="88">
        <v>63470795.484615304</v>
      </c>
      <c r="C115" s="88">
        <v>126940503.482307</v>
      </c>
      <c r="D115" s="88">
        <v>190540644.788461</v>
      </c>
      <c r="E115" s="88">
        <v>254140786.09461501</v>
      </c>
      <c r="F115" s="88">
        <v>317740927.400769</v>
      </c>
      <c r="G115" s="88">
        <v>384807870.94999999</v>
      </c>
      <c r="H115" s="88">
        <v>451874814.49923003</v>
      </c>
      <c r="I115" s="88">
        <v>518941758.04846102</v>
      </c>
      <c r="J115" s="88">
        <v>596174567.61307704</v>
      </c>
      <c r="K115" s="88">
        <v>673407377.17769206</v>
      </c>
      <c r="L115" s="88">
        <v>757239402.33076894</v>
      </c>
      <c r="M115" s="88">
        <v>841518782.88923001</v>
      </c>
      <c r="N115" s="88">
        <v>841518782.88923001</v>
      </c>
      <c r="O115" s="88">
        <v>925798163.44769204</v>
      </c>
      <c r="P115" s="88">
        <v>946606748.52153802</v>
      </c>
      <c r="Q115" s="88">
        <v>963988935.08769202</v>
      </c>
      <c r="R115" s="88">
        <v>981240688.345384</v>
      </c>
      <c r="S115" s="88">
        <v>998492441.60307598</v>
      </c>
      <c r="T115" s="88">
        <v>1009400609.02692</v>
      </c>
      <c r="U115" s="88">
        <v>1016841974.20769</v>
      </c>
      <c r="V115" s="88">
        <v>1024283339.38846</v>
      </c>
      <c r="W115" s="88">
        <v>1007814819.81846</v>
      </c>
      <c r="X115" s="88">
        <v>981180434.23307598</v>
      </c>
      <c r="Y115" s="88">
        <v>967772989.03461504</v>
      </c>
      <c r="Z115" s="88">
        <v>946836715.22384596</v>
      </c>
      <c r="AA115" s="88">
        <v>946836715.22384596</v>
      </c>
    </row>
    <row r="116" spans="1:27" x14ac:dyDescent="0.2">
      <c r="A116" s="89" t="s">
        <v>200</v>
      </c>
      <c r="B116" s="88">
        <v>45384665.781538397</v>
      </c>
      <c r="C116" s="88">
        <v>90111510.524615303</v>
      </c>
      <c r="D116" s="88">
        <v>134366038.921538</v>
      </c>
      <c r="E116" s="88">
        <v>178291656.79923001</v>
      </c>
      <c r="F116" s="88">
        <v>221888364.15769199</v>
      </c>
      <c r="G116" s="88">
        <v>265012755.16999999</v>
      </c>
      <c r="H116" s="88">
        <v>307808235.66307598</v>
      </c>
      <c r="I116" s="88">
        <v>350274805.63692302</v>
      </c>
      <c r="J116" s="88">
        <v>392269059.264615</v>
      </c>
      <c r="K116" s="88">
        <v>433934402.37307602</v>
      </c>
      <c r="L116" s="88">
        <v>475175231.07769197</v>
      </c>
      <c r="M116" s="88">
        <v>516039347.32076901</v>
      </c>
      <c r="N116" s="88">
        <v>516039347.32076901</v>
      </c>
      <c r="O116" s="88">
        <v>556903463.56384599</v>
      </c>
      <c r="P116" s="88">
        <v>552077154.94846106</v>
      </c>
      <c r="Q116" s="88">
        <v>547755787.83307695</v>
      </c>
      <c r="R116" s="88">
        <v>543753857.52538395</v>
      </c>
      <c r="S116" s="88">
        <v>539927958.19846106</v>
      </c>
      <c r="T116" s="88">
        <v>536278089.85230702</v>
      </c>
      <c r="U116" s="88">
        <v>532947658.31384599</v>
      </c>
      <c r="V116" s="88">
        <v>529793257.75615299</v>
      </c>
      <c r="W116" s="88">
        <v>526814888.25615299</v>
      </c>
      <c r="X116" s="88">
        <v>524155955.56384599</v>
      </c>
      <c r="Y116" s="88">
        <v>521673053.77538401</v>
      </c>
      <c r="Z116" s="88">
        <v>519369046.47999901</v>
      </c>
      <c r="AA116" s="88">
        <v>519369046.47999901</v>
      </c>
    </row>
    <row r="117" spans="1:27" x14ac:dyDescent="0.2">
      <c r="A117" s="89" t="s">
        <v>201</v>
      </c>
      <c r="B117" s="88">
        <v>15407867.692307601</v>
      </c>
      <c r="C117" s="88">
        <v>30815735.384615298</v>
      </c>
      <c r="D117" s="88">
        <v>45839927.076922998</v>
      </c>
      <c r="E117" s="88">
        <v>60864118.769230701</v>
      </c>
      <c r="F117" s="88">
        <v>75888310.461538404</v>
      </c>
      <c r="G117" s="88">
        <v>90528826.1538461</v>
      </c>
      <c r="H117" s="88">
        <v>105169341.84615301</v>
      </c>
      <c r="I117" s="88">
        <v>119809857.538461</v>
      </c>
      <c r="J117" s="88">
        <v>134066697.23076899</v>
      </c>
      <c r="K117" s="88">
        <v>148323536.923076</v>
      </c>
      <c r="L117" s="88">
        <v>162324592.59307599</v>
      </c>
      <c r="M117" s="88">
        <v>176197756.285384</v>
      </c>
      <c r="N117" s="88">
        <v>176197756.285384</v>
      </c>
      <c r="O117" s="88">
        <v>190070919.97769201</v>
      </c>
      <c r="P117" s="88">
        <v>188536215.97769201</v>
      </c>
      <c r="Q117" s="88">
        <v>186845806.45846099</v>
      </c>
      <c r="R117" s="88">
        <v>185539072.93923</v>
      </c>
      <c r="S117" s="88">
        <v>184232339.41999999</v>
      </c>
      <c r="T117" s="88">
        <v>182769900.381538</v>
      </c>
      <c r="U117" s="88">
        <v>181691137.34307599</v>
      </c>
      <c r="V117" s="88">
        <v>180612374.30461499</v>
      </c>
      <c r="W117" s="88">
        <v>179377905.746923</v>
      </c>
      <c r="X117" s="88">
        <v>178527113.18923</v>
      </c>
      <c r="Y117" s="88">
        <v>177572516.95230699</v>
      </c>
      <c r="Z117" s="88">
        <v>176790318.00692299</v>
      </c>
      <c r="AA117" s="88">
        <v>176790318.00692299</v>
      </c>
    </row>
    <row r="118" spans="1:27" x14ac:dyDescent="0.2">
      <c r="A118" s="89" t="s">
        <v>202</v>
      </c>
      <c r="B118" s="88">
        <v>0</v>
      </c>
      <c r="C118" s="88">
        <v>0</v>
      </c>
      <c r="D118" s="88">
        <v>0</v>
      </c>
      <c r="E118" s="88">
        <v>0</v>
      </c>
      <c r="F118" s="88">
        <v>0</v>
      </c>
      <c r="G118" s="88">
        <v>0</v>
      </c>
      <c r="H118" s="88">
        <v>0</v>
      </c>
      <c r="I118" s="88">
        <v>0</v>
      </c>
      <c r="J118" s="88">
        <v>0</v>
      </c>
      <c r="K118" s="88">
        <v>0</v>
      </c>
      <c r="L118" s="88">
        <v>0</v>
      </c>
      <c r="M118" s="88">
        <v>0</v>
      </c>
      <c r="N118" s="88">
        <v>0</v>
      </c>
      <c r="O118" s="88">
        <v>0</v>
      </c>
      <c r="P118" s="88">
        <v>0</v>
      </c>
      <c r="Q118" s="88">
        <v>0</v>
      </c>
      <c r="R118" s="88">
        <v>0</v>
      </c>
      <c r="S118" s="88">
        <v>0</v>
      </c>
      <c r="T118" s="88">
        <v>0</v>
      </c>
      <c r="U118" s="88">
        <v>0</v>
      </c>
      <c r="V118" s="88">
        <v>0</v>
      </c>
      <c r="W118" s="88">
        <v>0</v>
      </c>
      <c r="X118" s="88">
        <v>0</v>
      </c>
      <c r="Y118" s="88">
        <v>0</v>
      </c>
      <c r="Z118" s="88">
        <v>0</v>
      </c>
      <c r="AA118" s="88">
        <v>0</v>
      </c>
    </row>
    <row r="119" spans="1:27" x14ac:dyDescent="0.2">
      <c r="A119" s="87" t="s">
        <v>203</v>
      </c>
      <c r="B119" s="88">
        <v>241113134.936923</v>
      </c>
      <c r="C119" s="88">
        <v>481567361.34846097</v>
      </c>
      <c r="D119" s="88">
        <v>726634436.49923003</v>
      </c>
      <c r="E119" s="88">
        <v>971372601.13076901</v>
      </c>
      <c r="F119" s="88">
        <v>1215781855.2430699</v>
      </c>
      <c r="G119" s="88">
        <v>1459837205.7084601</v>
      </c>
      <c r="H119" s="88">
        <v>1703563645.6546099</v>
      </c>
      <c r="I119" s="88">
        <v>1946961175.0815301</v>
      </c>
      <c r="J119" s="88">
        <v>2205791699.6192298</v>
      </c>
      <c r="K119" s="88">
        <v>2464293313.6376901</v>
      </c>
      <c r="L119" s="88">
        <v>2730439456.4253802</v>
      </c>
      <c r="M119" s="88">
        <v>2992708386.65307</v>
      </c>
      <c r="N119" s="88">
        <v>2992708386.65307</v>
      </c>
      <c r="O119" s="88">
        <v>3254977316.8807602</v>
      </c>
      <c r="P119" s="88">
        <v>3275827353.0946102</v>
      </c>
      <c r="Q119" s="88">
        <v>3299087513.6138401</v>
      </c>
      <c r="R119" s="88">
        <v>3317581945.8553801</v>
      </c>
      <c r="S119" s="88">
        <v>3336252409.0776901</v>
      </c>
      <c r="T119" s="88">
        <v>3353060552.3176899</v>
      </c>
      <c r="U119" s="88">
        <v>3370069719.6661501</v>
      </c>
      <c r="V119" s="88">
        <v>3387254917.9953799</v>
      </c>
      <c r="W119" s="88">
        <v>3386875561.3207698</v>
      </c>
      <c r="X119" s="88">
        <v>3370910329.9969201</v>
      </c>
      <c r="Y119" s="88">
        <v>3366996075.1023002</v>
      </c>
      <c r="Z119" s="88">
        <v>3356582519.8376899</v>
      </c>
      <c r="AA119" s="88">
        <v>3356582519.8376899</v>
      </c>
    </row>
    <row r="120" spans="1:27" x14ac:dyDescent="0.2">
      <c r="A120" s="89" t="s">
        <v>204</v>
      </c>
    </row>
    <row r="121" spans="1:27" x14ac:dyDescent="0.2">
      <c r="A121" s="89" t="s">
        <v>205</v>
      </c>
    </row>
    <row r="122" spans="1:27" x14ac:dyDescent="0.2">
      <c r="A122" s="87" t="s">
        <v>206</v>
      </c>
      <c r="B122" s="88">
        <v>0</v>
      </c>
      <c r="C122" s="88">
        <v>0</v>
      </c>
      <c r="D122" s="88">
        <v>0</v>
      </c>
      <c r="E122" s="88">
        <v>0</v>
      </c>
      <c r="F122" s="88">
        <v>0</v>
      </c>
      <c r="G122" s="88">
        <v>0</v>
      </c>
      <c r="H122" s="88">
        <v>0</v>
      </c>
      <c r="I122" s="88">
        <v>0</v>
      </c>
      <c r="J122" s="88">
        <v>0</v>
      </c>
      <c r="K122" s="88">
        <v>0</v>
      </c>
      <c r="L122" s="88">
        <v>0</v>
      </c>
      <c r="M122" s="88">
        <v>0</v>
      </c>
      <c r="N122" s="88">
        <v>0</v>
      </c>
      <c r="O122" s="88">
        <v>0</v>
      </c>
      <c r="P122" s="88">
        <v>0</v>
      </c>
      <c r="Q122" s="88">
        <v>0</v>
      </c>
      <c r="R122" s="88">
        <v>0</v>
      </c>
      <c r="S122" s="88">
        <v>0</v>
      </c>
      <c r="T122" s="88">
        <v>0</v>
      </c>
      <c r="U122" s="88">
        <v>0</v>
      </c>
      <c r="V122" s="88">
        <v>0</v>
      </c>
      <c r="W122" s="88">
        <v>0</v>
      </c>
      <c r="X122" s="88">
        <v>0</v>
      </c>
      <c r="Y122" s="88">
        <v>0</v>
      </c>
      <c r="Z122" s="88">
        <v>0</v>
      </c>
      <c r="AA122" s="88">
        <v>0</v>
      </c>
    </row>
    <row r="123" spans="1:27" x14ac:dyDescent="0.2">
      <c r="A123" s="89" t="s">
        <v>207</v>
      </c>
    </row>
    <row r="124" spans="1:27" x14ac:dyDescent="0.2">
      <c r="A124" s="102" t="s">
        <v>208</v>
      </c>
    </row>
    <row r="125" spans="1:27" x14ac:dyDescent="0.2">
      <c r="A125" s="89" t="s">
        <v>209</v>
      </c>
      <c r="B125" s="88">
        <v>0</v>
      </c>
      <c r="C125" s="88">
        <v>0</v>
      </c>
      <c r="D125" s="88">
        <v>0</v>
      </c>
      <c r="E125" s="88">
        <v>0</v>
      </c>
      <c r="F125" s="88">
        <v>0</v>
      </c>
      <c r="G125" s="88">
        <v>0</v>
      </c>
      <c r="H125" s="88">
        <v>0</v>
      </c>
      <c r="I125" s="88">
        <v>0</v>
      </c>
      <c r="J125" s="88">
        <v>0</v>
      </c>
      <c r="K125" s="88">
        <v>0</v>
      </c>
      <c r="L125" s="88">
        <v>0</v>
      </c>
      <c r="M125" s="88">
        <v>0</v>
      </c>
      <c r="N125" s="88">
        <v>0</v>
      </c>
      <c r="O125" s="88">
        <v>0</v>
      </c>
      <c r="P125" s="88">
        <v>0</v>
      </c>
      <c r="Q125" s="88">
        <v>0</v>
      </c>
      <c r="R125" s="88">
        <v>0</v>
      </c>
      <c r="S125" s="88">
        <v>0</v>
      </c>
      <c r="T125" s="88">
        <v>0</v>
      </c>
      <c r="U125" s="88">
        <v>0</v>
      </c>
      <c r="V125" s="88">
        <v>0</v>
      </c>
      <c r="W125" s="88">
        <v>0</v>
      </c>
      <c r="X125" s="88">
        <v>0</v>
      </c>
      <c r="Y125" s="88">
        <v>0</v>
      </c>
      <c r="Z125" s="88">
        <v>0</v>
      </c>
      <c r="AA125" s="88">
        <v>0</v>
      </c>
    </row>
    <row r="126" spans="1:27" x14ac:dyDescent="0.2">
      <c r="A126" s="89" t="s">
        <v>210</v>
      </c>
      <c r="B126" s="88">
        <v>-1751369.59615384</v>
      </c>
      <c r="C126" s="88">
        <v>-3502739.1923076902</v>
      </c>
      <c r="D126" s="88">
        <v>-5254108.7884615296</v>
      </c>
      <c r="E126" s="88">
        <v>-7005478.3846153803</v>
      </c>
      <c r="F126" s="88">
        <v>-8757056.4269230701</v>
      </c>
      <c r="G126" s="88">
        <v>-10508634.4692307</v>
      </c>
      <c r="H126" s="88">
        <v>-12260212.511538399</v>
      </c>
      <c r="I126" s="88">
        <v>-14011790.5538461</v>
      </c>
      <c r="J126" s="88">
        <v>-15763368.596153799</v>
      </c>
      <c r="K126" s="88">
        <v>-17509927.407692298</v>
      </c>
      <c r="L126" s="88">
        <v>-19256432.373076901</v>
      </c>
      <c r="M126" s="88">
        <v>-21022107.709230699</v>
      </c>
      <c r="N126" s="88">
        <v>-21022107.709230699</v>
      </c>
      <c r="O126" s="88">
        <v>-22788097.876922999</v>
      </c>
      <c r="P126" s="88">
        <v>-22803233.376153801</v>
      </c>
      <c r="Q126" s="88">
        <v>-22828308.309999902</v>
      </c>
      <c r="R126" s="88">
        <v>-22853536.409230702</v>
      </c>
      <c r="S126" s="88">
        <v>-22879063.934615299</v>
      </c>
      <c r="T126" s="88">
        <v>-22904629.936923001</v>
      </c>
      <c r="U126" s="88">
        <v>-22930401.4053846</v>
      </c>
      <c r="V126" s="88">
        <v>-22963268.963846099</v>
      </c>
      <c r="W126" s="88">
        <v>-22996138.474615298</v>
      </c>
      <c r="X126" s="88">
        <v>-23046327.539999899</v>
      </c>
      <c r="Y126" s="88">
        <v>-23101696.443846099</v>
      </c>
      <c r="Z126" s="88">
        <v>-28359055.543846101</v>
      </c>
      <c r="AA126" s="88">
        <v>-28359055.543846101</v>
      </c>
    </row>
    <row r="127" spans="1:27" x14ac:dyDescent="0.2">
      <c r="A127" s="89" t="s">
        <v>211</v>
      </c>
      <c r="B127" s="88">
        <v>756735.69769230695</v>
      </c>
      <c r="C127" s="88">
        <v>1516964.0830769199</v>
      </c>
      <c r="D127" s="88">
        <v>2280685.1553846099</v>
      </c>
      <c r="E127" s="88">
        <v>3047898.91384615</v>
      </c>
      <c r="F127" s="88">
        <v>3818605.3607692299</v>
      </c>
      <c r="G127" s="88">
        <v>4592804.4938461501</v>
      </c>
      <c r="H127" s="88">
        <v>5370496.31461538</v>
      </c>
      <c r="I127" s="88">
        <v>6151680.8230769197</v>
      </c>
      <c r="J127" s="88">
        <v>6938286.4792307699</v>
      </c>
      <c r="K127" s="88">
        <v>7728384.81461538</v>
      </c>
      <c r="L127" s="88">
        <v>8520591.7869230695</v>
      </c>
      <c r="M127" s="88">
        <v>9315754.6369230691</v>
      </c>
      <c r="N127" s="88">
        <v>9315754.6369230691</v>
      </c>
      <c r="O127" s="88">
        <v>10115220.019230699</v>
      </c>
      <c r="P127" s="88">
        <v>10161532.366153801</v>
      </c>
      <c r="Q127" s="88">
        <v>10203879.695384599</v>
      </c>
      <c r="R127" s="88">
        <v>10246317</v>
      </c>
      <c r="S127" s="88">
        <v>10288844.280769199</v>
      </c>
      <c r="T127" s="88">
        <v>10331461.535384599</v>
      </c>
      <c r="U127" s="88">
        <v>10374168.7653846</v>
      </c>
      <c r="V127" s="88">
        <v>10416965.9692307</v>
      </c>
      <c r="W127" s="88">
        <v>10459853.1476923</v>
      </c>
      <c r="X127" s="88">
        <v>10500901.8407692</v>
      </c>
      <c r="Y127" s="88">
        <v>10542040.516922999</v>
      </c>
      <c r="Z127" s="88">
        <v>10584653.207692301</v>
      </c>
      <c r="AA127" s="88">
        <v>10584653.207692301</v>
      </c>
    </row>
    <row r="128" spans="1:27" x14ac:dyDescent="0.2">
      <c r="A128" s="87" t="s">
        <v>212</v>
      </c>
      <c r="B128" s="88">
        <v>-994633.89846153802</v>
      </c>
      <c r="C128" s="88">
        <v>-1985775.10923076</v>
      </c>
      <c r="D128" s="88">
        <v>-2973423.6330769202</v>
      </c>
      <c r="E128" s="88">
        <v>-3957579.47076922</v>
      </c>
      <c r="F128" s="88">
        <v>-4938451.0661538402</v>
      </c>
      <c r="G128" s="88">
        <v>-5915829.9753846098</v>
      </c>
      <c r="H128" s="88">
        <v>-6889716.1969230697</v>
      </c>
      <c r="I128" s="88">
        <v>-7860109.7307692198</v>
      </c>
      <c r="J128" s="88">
        <v>-8825082.1169230696</v>
      </c>
      <c r="K128" s="88">
        <v>-9781542.5930769201</v>
      </c>
      <c r="L128" s="88">
        <v>-10735840.5861538</v>
      </c>
      <c r="M128" s="88">
        <v>-11706353.0723076</v>
      </c>
      <c r="N128" s="88">
        <v>-11706353.0723076</v>
      </c>
      <c r="O128" s="88">
        <v>-12672877.857692299</v>
      </c>
      <c r="P128" s="88">
        <v>-12641701.009999899</v>
      </c>
      <c r="Q128" s="88">
        <v>-12624428.614615301</v>
      </c>
      <c r="R128" s="88">
        <v>-12607219.4092307</v>
      </c>
      <c r="S128" s="88">
        <v>-12590219.6538461</v>
      </c>
      <c r="T128" s="88">
        <v>-12573168.4015384</v>
      </c>
      <c r="U128" s="88">
        <v>-12556232.6399999</v>
      </c>
      <c r="V128" s="88">
        <v>-12546302.9946153</v>
      </c>
      <c r="W128" s="88">
        <v>-12536285.326923</v>
      </c>
      <c r="X128" s="88">
        <v>-12545425.699230701</v>
      </c>
      <c r="Y128" s="88">
        <v>-12559655.926922999</v>
      </c>
      <c r="Z128" s="88">
        <v>-17774402.336153802</v>
      </c>
      <c r="AA128" s="88">
        <v>-17774402.336153802</v>
      </c>
    </row>
    <row r="129" spans="1:27" x14ac:dyDescent="0.2">
      <c r="A129" s="89" t="s">
        <v>213</v>
      </c>
      <c r="B129" s="88">
        <v>0</v>
      </c>
      <c r="C129" s="88">
        <v>0</v>
      </c>
      <c r="D129" s="88">
        <v>0</v>
      </c>
      <c r="E129" s="88">
        <v>0</v>
      </c>
      <c r="F129" s="88">
        <v>0</v>
      </c>
      <c r="G129" s="88">
        <v>0</v>
      </c>
      <c r="H129" s="88">
        <v>0</v>
      </c>
      <c r="I129" s="88">
        <v>0</v>
      </c>
      <c r="J129" s="88">
        <v>0</v>
      </c>
      <c r="K129" s="88">
        <v>0</v>
      </c>
      <c r="L129" s="88">
        <v>0</v>
      </c>
      <c r="M129" s="88">
        <v>0</v>
      </c>
      <c r="N129" s="88">
        <v>0</v>
      </c>
      <c r="O129" s="88">
        <v>0</v>
      </c>
      <c r="P129" s="88">
        <v>0</v>
      </c>
      <c r="Q129" s="88">
        <v>0</v>
      </c>
      <c r="R129" s="88">
        <v>0</v>
      </c>
      <c r="S129" s="88">
        <v>0</v>
      </c>
      <c r="T129" s="88">
        <v>0</v>
      </c>
      <c r="U129" s="88">
        <v>0</v>
      </c>
      <c r="V129" s="88">
        <v>0</v>
      </c>
      <c r="W129" s="88">
        <v>0</v>
      </c>
      <c r="X129" s="88">
        <v>0</v>
      </c>
      <c r="Y129" s="88">
        <v>0</v>
      </c>
      <c r="Z129" s="88">
        <v>0</v>
      </c>
      <c r="AA129" s="88">
        <v>0</v>
      </c>
    </row>
    <row r="130" spans="1:27" x14ac:dyDescent="0.2">
      <c r="A130" s="87" t="s">
        <v>214</v>
      </c>
      <c r="B130" s="88">
        <v>-994633.89846153802</v>
      </c>
      <c r="C130" s="88">
        <v>-1985775.10923076</v>
      </c>
      <c r="D130" s="88">
        <v>-2973423.6330769202</v>
      </c>
      <c r="E130" s="88">
        <v>-3957579.47076922</v>
      </c>
      <c r="F130" s="88">
        <v>-4938451.0661538402</v>
      </c>
      <c r="G130" s="88">
        <v>-5915829.9753846098</v>
      </c>
      <c r="H130" s="88">
        <v>-6889716.1969230697</v>
      </c>
      <c r="I130" s="88">
        <v>-7860109.7307692198</v>
      </c>
      <c r="J130" s="88">
        <v>-8825082.1169230696</v>
      </c>
      <c r="K130" s="88">
        <v>-9781542.5930769201</v>
      </c>
      <c r="L130" s="88">
        <v>-10735840.5861538</v>
      </c>
      <c r="M130" s="88">
        <v>-11706353.0723076</v>
      </c>
      <c r="N130" s="88">
        <v>-11706353.0723076</v>
      </c>
      <c r="O130" s="88">
        <v>-12672877.857692299</v>
      </c>
      <c r="P130" s="88">
        <v>-12641701.009999899</v>
      </c>
      <c r="Q130" s="88">
        <v>-12624428.614615301</v>
      </c>
      <c r="R130" s="88">
        <v>-12607219.4092307</v>
      </c>
      <c r="S130" s="88">
        <v>-12590219.6538461</v>
      </c>
      <c r="T130" s="88">
        <v>-12573168.4015384</v>
      </c>
      <c r="U130" s="88">
        <v>-12556232.6399999</v>
      </c>
      <c r="V130" s="88">
        <v>-12546302.9946153</v>
      </c>
      <c r="W130" s="88">
        <v>-12536285.326923</v>
      </c>
      <c r="X130" s="88">
        <v>-12545425.699230701</v>
      </c>
      <c r="Y130" s="88">
        <v>-12559655.926922999</v>
      </c>
      <c r="Z130" s="88">
        <v>-17774402.336153802</v>
      </c>
      <c r="AA130" s="88">
        <v>-17774402.336153802</v>
      </c>
    </row>
    <row r="131" spans="1:27" x14ac:dyDescent="0.2">
      <c r="A131" s="89" t="s">
        <v>215</v>
      </c>
      <c r="B131" s="88">
        <v>0</v>
      </c>
      <c r="C131" s="88">
        <v>0</v>
      </c>
      <c r="D131" s="88">
        <v>0</v>
      </c>
      <c r="E131" s="88">
        <v>0</v>
      </c>
      <c r="F131" s="88">
        <v>0</v>
      </c>
      <c r="G131" s="88">
        <v>0</v>
      </c>
      <c r="H131" s="88">
        <v>0</v>
      </c>
      <c r="I131" s="88">
        <v>0</v>
      </c>
      <c r="J131" s="88">
        <v>0</v>
      </c>
      <c r="K131" s="88">
        <v>0</v>
      </c>
      <c r="L131" s="88">
        <v>0</v>
      </c>
      <c r="M131" s="88">
        <v>0</v>
      </c>
      <c r="N131" s="88">
        <v>0</v>
      </c>
      <c r="O131" s="88">
        <v>0</v>
      </c>
      <c r="P131" s="88">
        <v>0</v>
      </c>
      <c r="Q131" s="88">
        <v>0</v>
      </c>
      <c r="R131" s="88">
        <v>0</v>
      </c>
      <c r="S131" s="88">
        <v>0</v>
      </c>
      <c r="T131" s="88">
        <v>0</v>
      </c>
      <c r="U131" s="88">
        <v>0</v>
      </c>
      <c r="V131" s="88">
        <v>0</v>
      </c>
      <c r="W131" s="88">
        <v>0</v>
      </c>
      <c r="X131" s="88">
        <v>0</v>
      </c>
      <c r="Y131" s="88">
        <v>0</v>
      </c>
      <c r="Z131" s="88">
        <v>0</v>
      </c>
      <c r="AA131" s="88">
        <v>0</v>
      </c>
    </row>
    <row r="132" spans="1:27" x14ac:dyDescent="0.2">
      <c r="A132" s="89" t="s">
        <v>216</v>
      </c>
      <c r="B132" s="88">
        <v>0</v>
      </c>
      <c r="C132" s="88">
        <v>0</v>
      </c>
      <c r="D132" s="88">
        <v>0</v>
      </c>
      <c r="E132" s="88">
        <v>0</v>
      </c>
      <c r="F132" s="88">
        <v>0</v>
      </c>
      <c r="G132" s="88">
        <v>0</v>
      </c>
      <c r="H132" s="88">
        <v>0</v>
      </c>
      <c r="I132" s="88">
        <v>0</v>
      </c>
      <c r="J132" s="88">
        <v>0</v>
      </c>
      <c r="K132" s="88">
        <v>0</v>
      </c>
      <c r="L132" s="88">
        <v>0</v>
      </c>
      <c r="M132" s="88">
        <v>0</v>
      </c>
      <c r="N132" s="88">
        <v>0</v>
      </c>
      <c r="O132" s="88">
        <v>0</v>
      </c>
      <c r="P132" s="88">
        <v>0</v>
      </c>
      <c r="Q132" s="88">
        <v>0</v>
      </c>
      <c r="R132" s="88">
        <v>0</v>
      </c>
      <c r="S132" s="88">
        <v>0</v>
      </c>
      <c r="T132" s="88">
        <v>0</v>
      </c>
      <c r="U132" s="88">
        <v>0</v>
      </c>
      <c r="V132" s="88">
        <v>0</v>
      </c>
      <c r="W132" s="88">
        <v>0</v>
      </c>
      <c r="X132" s="88">
        <v>0</v>
      </c>
      <c r="Y132" s="88">
        <v>0</v>
      </c>
      <c r="Z132" s="88">
        <v>0</v>
      </c>
      <c r="AA132" s="88">
        <v>0</v>
      </c>
    </row>
    <row r="133" spans="1:27" s="98" customFormat="1" x14ac:dyDescent="0.2">
      <c r="A133" s="103" t="s">
        <v>217</v>
      </c>
      <c r="B133" s="98">
        <v>-118944444.768333</v>
      </c>
      <c r="C133" s="98">
        <v>-121148280.812456</v>
      </c>
      <c r="D133" s="98">
        <v>-122510650.479408</v>
      </c>
      <c r="E133" s="98">
        <v>-126952625.906728</v>
      </c>
      <c r="F133" s="98">
        <v>-128108531.60700101</v>
      </c>
      <c r="G133" s="98">
        <v>-139791962.86558601</v>
      </c>
      <c r="H133" s="98">
        <v>-151223573.28049901</v>
      </c>
      <c r="I133" s="98">
        <v>-153136610.49441999</v>
      </c>
      <c r="J133" s="98">
        <v>-166822487.07972199</v>
      </c>
      <c r="K133" s="98">
        <v>-139742600.41523099</v>
      </c>
      <c r="L133" s="98">
        <v>-151236338.86984599</v>
      </c>
      <c r="M133" s="98">
        <v>-136109112.72561899</v>
      </c>
      <c r="N133" s="98">
        <v>-136109112.72561899</v>
      </c>
      <c r="O133" s="98">
        <v>-144734318.756744</v>
      </c>
      <c r="P133" s="98">
        <v>-132492568.490881</v>
      </c>
      <c r="Q133" s="98">
        <v>-132077131.94355699</v>
      </c>
      <c r="R133" s="98">
        <v>-126818271.976643</v>
      </c>
      <c r="S133" s="98">
        <v>-124480328.800464</v>
      </c>
      <c r="T133" s="98">
        <v>-126296251.29839601</v>
      </c>
      <c r="U133" s="98">
        <v>-113784931.695418</v>
      </c>
      <c r="V133" s="98">
        <v>-96663435.417503193</v>
      </c>
      <c r="W133" s="98">
        <v>-83074021.769860506</v>
      </c>
      <c r="X133" s="98">
        <v>-59859668.750836499</v>
      </c>
      <c r="Y133" s="98">
        <v>-84497839.207122698</v>
      </c>
      <c r="Z133" s="98">
        <v>-102188716.130199</v>
      </c>
      <c r="AA133" s="98">
        <v>-102188716.130199</v>
      </c>
    </row>
    <row r="134" spans="1:27" x14ac:dyDescent="0.2">
      <c r="A134" s="89" t="s">
        <v>218</v>
      </c>
      <c r="B134" s="88">
        <v>0</v>
      </c>
      <c r="C134" s="88">
        <v>0</v>
      </c>
      <c r="D134" s="88">
        <v>0</v>
      </c>
      <c r="E134" s="88">
        <v>0</v>
      </c>
      <c r="F134" s="88">
        <v>0</v>
      </c>
      <c r="G134" s="88">
        <v>0</v>
      </c>
      <c r="H134" s="88">
        <v>0</v>
      </c>
      <c r="I134" s="88">
        <v>0</v>
      </c>
      <c r="J134" s="88">
        <v>0</v>
      </c>
      <c r="K134" s="88">
        <v>0</v>
      </c>
      <c r="L134" s="88">
        <v>0</v>
      </c>
      <c r="M134" s="88">
        <v>0</v>
      </c>
      <c r="N134" s="88">
        <v>0</v>
      </c>
      <c r="O134" s="88">
        <v>0</v>
      </c>
      <c r="P134" s="88">
        <v>0</v>
      </c>
      <c r="Q134" s="88">
        <v>0</v>
      </c>
      <c r="R134" s="88">
        <v>0</v>
      </c>
      <c r="S134" s="88">
        <v>0</v>
      </c>
      <c r="T134" s="88">
        <v>0</v>
      </c>
      <c r="U134" s="88">
        <v>0</v>
      </c>
      <c r="V134" s="88">
        <v>0</v>
      </c>
      <c r="W134" s="88">
        <v>0</v>
      </c>
      <c r="X134" s="88">
        <v>0</v>
      </c>
      <c r="Y134" s="88">
        <v>0</v>
      </c>
      <c r="Z134" s="88">
        <v>0</v>
      </c>
      <c r="AA134" s="88">
        <v>0</v>
      </c>
    </row>
    <row r="135" spans="1:27" x14ac:dyDescent="0.2">
      <c r="A135" s="89" t="s">
        <v>219</v>
      </c>
      <c r="B135" s="88">
        <v>0</v>
      </c>
      <c r="C135" s="88">
        <v>0</v>
      </c>
      <c r="D135" s="88">
        <v>0</v>
      </c>
      <c r="E135" s="88">
        <v>0</v>
      </c>
      <c r="F135" s="88">
        <v>0</v>
      </c>
      <c r="G135" s="88">
        <v>0</v>
      </c>
      <c r="H135" s="88">
        <v>0</v>
      </c>
      <c r="I135" s="88">
        <v>0</v>
      </c>
      <c r="J135" s="88">
        <v>0</v>
      </c>
      <c r="K135" s="88">
        <v>0</v>
      </c>
      <c r="L135" s="88">
        <v>0</v>
      </c>
      <c r="M135" s="88">
        <v>0</v>
      </c>
      <c r="N135" s="88">
        <v>0</v>
      </c>
      <c r="O135" s="88">
        <v>0</v>
      </c>
      <c r="P135" s="88">
        <v>0</v>
      </c>
      <c r="Q135" s="88">
        <v>0</v>
      </c>
      <c r="R135" s="88">
        <v>0</v>
      </c>
      <c r="S135" s="88">
        <v>0</v>
      </c>
      <c r="T135" s="88">
        <v>0</v>
      </c>
      <c r="U135" s="88">
        <v>0</v>
      </c>
      <c r="V135" s="88">
        <v>0</v>
      </c>
      <c r="W135" s="88">
        <v>0</v>
      </c>
      <c r="X135" s="88">
        <v>0</v>
      </c>
      <c r="Y135" s="88">
        <v>0</v>
      </c>
      <c r="Z135" s="88">
        <v>0</v>
      </c>
      <c r="AA135" s="88">
        <v>0</v>
      </c>
    </row>
    <row r="136" spans="1:27" x14ac:dyDescent="0.2">
      <c r="A136" s="89" t="s">
        <v>220</v>
      </c>
      <c r="B136" s="88">
        <v>0</v>
      </c>
      <c r="C136" s="88">
        <v>0</v>
      </c>
      <c r="D136" s="88">
        <v>0</v>
      </c>
      <c r="E136" s="88">
        <v>0</v>
      </c>
      <c r="F136" s="88">
        <v>0</v>
      </c>
      <c r="G136" s="88">
        <v>0</v>
      </c>
      <c r="H136" s="88">
        <v>0</v>
      </c>
      <c r="I136" s="88">
        <v>0</v>
      </c>
      <c r="J136" s="88">
        <v>0</v>
      </c>
      <c r="K136" s="88">
        <v>0</v>
      </c>
      <c r="L136" s="88">
        <v>0</v>
      </c>
      <c r="M136" s="88">
        <v>0</v>
      </c>
      <c r="N136" s="88">
        <v>0</v>
      </c>
      <c r="O136" s="88">
        <v>0</v>
      </c>
      <c r="P136" s="88">
        <v>0</v>
      </c>
      <c r="Q136" s="88">
        <v>0</v>
      </c>
      <c r="R136" s="88">
        <v>0</v>
      </c>
      <c r="S136" s="88">
        <v>0</v>
      </c>
      <c r="T136" s="88">
        <v>0</v>
      </c>
      <c r="U136" s="88">
        <v>0</v>
      </c>
      <c r="V136" s="88">
        <v>0</v>
      </c>
      <c r="W136" s="88">
        <v>0</v>
      </c>
      <c r="X136" s="88">
        <v>0</v>
      </c>
      <c r="Y136" s="88">
        <v>0</v>
      </c>
      <c r="Z136" s="88">
        <v>0</v>
      </c>
      <c r="AA136" s="88">
        <v>0</v>
      </c>
    </row>
    <row r="137" spans="1:27" x14ac:dyDescent="0.2">
      <c r="A137" s="89" t="s">
        <v>221</v>
      </c>
      <c r="B137" s="88">
        <v>-250448170.38091701</v>
      </c>
      <c r="C137" s="88">
        <v>-249958726.68617699</v>
      </c>
      <c r="D137" s="88">
        <v>-249248829.43732101</v>
      </c>
      <c r="E137" s="88">
        <v>-248750119.233024</v>
      </c>
      <c r="F137" s="88">
        <v>-248251409.02872699</v>
      </c>
      <c r="G137" s="88">
        <v>-247487972.13206801</v>
      </c>
      <c r="H137" s="88">
        <v>-246977692.46894899</v>
      </c>
      <c r="I137" s="88">
        <v>-246467412.80583</v>
      </c>
      <c r="J137" s="88">
        <v>-244929520.125875</v>
      </c>
      <c r="K137" s="88">
        <v>-243793753.224024</v>
      </c>
      <c r="L137" s="88">
        <v>-242657986.322173</v>
      </c>
      <c r="M137" s="88">
        <v>-241240015.30687401</v>
      </c>
      <c r="N137" s="88">
        <v>-241240015.30687401</v>
      </c>
      <c r="O137" s="88">
        <v>-240084039.68975899</v>
      </c>
      <c r="P137" s="88">
        <v>-238928064.072644</v>
      </c>
      <c r="Q137" s="88">
        <v>-237543286.88705599</v>
      </c>
      <c r="R137" s="88">
        <v>-236378947.35156399</v>
      </c>
      <c r="S137" s="88">
        <v>-235214607.816071</v>
      </c>
      <c r="T137" s="88">
        <v>-233829439.32605001</v>
      </c>
      <c r="U137" s="88">
        <v>-232708997.52838901</v>
      </c>
      <c r="V137" s="88">
        <v>-231588555.73072901</v>
      </c>
      <c r="W137" s="88">
        <v>-230119891.273774</v>
      </c>
      <c r="X137" s="88">
        <v>-229039833.97802699</v>
      </c>
      <c r="Y137" s="88">
        <v>-227959776.68228</v>
      </c>
      <c r="Z137" s="88">
        <v>-226637675.077281</v>
      </c>
      <c r="AA137" s="88">
        <v>-226637675.077281</v>
      </c>
    </row>
    <row r="138" spans="1:27" x14ac:dyDescent="0.2">
      <c r="A138" s="89" t="s">
        <v>222</v>
      </c>
      <c r="B138" s="88">
        <v>4696753.4768140102</v>
      </c>
      <c r="C138" s="88">
        <v>4107683.4237334998</v>
      </c>
      <c r="D138" s="88">
        <v>3623346.0565782501</v>
      </c>
      <c r="E138" s="88">
        <v>3120492.0732162399</v>
      </c>
      <c r="F138" s="88">
        <v>2617638.0898542302</v>
      </c>
      <c r="G138" s="88">
        <v>2033208.81114823</v>
      </c>
      <c r="H138" s="88">
        <v>2000000.2916359699</v>
      </c>
      <c r="I138" s="88">
        <v>1966791.7721237</v>
      </c>
      <c r="J138" s="88">
        <v>2006952.4072179401</v>
      </c>
      <c r="K138" s="88">
        <v>2102065.2843283899</v>
      </c>
      <c r="L138" s="88">
        <v>2197178.1614388502</v>
      </c>
      <c r="M138" s="88">
        <v>2347998.8264422999</v>
      </c>
      <c r="N138" s="88">
        <v>2347998.8264422999</v>
      </c>
      <c r="O138" s="88">
        <v>2507440.59089445</v>
      </c>
      <c r="P138" s="88">
        <v>2659674.92397522</v>
      </c>
      <c r="Q138" s="88">
        <v>2514444.6783301099</v>
      </c>
      <c r="R138" s="88">
        <v>2264481.7467597299</v>
      </c>
      <c r="S138" s="88">
        <v>2014518.8151893399</v>
      </c>
      <c r="T138" s="88">
        <v>1824617.8245602299</v>
      </c>
      <c r="U138" s="88">
        <v>1716292.1292751101</v>
      </c>
      <c r="V138" s="88">
        <v>1607966.43399</v>
      </c>
      <c r="W138" s="88">
        <v>1716856.2984471901</v>
      </c>
      <c r="X138" s="88">
        <v>1752377.0082978799</v>
      </c>
      <c r="Y138" s="88">
        <v>1787897.71814857</v>
      </c>
      <c r="Z138" s="88">
        <v>1916158.14690792</v>
      </c>
      <c r="AA138" s="88">
        <v>1916158.14690792</v>
      </c>
    </row>
    <row r="139" spans="1:27" x14ac:dyDescent="0.2">
      <c r="A139" s="89" t="s">
        <v>223</v>
      </c>
      <c r="B139" s="88">
        <v>98628.786846359901</v>
      </c>
      <c r="C139" s="88">
        <v>198347.35314832599</v>
      </c>
      <c r="D139" s="88">
        <v>387862.60922931699</v>
      </c>
      <c r="E139" s="88">
        <v>578313.96444925596</v>
      </c>
      <c r="F139" s="88">
        <v>770148.55594138603</v>
      </c>
      <c r="G139" s="88">
        <v>892957.68560135004</v>
      </c>
      <c r="H139" s="88">
        <v>1015615.98852816</v>
      </c>
      <c r="I139" s="88">
        <v>1139095.6899506799</v>
      </c>
      <c r="J139" s="88">
        <v>1324760.5318545999</v>
      </c>
      <c r="K139" s="88">
        <v>1511771.95532716</v>
      </c>
      <c r="L139" s="88">
        <v>1697866.7091165001</v>
      </c>
      <c r="M139" s="88">
        <v>1934071.6656982701</v>
      </c>
      <c r="N139" s="88">
        <v>1934071.6656982701</v>
      </c>
      <c r="O139" s="88">
        <v>2174290.2378526302</v>
      </c>
      <c r="P139" s="88">
        <v>2317347.4663983402</v>
      </c>
      <c r="Q139" s="88">
        <v>2192835.8577271099</v>
      </c>
      <c r="R139" s="88">
        <v>1978346.6300661799</v>
      </c>
      <c r="S139" s="88">
        <v>1762721.2890987699</v>
      </c>
      <c r="T139" s="88">
        <v>1600672.5450166301</v>
      </c>
      <c r="U139" s="88">
        <v>1507855.1375966701</v>
      </c>
      <c r="V139" s="88">
        <v>1415576.24708562</v>
      </c>
      <c r="W139" s="88">
        <v>1529405.6875370201</v>
      </c>
      <c r="X139" s="88">
        <v>1582946.3340616999</v>
      </c>
      <c r="Y139" s="88">
        <v>1636438.98340115</v>
      </c>
      <c r="Z139" s="88">
        <v>1772797.7637567101</v>
      </c>
      <c r="AA139" s="88">
        <v>1772797.7637567101</v>
      </c>
    </row>
    <row r="140" spans="1:27" x14ac:dyDescent="0.2">
      <c r="A140" s="89" t="s">
        <v>224</v>
      </c>
      <c r="B140" s="88">
        <v>0</v>
      </c>
      <c r="C140" s="88">
        <v>0</v>
      </c>
      <c r="D140" s="88">
        <v>0</v>
      </c>
      <c r="E140" s="88">
        <v>0</v>
      </c>
      <c r="F140" s="88">
        <v>0</v>
      </c>
      <c r="G140" s="88">
        <v>0</v>
      </c>
      <c r="H140" s="88">
        <v>0</v>
      </c>
      <c r="I140" s="88">
        <v>0</v>
      </c>
      <c r="J140" s="88">
        <v>0</v>
      </c>
      <c r="K140" s="88">
        <v>0</v>
      </c>
      <c r="L140" s="88">
        <v>0</v>
      </c>
      <c r="M140" s="88">
        <v>0</v>
      </c>
      <c r="N140" s="88">
        <v>0</v>
      </c>
      <c r="O140" s="88">
        <v>0</v>
      </c>
      <c r="P140" s="88">
        <v>0</v>
      </c>
      <c r="Q140" s="88">
        <v>0</v>
      </c>
      <c r="R140" s="88">
        <v>0</v>
      </c>
      <c r="S140" s="88">
        <v>0</v>
      </c>
      <c r="T140" s="88">
        <v>0</v>
      </c>
      <c r="U140" s="88">
        <v>0</v>
      </c>
      <c r="V140" s="88">
        <v>0</v>
      </c>
      <c r="W140" s="88">
        <v>0</v>
      </c>
      <c r="X140" s="88">
        <v>0</v>
      </c>
      <c r="Y140" s="88">
        <v>0</v>
      </c>
      <c r="Z140" s="88">
        <v>0</v>
      </c>
      <c r="AA140" s="88">
        <v>0</v>
      </c>
    </row>
    <row r="141" spans="1:27" x14ac:dyDescent="0.2">
      <c r="A141" s="89" t="s">
        <v>538</v>
      </c>
      <c r="B141" s="88">
        <v>0</v>
      </c>
      <c r="C141" s="88">
        <v>0</v>
      </c>
      <c r="D141" s="88">
        <v>0</v>
      </c>
      <c r="E141" s="88">
        <v>0</v>
      </c>
      <c r="F141" s="88">
        <v>0</v>
      </c>
      <c r="G141" s="88">
        <v>0</v>
      </c>
      <c r="H141" s="88">
        <v>0</v>
      </c>
      <c r="I141" s="88">
        <v>0</v>
      </c>
      <c r="J141" s="88">
        <v>0</v>
      </c>
      <c r="K141" s="88">
        <v>0</v>
      </c>
      <c r="L141" s="88">
        <v>0</v>
      </c>
      <c r="M141" s="88">
        <v>0</v>
      </c>
      <c r="N141" s="88">
        <v>0</v>
      </c>
      <c r="O141" s="88">
        <v>0</v>
      </c>
      <c r="P141" s="88">
        <v>0</v>
      </c>
      <c r="Q141" s="88">
        <v>0</v>
      </c>
      <c r="R141" s="88">
        <v>0</v>
      </c>
      <c r="S141" s="88">
        <v>0</v>
      </c>
      <c r="T141" s="88">
        <v>0</v>
      </c>
      <c r="U141" s="88">
        <v>0</v>
      </c>
      <c r="V141" s="88">
        <v>0</v>
      </c>
      <c r="W141" s="88">
        <v>0</v>
      </c>
      <c r="X141" s="88">
        <v>0</v>
      </c>
      <c r="Y141" s="88">
        <v>0</v>
      </c>
      <c r="Z141" s="88">
        <v>0</v>
      </c>
      <c r="AA141" s="88">
        <v>0</v>
      </c>
    </row>
    <row r="142" spans="1:27" x14ac:dyDescent="0.2">
      <c r="A142" s="89" t="s">
        <v>225</v>
      </c>
      <c r="B142" s="88">
        <v>-250349541.594071</v>
      </c>
      <c r="C142" s="88">
        <v>-249760379.333029</v>
      </c>
      <c r="D142" s="88">
        <v>-248860966.82809201</v>
      </c>
      <c r="E142" s="88">
        <v>-248171805.26857501</v>
      </c>
      <c r="F142" s="88">
        <v>-247481260.472785</v>
      </c>
      <c r="G142" s="88">
        <v>-246595014.44646701</v>
      </c>
      <c r="H142" s="88">
        <v>-245962076.48042101</v>
      </c>
      <c r="I142" s="88">
        <v>-245328317.11588001</v>
      </c>
      <c r="J142" s="88">
        <v>-243604759.59402099</v>
      </c>
      <c r="K142" s="88">
        <v>-242281981.26869699</v>
      </c>
      <c r="L142" s="88">
        <v>-240960119.61305699</v>
      </c>
      <c r="M142" s="88">
        <v>-239305943.64117599</v>
      </c>
      <c r="N142" s="88">
        <v>-239305943.64117599</v>
      </c>
      <c r="O142" s="88">
        <v>-237909749.45190701</v>
      </c>
      <c r="P142" s="88">
        <v>-236610716.60624599</v>
      </c>
      <c r="Q142" s="88">
        <v>-235350451.029329</v>
      </c>
      <c r="R142" s="88">
        <v>-234400600.72149801</v>
      </c>
      <c r="S142" s="88">
        <v>-233451886.52697301</v>
      </c>
      <c r="T142" s="88">
        <v>-232228766.78103301</v>
      </c>
      <c r="U142" s="88">
        <v>-231201142.390793</v>
      </c>
      <c r="V142" s="88">
        <v>-230172979.483643</v>
      </c>
      <c r="W142" s="88">
        <v>-228590485.586236</v>
      </c>
      <c r="X142" s="88">
        <v>-227456887.64396501</v>
      </c>
      <c r="Y142" s="88">
        <v>-226323337.698879</v>
      </c>
      <c r="Z142" s="88">
        <v>-224864877.31352401</v>
      </c>
      <c r="AA142" s="88">
        <v>-224864877.31352401</v>
      </c>
    </row>
    <row r="143" spans="1:27" x14ac:dyDescent="0.2">
      <c r="A143" s="89" t="s">
        <v>135</v>
      </c>
      <c r="B143" s="88">
        <v>0</v>
      </c>
      <c r="C143" s="88">
        <v>0</v>
      </c>
      <c r="D143" s="88">
        <v>0</v>
      </c>
      <c r="E143" s="88">
        <v>0</v>
      </c>
      <c r="F143" s="88">
        <v>0</v>
      </c>
      <c r="G143" s="88">
        <v>0</v>
      </c>
      <c r="H143" s="88">
        <v>0</v>
      </c>
      <c r="I143" s="88">
        <v>0</v>
      </c>
      <c r="J143" s="88">
        <v>0</v>
      </c>
      <c r="K143" s="88">
        <v>0</v>
      </c>
      <c r="L143" s="88">
        <v>0</v>
      </c>
      <c r="M143" s="88">
        <v>0</v>
      </c>
      <c r="N143" s="88">
        <v>0</v>
      </c>
      <c r="O143" s="88">
        <v>0</v>
      </c>
      <c r="P143" s="88">
        <v>0</v>
      </c>
      <c r="Q143" s="88">
        <v>0</v>
      </c>
      <c r="R143" s="88">
        <v>0</v>
      </c>
      <c r="S143" s="88">
        <v>0</v>
      </c>
      <c r="T143" s="88">
        <v>0</v>
      </c>
      <c r="U143" s="88">
        <v>0</v>
      </c>
      <c r="V143" s="88">
        <v>0</v>
      </c>
      <c r="W143" s="88">
        <v>0</v>
      </c>
      <c r="X143" s="88">
        <v>0</v>
      </c>
      <c r="Y143" s="88">
        <v>0</v>
      </c>
      <c r="Z143" s="88">
        <v>0</v>
      </c>
      <c r="AA143" s="88">
        <v>0</v>
      </c>
    </row>
    <row r="144" spans="1:27" x14ac:dyDescent="0.2">
      <c r="A144" s="89" t="s">
        <v>136</v>
      </c>
      <c r="B144" s="88">
        <v>-370288620.260867</v>
      </c>
      <c r="C144" s="88">
        <v>-372894435.25471598</v>
      </c>
      <c r="D144" s="88">
        <v>-374345040.94057697</v>
      </c>
      <c r="E144" s="88">
        <v>-379082010.64607197</v>
      </c>
      <c r="F144" s="88">
        <v>-380528243.14594001</v>
      </c>
      <c r="G144" s="88">
        <v>-392302807.28743798</v>
      </c>
      <c r="H144" s="88">
        <v>-404075365.95784402</v>
      </c>
      <c r="I144" s="88">
        <v>-406325037.34106898</v>
      </c>
      <c r="J144" s="88">
        <v>-419252328.79066598</v>
      </c>
      <c r="K144" s="88">
        <v>-391806124.27700502</v>
      </c>
      <c r="L144" s="88">
        <v>-402932299.06905699</v>
      </c>
      <c r="M144" s="88">
        <v>-387121409.43910301</v>
      </c>
      <c r="N144" s="88">
        <v>-387121409.43910301</v>
      </c>
      <c r="O144" s="88">
        <v>-395316946.06634402</v>
      </c>
      <c r="P144" s="88">
        <v>-381744986.10712802</v>
      </c>
      <c r="Q144" s="88">
        <v>-380052011.587502</v>
      </c>
      <c r="R144" s="88">
        <v>-373826092.10737097</v>
      </c>
      <c r="S144" s="88">
        <v>-370522434.98128301</v>
      </c>
      <c r="T144" s="88">
        <v>-371098186.480968</v>
      </c>
      <c r="U144" s="88">
        <v>-357542306.72621101</v>
      </c>
      <c r="V144" s="88">
        <v>-339382717.89576203</v>
      </c>
      <c r="W144" s="88">
        <v>-324200792.68302</v>
      </c>
      <c r="X144" s="88">
        <v>-299861982.09403199</v>
      </c>
      <c r="Y144" s="88">
        <v>-323380832.83292502</v>
      </c>
      <c r="Z144" s="88">
        <v>-344827995.77987802</v>
      </c>
      <c r="AA144" s="88">
        <v>-344827995.77987802</v>
      </c>
    </row>
    <row r="145" spans="1:27" x14ac:dyDescent="0.2">
      <c r="A145" s="89" t="s">
        <v>137</v>
      </c>
    </row>
    <row r="146" spans="1:27" x14ac:dyDescent="0.2">
      <c r="A146" s="89" t="s">
        <v>226</v>
      </c>
      <c r="B146" s="88">
        <v>0</v>
      </c>
      <c r="C146" s="88">
        <v>0</v>
      </c>
      <c r="D146" s="88">
        <v>0</v>
      </c>
      <c r="E146" s="88">
        <v>0</v>
      </c>
      <c r="F146" s="88">
        <v>0</v>
      </c>
      <c r="G146" s="88">
        <v>0</v>
      </c>
      <c r="H146" s="88">
        <v>0</v>
      </c>
      <c r="I146" s="88">
        <v>0</v>
      </c>
      <c r="J146" s="88">
        <v>0</v>
      </c>
      <c r="K146" s="88">
        <v>0</v>
      </c>
      <c r="L146" s="88">
        <v>0</v>
      </c>
      <c r="M146" s="88">
        <v>0</v>
      </c>
      <c r="N146" s="88">
        <v>0</v>
      </c>
      <c r="O146" s="88">
        <v>0</v>
      </c>
      <c r="P146" s="88">
        <v>0</v>
      </c>
      <c r="Q146" s="88">
        <v>0</v>
      </c>
      <c r="R146" s="88">
        <v>0</v>
      </c>
      <c r="S146" s="88">
        <v>0</v>
      </c>
      <c r="T146" s="88">
        <v>0</v>
      </c>
      <c r="U146" s="88">
        <v>0</v>
      </c>
      <c r="V146" s="88">
        <v>0</v>
      </c>
      <c r="W146" s="88">
        <v>0</v>
      </c>
      <c r="X146" s="88">
        <v>0</v>
      </c>
      <c r="Y146" s="88">
        <v>0</v>
      </c>
      <c r="Z146" s="88">
        <v>0</v>
      </c>
      <c r="AA146" s="88">
        <v>0</v>
      </c>
    </row>
    <row r="147" spans="1:27" x14ac:dyDescent="0.2">
      <c r="A147" s="89" t="s">
        <v>227</v>
      </c>
    </row>
    <row r="148" spans="1:27" x14ac:dyDescent="0.2">
      <c r="A148" s="102" t="s">
        <v>228</v>
      </c>
    </row>
    <row r="149" spans="1:27" x14ac:dyDescent="0.2">
      <c r="A149" s="89" t="s">
        <v>229</v>
      </c>
      <c r="B149" s="88">
        <v>1650044690.8276899</v>
      </c>
      <c r="C149" s="88">
        <v>3163856362.8438501</v>
      </c>
      <c r="D149" s="88">
        <v>4686616203.5423002</v>
      </c>
      <c r="E149" s="88">
        <v>6219349515.3099899</v>
      </c>
      <c r="F149" s="88">
        <v>7759757658.4176903</v>
      </c>
      <c r="G149" s="88">
        <v>9305819531.0992203</v>
      </c>
      <c r="H149" s="88">
        <v>10871502884.9807</v>
      </c>
      <c r="I149" s="88">
        <v>12448611546.535299</v>
      </c>
      <c r="J149" s="88">
        <v>14068254454.587601</v>
      </c>
      <c r="K149" s="88">
        <v>15703578806.5961</v>
      </c>
      <c r="L149" s="88">
        <v>17375453241.834599</v>
      </c>
      <c r="M149" s="88">
        <v>19068074858.0023</v>
      </c>
      <c r="N149" s="88">
        <v>19068074858.0023</v>
      </c>
      <c r="O149" s="88">
        <v>20784108239.033001</v>
      </c>
      <c r="P149" s="88">
        <v>20991796110.702999</v>
      </c>
      <c r="Q149" s="88">
        <v>21209373134.165298</v>
      </c>
      <c r="R149" s="88">
        <v>21423418753.993801</v>
      </c>
      <c r="S149" s="88">
        <v>21630493926.066898</v>
      </c>
      <c r="T149" s="88">
        <v>21840000215.651501</v>
      </c>
      <c r="U149" s="88">
        <v>22045916382.099201</v>
      </c>
      <c r="V149" s="88">
        <v>22223862534.402302</v>
      </c>
      <c r="W149" s="88">
        <v>22379707320.083801</v>
      </c>
      <c r="X149" s="88">
        <v>22489376076.055302</v>
      </c>
      <c r="Y149" s="88">
        <v>22587886895.1661</v>
      </c>
      <c r="Z149" s="88">
        <v>22703756003.302299</v>
      </c>
      <c r="AA149" s="88">
        <v>22703756003.302299</v>
      </c>
    </row>
    <row r="150" spans="1:27" x14ac:dyDescent="0.2">
      <c r="A150" s="89" t="s">
        <v>230</v>
      </c>
      <c r="B150" s="88">
        <v>-3332650752.1732001</v>
      </c>
      <c r="C150" s="88">
        <v>-1567852561.49471</v>
      </c>
      <c r="D150" s="88">
        <v>204875419.72</v>
      </c>
      <c r="E150" s="88">
        <v>1993538997.5090301</v>
      </c>
      <c r="F150" s="88">
        <v>3788103625.5081301</v>
      </c>
      <c r="G150" s="88">
        <v>5587866348.4052401</v>
      </c>
      <c r="H150" s="88">
        <v>7409117660.0475998</v>
      </c>
      <c r="I150" s="88">
        <v>9243584799.4559097</v>
      </c>
      <c r="J150" s="88">
        <v>11125816786.867599</v>
      </c>
      <c r="K150" s="88">
        <v>13021185998.438299</v>
      </c>
      <c r="L150" s="88">
        <v>14956732730.018999</v>
      </c>
      <c r="M150" s="88">
        <v>16908379275.4342</v>
      </c>
      <c r="N150" s="88">
        <v>16908379275.4342</v>
      </c>
      <c r="O150" s="88">
        <v>19204901446.544201</v>
      </c>
      <c r="P150" s="88">
        <v>19402950721.626301</v>
      </c>
      <c r="Q150" s="88">
        <v>19609379104.3111</v>
      </c>
      <c r="R150" s="88">
        <v>19813313019.3601</v>
      </c>
      <c r="S150" s="88">
        <v>20010272445.283401</v>
      </c>
      <c r="T150" s="88">
        <v>20205830678.6847</v>
      </c>
      <c r="U150" s="88">
        <v>20401956299.575298</v>
      </c>
      <c r="V150" s="88">
        <v>20569888542.067799</v>
      </c>
      <c r="W150" s="88">
        <v>20713373713.0592</v>
      </c>
      <c r="X150" s="88">
        <v>20811972176.124199</v>
      </c>
      <c r="Y150" s="88">
        <v>20899491937.191799</v>
      </c>
      <c r="Z150" s="88">
        <v>21001159140.000599</v>
      </c>
      <c r="AA150" s="88">
        <v>21001159140.000599</v>
      </c>
    </row>
    <row r="151" spans="1:27" x14ac:dyDescent="0.2">
      <c r="A151" s="89" t="s">
        <v>231</v>
      </c>
      <c r="B151" s="88">
        <v>-752258357.69389403</v>
      </c>
      <c r="C151" s="88">
        <v>-831418607.29307199</v>
      </c>
      <c r="D151" s="88">
        <v>-918909222.49940896</v>
      </c>
      <c r="E151" s="88">
        <v>-1005147596.60691</v>
      </c>
      <c r="F151" s="88">
        <v>-1102159971.55952</v>
      </c>
      <c r="G151" s="88">
        <v>-1195602493.9061999</v>
      </c>
      <c r="H151" s="88">
        <v>-1296200778.11955</v>
      </c>
      <c r="I151" s="88">
        <v>-1404778685.4372499</v>
      </c>
      <c r="J151" s="88">
        <v>-1530077706.0796199</v>
      </c>
      <c r="K151" s="88">
        <v>-1673209860.3615401</v>
      </c>
      <c r="L151" s="88">
        <v>-1832395338.6326201</v>
      </c>
      <c r="M151" s="88">
        <v>-1997644040.47914</v>
      </c>
      <c r="N151" s="88">
        <v>-1997644040.47914</v>
      </c>
      <c r="O151" s="88">
        <v>-2176085237.0736098</v>
      </c>
      <c r="P151" s="88">
        <v>-2276732401.22015</v>
      </c>
      <c r="Q151" s="88">
        <v>-2365027622.7267399</v>
      </c>
      <c r="R151" s="88">
        <v>-2446714664.2219601</v>
      </c>
      <c r="S151" s="88">
        <v>-2530631237.8397899</v>
      </c>
      <c r="T151" s="88">
        <v>-2590882836.1254101</v>
      </c>
      <c r="U151" s="88">
        <v>-2654483653.73244</v>
      </c>
      <c r="V151" s="88">
        <v>-2707366829.6552501</v>
      </c>
      <c r="W151" s="88">
        <v>-2746933523.1498899</v>
      </c>
      <c r="X151" s="88">
        <v>-2769507456.3985901</v>
      </c>
      <c r="Y151" s="88">
        <v>-2773856242.3906898</v>
      </c>
      <c r="Z151" s="88">
        <v>-2766946201.9468699</v>
      </c>
      <c r="AA151" s="88">
        <v>-2766946201.9468699</v>
      </c>
    </row>
    <row r="152" spans="1:27" x14ac:dyDescent="0.2">
      <c r="A152" s="89" t="s">
        <v>232</v>
      </c>
      <c r="B152" s="88">
        <v>-4084909109.8670998</v>
      </c>
      <c r="C152" s="88">
        <v>-2399271168.7877798</v>
      </c>
      <c r="D152" s="88">
        <v>-714033802.77940798</v>
      </c>
      <c r="E152" s="88">
        <v>988391400.90211499</v>
      </c>
      <c r="F152" s="88">
        <v>2685943653.9485998</v>
      </c>
      <c r="G152" s="88">
        <v>4392263854.4990396</v>
      </c>
      <c r="H152" s="88">
        <v>6112916881.92805</v>
      </c>
      <c r="I152" s="88">
        <v>7838806114.0186501</v>
      </c>
      <c r="J152" s="88">
        <v>9595739080.7880402</v>
      </c>
      <c r="K152" s="88">
        <v>11347976138.076799</v>
      </c>
      <c r="L152" s="88">
        <v>13124337391.386299</v>
      </c>
      <c r="M152" s="88">
        <v>14910735234.955099</v>
      </c>
      <c r="N152" s="88">
        <v>14910735234.955099</v>
      </c>
      <c r="O152" s="88">
        <v>17028816209.4706</v>
      </c>
      <c r="P152" s="88">
        <v>17126218320.406099</v>
      </c>
      <c r="Q152" s="88">
        <v>17244351481.5844</v>
      </c>
      <c r="R152" s="88">
        <v>17366598355.138199</v>
      </c>
      <c r="S152" s="88">
        <v>17479641207.4436</v>
      </c>
      <c r="T152" s="88">
        <v>17614947842.559299</v>
      </c>
      <c r="U152" s="88">
        <v>17747472645.8428</v>
      </c>
      <c r="V152" s="88">
        <v>17862521712.412498</v>
      </c>
      <c r="W152" s="88">
        <v>17966440189.909302</v>
      </c>
      <c r="X152" s="88">
        <v>18042464719.725601</v>
      </c>
      <c r="Y152" s="88">
        <v>18125635694.801102</v>
      </c>
      <c r="Z152" s="88">
        <v>18234212938.053699</v>
      </c>
      <c r="AA152" s="88">
        <v>18234212938.053699</v>
      </c>
    </row>
    <row r="153" spans="1:27" s="94" customFormat="1" x14ac:dyDescent="0.2">
      <c r="A153" s="93" t="s">
        <v>233</v>
      </c>
      <c r="B153" s="94">
        <v>-2.2155366145829398</v>
      </c>
      <c r="C153" s="94">
        <v>-0.52819132603172603</v>
      </c>
      <c r="D153" s="94">
        <v>3.5970846409916997E-2</v>
      </c>
      <c r="E153" s="94">
        <v>0.31932562414393401</v>
      </c>
      <c r="F153" s="94">
        <v>0.48890059349277498</v>
      </c>
      <c r="G153" s="94">
        <v>0.60165782488438302</v>
      </c>
      <c r="H153" s="94">
        <v>0.68263963024835705</v>
      </c>
      <c r="I153" s="94">
        <v>0.74338759667478505</v>
      </c>
      <c r="J153" s="94">
        <v>0.79135839577706202</v>
      </c>
      <c r="K153" s="94">
        <v>0.82934750117721301</v>
      </c>
      <c r="L153" s="94">
        <v>0.86062092123154699</v>
      </c>
      <c r="M153" s="94">
        <v>0.88624273065614301</v>
      </c>
      <c r="N153" s="94">
        <v>0.88624273065614301</v>
      </c>
      <c r="O153" s="94">
        <v>0.92335615808475102</v>
      </c>
      <c r="P153" s="94">
        <v>0.92366100011821395</v>
      </c>
      <c r="Q153" s="94">
        <v>0.923923117245255</v>
      </c>
      <c r="R153" s="94">
        <v>0.92421560519944201</v>
      </c>
      <c r="S153" s="94">
        <v>0.92447715178659295</v>
      </c>
      <c r="T153" s="94">
        <v>0.92456494591929295</v>
      </c>
      <c r="U153" s="94">
        <v>0.92482813210469605</v>
      </c>
      <c r="V153" s="94">
        <v>0.92498082967890505</v>
      </c>
      <c r="W153" s="94">
        <v>0.92495065831038803</v>
      </c>
      <c r="X153" s="94">
        <v>0.92482243192121805</v>
      </c>
      <c r="Y153" s="94">
        <v>0.92466528232721401</v>
      </c>
      <c r="Z153" s="94">
        <v>0.92442582535868001</v>
      </c>
      <c r="AA153" s="94">
        <v>0.92442582535868001</v>
      </c>
    </row>
    <row r="154" spans="1:27" x14ac:dyDescent="0.2">
      <c r="A154" s="89" t="s">
        <v>234</v>
      </c>
      <c r="B154" s="88">
        <v>-370288620.260867</v>
      </c>
      <c r="C154" s="88">
        <v>-372894435.25471598</v>
      </c>
      <c r="D154" s="88">
        <v>-374345040.94057697</v>
      </c>
      <c r="E154" s="88">
        <v>-379082010.64607197</v>
      </c>
      <c r="F154" s="88">
        <v>-380528243.14594001</v>
      </c>
      <c r="G154" s="88">
        <v>-392302807.28743798</v>
      </c>
      <c r="H154" s="88">
        <v>-404075365.95784402</v>
      </c>
      <c r="I154" s="88">
        <v>-406325037.34106898</v>
      </c>
      <c r="J154" s="88">
        <v>-419252328.79066598</v>
      </c>
      <c r="K154" s="88">
        <v>-391806124.27700502</v>
      </c>
      <c r="L154" s="88">
        <v>-402932299.06905699</v>
      </c>
      <c r="M154" s="88">
        <v>-387121409.43910301</v>
      </c>
      <c r="N154" s="88">
        <v>-387121409.43910301</v>
      </c>
      <c r="O154" s="88">
        <v>-395316946.06634402</v>
      </c>
      <c r="P154" s="88">
        <v>-381744986.10712802</v>
      </c>
      <c r="Q154" s="88">
        <v>-380052011.587502</v>
      </c>
      <c r="R154" s="88">
        <v>-373826092.10737097</v>
      </c>
      <c r="S154" s="88">
        <v>-370522434.98128301</v>
      </c>
      <c r="T154" s="88">
        <v>-371098186.480968</v>
      </c>
      <c r="U154" s="88">
        <v>-357542306.72621101</v>
      </c>
      <c r="V154" s="88">
        <v>-339382717.89576203</v>
      </c>
      <c r="W154" s="88">
        <v>-324200792.68302</v>
      </c>
      <c r="X154" s="88">
        <v>-299861982.09403199</v>
      </c>
      <c r="Y154" s="88">
        <v>-323380832.83292502</v>
      </c>
      <c r="Z154" s="88">
        <v>-344827995.77987802</v>
      </c>
      <c r="AA154" s="88">
        <v>-344827995.77987802</v>
      </c>
    </row>
    <row r="155" spans="1:27" x14ac:dyDescent="0.2">
      <c r="A155" s="89" t="s">
        <v>235</v>
      </c>
      <c r="B155" s="88">
        <v>-381969737.43302703</v>
      </c>
      <c r="C155" s="88">
        <v>-458524172.03835499</v>
      </c>
      <c r="D155" s="88">
        <v>-544564181.55883205</v>
      </c>
      <c r="E155" s="88">
        <v>-626065585.96084297</v>
      </c>
      <c r="F155" s="88">
        <v>-721631728.41358697</v>
      </c>
      <c r="G155" s="88">
        <v>-803299686.61876202</v>
      </c>
      <c r="H155" s="88">
        <v>-892125412.16171396</v>
      </c>
      <c r="I155" s="88">
        <v>-998453648.09618497</v>
      </c>
      <c r="J155" s="88">
        <v>-1110825377.28895</v>
      </c>
      <c r="K155" s="88">
        <v>-1281403736.0845301</v>
      </c>
      <c r="L155" s="88">
        <v>-1429463039.56356</v>
      </c>
      <c r="M155" s="88">
        <v>-1610522631.04003</v>
      </c>
      <c r="N155" s="88">
        <v>-1610522631.04003</v>
      </c>
      <c r="O155" s="88">
        <v>-1780768291.0072701</v>
      </c>
      <c r="P155" s="88">
        <v>-1894987415.1130199</v>
      </c>
      <c r="Q155" s="88">
        <v>-1984975611.13924</v>
      </c>
      <c r="R155" s="88">
        <v>-2072888572.1145799</v>
      </c>
      <c r="S155" s="88">
        <v>-2160108802.85851</v>
      </c>
      <c r="T155" s="88">
        <v>-2219784649.6444402</v>
      </c>
      <c r="U155" s="88">
        <v>-2296941347.0062299</v>
      </c>
      <c r="V155" s="88">
        <v>-2367984111.75949</v>
      </c>
      <c r="W155" s="88">
        <v>-2422732730.4668698</v>
      </c>
      <c r="X155" s="88">
        <v>-2469645474.3045602</v>
      </c>
      <c r="Y155" s="88">
        <v>-2450475409.5577598</v>
      </c>
      <c r="Z155" s="88">
        <v>-2422118206.1669898</v>
      </c>
      <c r="AA155" s="88">
        <v>-2422118206.1669898</v>
      </c>
    </row>
    <row r="156" spans="1:27" x14ac:dyDescent="0.2">
      <c r="A156" s="89" t="s">
        <v>236</v>
      </c>
    </row>
    <row r="157" spans="1:27" x14ac:dyDescent="0.2">
      <c r="A157" s="89" t="s">
        <v>237</v>
      </c>
    </row>
    <row r="158" spans="1:27" x14ac:dyDescent="0.2">
      <c r="A158" s="89" t="s">
        <v>238</v>
      </c>
    </row>
    <row r="159" spans="1:27" x14ac:dyDescent="0.2">
      <c r="A159" s="89" t="s">
        <v>239</v>
      </c>
    </row>
    <row r="160" spans="1:27" x14ac:dyDescent="0.2">
      <c r="A160" s="102" t="s">
        <v>240</v>
      </c>
    </row>
    <row r="161" spans="1:27" x14ac:dyDescent="0.2">
      <c r="A161" s="89" t="s">
        <v>241</v>
      </c>
    </row>
    <row r="162" spans="1:27" x14ac:dyDescent="0.2">
      <c r="A162" s="89" t="s">
        <v>242</v>
      </c>
      <c r="B162" s="88">
        <v>646096016.45076895</v>
      </c>
      <c r="C162" s="88">
        <v>1294028535.63692</v>
      </c>
      <c r="D162" s="88">
        <v>1945304451.26846</v>
      </c>
      <c r="E162" s="88">
        <v>2601440217.9753799</v>
      </c>
      <c r="F162" s="88">
        <v>3263516932.9992199</v>
      </c>
      <c r="G162" s="88">
        <v>3934443617.8099899</v>
      </c>
      <c r="H162" s="88">
        <v>4613130840.4153795</v>
      </c>
      <c r="I162" s="88">
        <v>5302059181.7369204</v>
      </c>
      <c r="J162" s="88">
        <v>5996990248.7546101</v>
      </c>
      <c r="K162" s="88">
        <v>6697323326.7015305</v>
      </c>
      <c r="L162" s="88">
        <v>7387312404.7092199</v>
      </c>
      <c r="M162" s="88">
        <v>8081381506.23384</v>
      </c>
      <c r="N162" s="88">
        <v>8081381506.23384</v>
      </c>
      <c r="O162" s="88">
        <v>8781263952.5876904</v>
      </c>
      <c r="P162" s="88">
        <v>8838064844.9084492</v>
      </c>
      <c r="Q162" s="88">
        <v>8899733701.5046101</v>
      </c>
      <c r="R162" s="88">
        <v>8962975085.3822994</v>
      </c>
      <c r="S162" s="88">
        <v>9026859051.1676807</v>
      </c>
      <c r="T162" s="88">
        <v>9094088781.2346096</v>
      </c>
      <c r="U162" s="88">
        <v>9162169550.7630692</v>
      </c>
      <c r="V162" s="88">
        <v>9232538197.8030701</v>
      </c>
      <c r="W162" s="88">
        <v>9299789049.2907696</v>
      </c>
      <c r="X162" s="88">
        <v>9365670277.9038391</v>
      </c>
      <c r="Y162" s="88">
        <v>9428325127.4022999</v>
      </c>
      <c r="Z162" s="88">
        <v>9510850025.6346092</v>
      </c>
      <c r="AA162" s="88">
        <v>9510850025.6346092</v>
      </c>
    </row>
    <row r="163" spans="1:27" x14ac:dyDescent="0.2">
      <c r="A163" s="89" t="s">
        <v>243</v>
      </c>
      <c r="B163" s="88">
        <v>0</v>
      </c>
      <c r="C163" s="88">
        <v>0</v>
      </c>
      <c r="D163" s="88">
        <v>0</v>
      </c>
      <c r="E163" s="88">
        <v>0</v>
      </c>
      <c r="F163" s="88">
        <v>0</v>
      </c>
      <c r="G163" s="88">
        <v>0</v>
      </c>
      <c r="H163" s="88">
        <v>0</v>
      </c>
      <c r="I163" s="88">
        <v>0</v>
      </c>
      <c r="J163" s="88">
        <v>0</v>
      </c>
      <c r="K163" s="88">
        <v>0</v>
      </c>
      <c r="L163" s="88">
        <v>0</v>
      </c>
      <c r="M163" s="88">
        <v>0</v>
      </c>
      <c r="N163" s="88">
        <v>0</v>
      </c>
      <c r="O163" s="88">
        <v>0</v>
      </c>
      <c r="P163" s="88">
        <v>0</v>
      </c>
      <c r="Q163" s="88">
        <v>0</v>
      </c>
      <c r="R163" s="88">
        <v>0</v>
      </c>
      <c r="S163" s="88">
        <v>0</v>
      </c>
      <c r="T163" s="88">
        <v>0</v>
      </c>
      <c r="U163" s="88">
        <v>0</v>
      </c>
      <c r="V163" s="88">
        <v>0</v>
      </c>
      <c r="W163" s="88">
        <v>0</v>
      </c>
      <c r="X163" s="88">
        <v>0</v>
      </c>
      <c r="Y163" s="88">
        <v>0</v>
      </c>
      <c r="Z163" s="88">
        <v>0</v>
      </c>
      <c r="AA163" s="88">
        <v>0</v>
      </c>
    </row>
    <row r="164" spans="1:27" x14ac:dyDescent="0.2">
      <c r="A164" s="89" t="s">
        <v>244</v>
      </c>
      <c r="B164" s="88">
        <v>569023536.58153796</v>
      </c>
      <c r="C164" s="88">
        <v>1138086813.6284599</v>
      </c>
      <c r="D164" s="88">
        <v>1707111928.13923</v>
      </c>
      <c r="E164" s="88">
        <v>2276182326.39538</v>
      </c>
      <c r="F164" s="88">
        <v>2845297594.95153</v>
      </c>
      <c r="G164" s="88">
        <v>3414458269.9161501</v>
      </c>
      <c r="H164" s="88">
        <v>3983664367.6915302</v>
      </c>
      <c r="I164" s="88">
        <v>4552915888.2792301</v>
      </c>
      <c r="J164" s="88">
        <v>5122212831.6769199</v>
      </c>
      <c r="K164" s="88">
        <v>5753087683.7492304</v>
      </c>
      <c r="L164" s="88">
        <v>6421932879.39077</v>
      </c>
      <c r="M164" s="88">
        <v>7090655442.7784595</v>
      </c>
      <c r="N164" s="88">
        <v>7090655442.7784595</v>
      </c>
      <c r="O164" s="88">
        <v>7759425354.33846</v>
      </c>
      <c r="P164" s="88">
        <v>7859218468.8769197</v>
      </c>
      <c r="Q164" s="88">
        <v>7958955214.5315304</v>
      </c>
      <c r="R164" s="88">
        <v>8064535004.9861498</v>
      </c>
      <c r="S164" s="88">
        <v>8170116271.0453796</v>
      </c>
      <c r="T164" s="88">
        <v>8275695330.19769</v>
      </c>
      <c r="U164" s="88">
        <v>8381277450.2092304</v>
      </c>
      <c r="V164" s="88">
        <v>8486862499.5376902</v>
      </c>
      <c r="W164" s="88">
        <v>8607679673.0807705</v>
      </c>
      <c r="X164" s="88">
        <v>8728443795.1000004</v>
      </c>
      <c r="Y164" s="88">
        <v>8825099561.4376907</v>
      </c>
      <c r="Z164" s="88">
        <v>8883387586.1161499</v>
      </c>
      <c r="AA164" s="88">
        <v>8883387586.1161499</v>
      </c>
    </row>
    <row r="165" spans="1:27" x14ac:dyDescent="0.2">
      <c r="A165" s="89" t="s">
        <v>245</v>
      </c>
      <c r="B165" s="88">
        <v>36145846.146922998</v>
      </c>
      <c r="C165" s="88">
        <v>71007230.752307698</v>
      </c>
      <c r="D165" s="88">
        <v>106980384.591538</v>
      </c>
      <c r="E165" s="88">
        <v>148408846.12307599</v>
      </c>
      <c r="F165" s="88">
        <v>192071153.80846101</v>
      </c>
      <c r="G165" s="88">
        <v>230871923.032307</v>
      </c>
      <c r="H165" s="88">
        <v>281693384.56384599</v>
      </c>
      <c r="I165" s="88">
        <v>333948692.24923003</v>
      </c>
      <c r="J165" s="88">
        <v>409557692.24538398</v>
      </c>
      <c r="K165" s="88">
        <v>434179076.85615301</v>
      </c>
      <c r="L165" s="88">
        <v>460065538.38769197</v>
      </c>
      <c r="M165" s="88">
        <v>506598153.76538402</v>
      </c>
      <c r="N165" s="88">
        <v>506598153.76538402</v>
      </c>
      <c r="O165" s="88">
        <v>570782461.45076895</v>
      </c>
      <c r="P165" s="88">
        <v>601556384.52538395</v>
      </c>
      <c r="Q165" s="88">
        <v>634872384.52846098</v>
      </c>
      <c r="R165" s="88">
        <v>661925076.83615303</v>
      </c>
      <c r="S165" s="88">
        <v>681123769.14384604</v>
      </c>
      <c r="T165" s="88">
        <v>701240769.14384604</v>
      </c>
      <c r="U165" s="88">
        <v>718604922.99153805</v>
      </c>
      <c r="V165" s="88">
        <v>705456922.99230695</v>
      </c>
      <c r="W165" s="88">
        <v>675637153.76153803</v>
      </c>
      <c r="X165" s="88">
        <v>614235461.45076895</v>
      </c>
      <c r="Y165" s="88">
        <v>557851229.836923</v>
      </c>
      <c r="Z165" s="88">
        <v>543671537.52769196</v>
      </c>
      <c r="AA165" s="88">
        <v>543671537.52769196</v>
      </c>
    </row>
    <row r="166" spans="1:27" x14ac:dyDescent="0.2">
      <c r="A166" s="89" t="s">
        <v>246</v>
      </c>
      <c r="B166" s="88">
        <v>13821061.268461499</v>
      </c>
      <c r="C166" s="88">
        <v>27536832.9161538</v>
      </c>
      <c r="D166" s="88">
        <v>41167424.367692299</v>
      </c>
      <c r="E166" s="88">
        <v>54736457.963846102</v>
      </c>
      <c r="F166" s="88">
        <v>68226236.550769195</v>
      </c>
      <c r="G166" s="88">
        <v>81649467.794615299</v>
      </c>
      <c r="H166" s="88">
        <v>95049379.375384599</v>
      </c>
      <c r="I166" s="88">
        <v>108494597.66923</v>
      </c>
      <c r="J166" s="88">
        <v>121834218.975384</v>
      </c>
      <c r="K166" s="88">
        <v>135137014.62</v>
      </c>
      <c r="L166" s="88">
        <v>148456105.580769</v>
      </c>
      <c r="M166" s="88">
        <v>161795377.836923</v>
      </c>
      <c r="N166" s="88">
        <v>161795377.836923</v>
      </c>
      <c r="O166" s="88">
        <v>175177591.18307599</v>
      </c>
      <c r="P166" s="88">
        <v>174779197.13076901</v>
      </c>
      <c r="Q166" s="88">
        <v>174518141.59922999</v>
      </c>
      <c r="R166" s="88">
        <v>174342643.32538399</v>
      </c>
      <c r="S166" s="88">
        <v>174234105.73538399</v>
      </c>
      <c r="T166" s="88">
        <v>174169123.954615</v>
      </c>
      <c r="U166" s="88">
        <v>174252047.782307</v>
      </c>
      <c r="V166" s="88">
        <v>174413770.41999999</v>
      </c>
      <c r="W166" s="88">
        <v>174608105.390769</v>
      </c>
      <c r="X166" s="88">
        <v>175021890.34076899</v>
      </c>
      <c r="Y166" s="88">
        <v>174266915.72769201</v>
      </c>
      <c r="Z166" s="88">
        <v>173271044.574615</v>
      </c>
      <c r="AA166" s="88">
        <v>173271044.574615</v>
      </c>
    </row>
    <row r="167" spans="1:27" x14ac:dyDescent="0.2">
      <c r="A167" s="89" t="s">
        <v>247</v>
      </c>
      <c r="B167" s="88">
        <v>128188.883846153</v>
      </c>
      <c r="C167" s="88">
        <v>256377.76769230701</v>
      </c>
      <c r="D167" s="88">
        <v>384566.65153846098</v>
      </c>
      <c r="E167" s="88">
        <v>512755.53538461501</v>
      </c>
      <c r="F167" s="88">
        <v>640944.41923076904</v>
      </c>
      <c r="G167" s="88">
        <v>769133.30307692301</v>
      </c>
      <c r="H167" s="88">
        <v>897322.18692307698</v>
      </c>
      <c r="I167" s="88">
        <v>1025511.07076923</v>
      </c>
      <c r="J167" s="88">
        <v>1153699.9546153799</v>
      </c>
      <c r="K167" s="88">
        <v>1281888.8384615299</v>
      </c>
      <c r="L167" s="88">
        <v>1410077.72230769</v>
      </c>
      <c r="M167" s="88">
        <v>1538266.60615384</v>
      </c>
      <c r="N167" s="88">
        <v>1538266.60615384</v>
      </c>
      <c r="O167" s="88">
        <v>1666455.49</v>
      </c>
      <c r="P167" s="88">
        <v>1666455.49</v>
      </c>
      <c r="Q167" s="88">
        <v>1666455.49</v>
      </c>
      <c r="R167" s="88">
        <v>1666455.49</v>
      </c>
      <c r="S167" s="88">
        <v>1666455.49</v>
      </c>
      <c r="T167" s="88">
        <v>1666455.49</v>
      </c>
      <c r="U167" s="88">
        <v>1666455.49</v>
      </c>
      <c r="V167" s="88">
        <v>1666455.49</v>
      </c>
      <c r="W167" s="88">
        <v>1666455.49</v>
      </c>
      <c r="X167" s="88">
        <v>1666455.49</v>
      </c>
      <c r="Y167" s="88">
        <v>1666455.49</v>
      </c>
      <c r="Z167" s="88">
        <v>1666455.49</v>
      </c>
      <c r="AA167" s="88">
        <v>1666455.49</v>
      </c>
    </row>
    <row r="168" spans="1:27" x14ac:dyDescent="0.2">
      <c r="A168" s="89" t="s">
        <v>248</v>
      </c>
      <c r="B168" s="88">
        <v>18135884.963076901</v>
      </c>
      <c r="C168" s="88">
        <v>36271769.926153801</v>
      </c>
      <c r="D168" s="88">
        <v>54407654.889230698</v>
      </c>
      <c r="E168" s="88">
        <v>72543539.852307707</v>
      </c>
      <c r="F168" s="88">
        <v>90679424.815384597</v>
      </c>
      <c r="G168" s="88">
        <v>110852119.89384601</v>
      </c>
      <c r="H168" s="88">
        <v>131024814.972307</v>
      </c>
      <c r="I168" s="88">
        <v>151197510.050769</v>
      </c>
      <c r="J168" s="88">
        <v>169171714.686923</v>
      </c>
      <c r="K168" s="88">
        <v>187145919.32307601</v>
      </c>
      <c r="L168" s="88">
        <v>205114466.330769</v>
      </c>
      <c r="M168" s="88">
        <v>223080184.53692299</v>
      </c>
      <c r="N168" s="88">
        <v>223080184.53692299</v>
      </c>
      <c r="O168" s="88">
        <v>241045902.743076</v>
      </c>
      <c r="P168" s="88">
        <v>240875735.98615301</v>
      </c>
      <c r="Q168" s="88">
        <v>240697082.78692299</v>
      </c>
      <c r="R168" s="88">
        <v>240518429.58769199</v>
      </c>
      <c r="S168" s="88">
        <v>240339776.38846099</v>
      </c>
      <c r="T168" s="88">
        <v>240152636.746923</v>
      </c>
      <c r="U168" s="88">
        <v>237928686.99000001</v>
      </c>
      <c r="V168" s="88">
        <v>235704737.23307699</v>
      </c>
      <c r="W168" s="88">
        <v>233472301.03384599</v>
      </c>
      <c r="X168" s="88">
        <v>233438355.276923</v>
      </c>
      <c r="Y168" s="88">
        <v>233685026.83769199</v>
      </c>
      <c r="Z168" s="88">
        <v>234326834.905384</v>
      </c>
      <c r="AA168" s="88">
        <v>234326834.905384</v>
      </c>
    </row>
    <row r="169" spans="1:27" x14ac:dyDescent="0.2">
      <c r="A169" s="89" t="s">
        <v>249</v>
      </c>
      <c r="B169" s="88">
        <v>241113134.936923</v>
      </c>
      <c r="C169" s="88">
        <v>481567361.34846097</v>
      </c>
      <c r="D169" s="88">
        <v>726634436.49923003</v>
      </c>
      <c r="E169" s="88">
        <v>971372601.13076901</v>
      </c>
      <c r="F169" s="88">
        <v>1215781855.2430699</v>
      </c>
      <c r="G169" s="88">
        <v>1459837205.7084601</v>
      </c>
      <c r="H169" s="88">
        <v>1703563645.6546099</v>
      </c>
      <c r="I169" s="88">
        <v>1946961175.0815301</v>
      </c>
      <c r="J169" s="88">
        <v>2205791699.6192298</v>
      </c>
      <c r="K169" s="88">
        <v>2464293313.6376901</v>
      </c>
      <c r="L169" s="88">
        <v>2730439456.4253802</v>
      </c>
      <c r="M169" s="88">
        <v>2992708386.65307</v>
      </c>
      <c r="N169" s="88">
        <v>2992708386.65307</v>
      </c>
      <c r="O169" s="88">
        <v>3254977316.8807602</v>
      </c>
      <c r="P169" s="88">
        <v>3275827353.0946102</v>
      </c>
      <c r="Q169" s="88">
        <v>3299087513.6138401</v>
      </c>
      <c r="R169" s="88">
        <v>3317581945.8553801</v>
      </c>
      <c r="S169" s="88">
        <v>3336252409.0776901</v>
      </c>
      <c r="T169" s="88">
        <v>3353060552.3176899</v>
      </c>
      <c r="U169" s="88">
        <v>3370069719.6661501</v>
      </c>
      <c r="V169" s="88">
        <v>3387254917.9953799</v>
      </c>
      <c r="W169" s="88">
        <v>3386875561.3207698</v>
      </c>
      <c r="X169" s="88">
        <v>3370910329.9969201</v>
      </c>
      <c r="Y169" s="88">
        <v>3366996075.1023002</v>
      </c>
      <c r="Z169" s="88">
        <v>3356582519.8376899</v>
      </c>
      <c r="AA169" s="88">
        <v>3356582519.8376899</v>
      </c>
    </row>
    <row r="170" spans="1:27" x14ac:dyDescent="0.2">
      <c r="A170" s="89" t="s">
        <v>250</v>
      </c>
      <c r="B170" s="88">
        <v>0</v>
      </c>
      <c r="C170" s="88">
        <v>0</v>
      </c>
      <c r="D170" s="88">
        <v>0</v>
      </c>
      <c r="E170" s="88">
        <v>0</v>
      </c>
      <c r="F170" s="88">
        <v>0</v>
      </c>
      <c r="G170" s="88">
        <v>0</v>
      </c>
      <c r="H170" s="88">
        <v>0</v>
      </c>
      <c r="I170" s="88">
        <v>0</v>
      </c>
      <c r="J170" s="88">
        <v>0</v>
      </c>
      <c r="K170" s="88">
        <v>0</v>
      </c>
      <c r="L170" s="88">
        <v>0</v>
      </c>
      <c r="M170" s="88">
        <v>0</v>
      </c>
      <c r="N170" s="88">
        <v>0</v>
      </c>
      <c r="O170" s="88">
        <v>0</v>
      </c>
      <c r="P170" s="88">
        <v>0</v>
      </c>
      <c r="Q170" s="88">
        <v>0</v>
      </c>
      <c r="R170" s="88">
        <v>0</v>
      </c>
      <c r="S170" s="88">
        <v>0</v>
      </c>
      <c r="T170" s="88">
        <v>0</v>
      </c>
      <c r="U170" s="88">
        <v>0</v>
      </c>
      <c r="V170" s="88">
        <v>0</v>
      </c>
      <c r="W170" s="88">
        <v>0</v>
      </c>
      <c r="X170" s="88">
        <v>0</v>
      </c>
      <c r="Y170" s="88">
        <v>0</v>
      </c>
      <c r="Z170" s="88">
        <v>0</v>
      </c>
      <c r="AA170" s="88">
        <v>0</v>
      </c>
    </row>
    <row r="171" spans="1:27" x14ac:dyDescent="0.2">
      <c r="A171" s="89" t="s">
        <v>251</v>
      </c>
      <c r="B171" s="88">
        <v>1524463669.23153</v>
      </c>
      <c r="C171" s="88">
        <v>3048754921.97615</v>
      </c>
      <c r="D171" s="88">
        <v>4581990846.4069204</v>
      </c>
      <c r="E171" s="88">
        <v>6125196744.9761496</v>
      </c>
      <c r="F171" s="88">
        <v>7676214142.7876902</v>
      </c>
      <c r="G171" s="88">
        <v>9232881737.4584599</v>
      </c>
      <c r="H171" s="88">
        <v>10809023754.860001</v>
      </c>
      <c r="I171" s="88">
        <v>12396602556.1376</v>
      </c>
      <c r="J171" s="88">
        <v>14026712105.913</v>
      </c>
      <c r="K171" s="88">
        <v>15672448223.726101</v>
      </c>
      <c r="L171" s="88">
        <v>17354730928.546902</v>
      </c>
      <c r="M171" s="88">
        <v>19057757318.410702</v>
      </c>
      <c r="N171" s="88">
        <v>19057757318.410702</v>
      </c>
      <c r="O171" s="88">
        <v>20784339034.673801</v>
      </c>
      <c r="P171" s="88">
        <v>20991988440.012299</v>
      </c>
      <c r="Q171" s="88">
        <v>21209530494.0546</v>
      </c>
      <c r="R171" s="88">
        <v>21423544641.463001</v>
      </c>
      <c r="S171" s="88">
        <v>21630591838.048401</v>
      </c>
      <c r="T171" s="88">
        <v>21840073649.0853</v>
      </c>
      <c r="U171" s="88">
        <v>22045968833.8923</v>
      </c>
      <c r="V171" s="88">
        <v>22223897501.4715</v>
      </c>
      <c r="W171" s="88">
        <v>22379728299.368401</v>
      </c>
      <c r="X171" s="88">
        <v>22489386565.5592</v>
      </c>
      <c r="Y171" s="88">
        <v>22587890391.834599</v>
      </c>
      <c r="Z171" s="88">
        <v>22703756004.086102</v>
      </c>
      <c r="AA171" s="88">
        <v>22703756004.086102</v>
      </c>
    </row>
    <row r="172" spans="1:27" x14ac:dyDescent="0.2">
      <c r="A172" s="89" t="s">
        <v>252</v>
      </c>
    </row>
    <row r="173" spans="1:27" s="94" customFormat="1" x14ac:dyDescent="0.2">
      <c r="A173" s="93" t="s">
        <v>253</v>
      </c>
      <c r="B173" s="94">
        <v>-2.2155366145829398</v>
      </c>
      <c r="C173" s="94">
        <v>-0.52819132603172603</v>
      </c>
      <c r="D173" s="94">
        <v>3.5970846409916997E-2</v>
      </c>
      <c r="E173" s="94">
        <v>0.31932562414393401</v>
      </c>
      <c r="F173" s="94">
        <v>0.48890059349277498</v>
      </c>
      <c r="G173" s="94">
        <v>0.60165782488438302</v>
      </c>
      <c r="H173" s="94">
        <v>0.68263963024835705</v>
      </c>
      <c r="I173" s="94">
        <v>0.74338759667478505</v>
      </c>
      <c r="J173" s="94">
        <v>0.79135839577706202</v>
      </c>
      <c r="K173" s="94">
        <v>0.82934750117721301</v>
      </c>
      <c r="L173" s="94">
        <v>0.86062092123154699</v>
      </c>
      <c r="M173" s="94">
        <v>0.88624273065614301</v>
      </c>
      <c r="N173" s="94">
        <v>0.88624273065614301</v>
      </c>
      <c r="O173" s="94">
        <v>0.92335615808475102</v>
      </c>
      <c r="P173" s="94">
        <v>0.92366100011821395</v>
      </c>
      <c r="Q173" s="94">
        <v>0.923923117245255</v>
      </c>
      <c r="R173" s="94">
        <v>0.92421560519944201</v>
      </c>
      <c r="S173" s="94">
        <v>0.92447715178659295</v>
      </c>
      <c r="T173" s="94">
        <v>0.92456494591929295</v>
      </c>
      <c r="U173" s="94">
        <v>0.92482813210469605</v>
      </c>
      <c r="V173" s="94">
        <v>0.92498082967890505</v>
      </c>
      <c r="W173" s="94">
        <v>0.92495065831038803</v>
      </c>
      <c r="X173" s="94">
        <v>0.92482243192121805</v>
      </c>
      <c r="Y173" s="94">
        <v>0.92466528232721401</v>
      </c>
      <c r="Z173" s="94">
        <v>0.92442582535868001</v>
      </c>
      <c r="AA173" s="94">
        <v>0.92442582535868001</v>
      </c>
    </row>
    <row r="174" spans="1:27" x14ac:dyDescent="0.2">
      <c r="A174" s="89" t="s">
        <v>254</v>
      </c>
    </row>
    <row r="175" spans="1:27" x14ac:dyDescent="0.2">
      <c r="A175" s="87" t="s">
        <v>255</v>
      </c>
    </row>
    <row r="176" spans="1:27" x14ac:dyDescent="0.2">
      <c r="A176" s="89" t="s">
        <v>256</v>
      </c>
      <c r="B176" s="88">
        <v>1283350534.29461</v>
      </c>
      <c r="C176" s="88">
        <v>2567187560.6276898</v>
      </c>
      <c r="D176" s="88">
        <v>3855356409.90769</v>
      </c>
      <c r="E176" s="88">
        <v>5153824143.8453798</v>
      </c>
      <c r="F176" s="88">
        <v>6460432287.54461</v>
      </c>
      <c r="G176" s="88">
        <v>7773044531.7499905</v>
      </c>
      <c r="H176" s="88">
        <v>9105460109.2053795</v>
      </c>
      <c r="I176" s="88">
        <v>10449641381.056101</v>
      </c>
      <c r="J176" s="88">
        <v>11820920406.2938</v>
      </c>
      <c r="K176" s="88">
        <v>13208154910.0884</v>
      </c>
      <c r="L176" s="88">
        <v>14624291472.1215</v>
      </c>
      <c r="M176" s="88">
        <v>16065048931.757601</v>
      </c>
      <c r="N176" s="88">
        <v>16065048931.757601</v>
      </c>
      <c r="O176" s="88">
        <v>17529361717.792999</v>
      </c>
      <c r="P176" s="88">
        <v>17716161086.917599</v>
      </c>
      <c r="Q176" s="88">
        <v>17910442980.440701</v>
      </c>
      <c r="R176" s="88">
        <v>18105962695.607601</v>
      </c>
      <c r="S176" s="88">
        <v>18294339428.970699</v>
      </c>
      <c r="T176" s="88">
        <v>18487013096.767601</v>
      </c>
      <c r="U176" s="88">
        <v>18675899114.226101</v>
      </c>
      <c r="V176" s="88">
        <v>18836642583.476101</v>
      </c>
      <c r="W176" s="88">
        <v>18992852738.0476</v>
      </c>
      <c r="X176" s="88">
        <v>19118476235.562302</v>
      </c>
      <c r="Y176" s="88">
        <v>19220894316.7323</v>
      </c>
      <c r="Z176" s="88">
        <v>19347173484.248402</v>
      </c>
      <c r="AA176" s="88">
        <v>19347173484.248402</v>
      </c>
    </row>
    <row r="177" spans="1:27" x14ac:dyDescent="0.2">
      <c r="A177" s="89" t="s">
        <v>257</v>
      </c>
      <c r="B177" s="88">
        <v>38.726514888197002</v>
      </c>
      <c r="C177" s="88">
        <v>77.548391802493796</v>
      </c>
      <c r="D177" s="88">
        <v>116.43937056220599</v>
      </c>
      <c r="E177" s="88">
        <v>155.30978738906001</v>
      </c>
      <c r="F177" s="88">
        <v>194.28779186909401</v>
      </c>
      <c r="G177" s="88">
        <v>233.60613985287901</v>
      </c>
      <c r="H177" s="88">
        <v>272.78814156054898</v>
      </c>
      <c r="I177" s="88">
        <v>312.213246569636</v>
      </c>
      <c r="J177" s="88">
        <v>351.196002770674</v>
      </c>
      <c r="K177" s="88">
        <v>390.02993825838399</v>
      </c>
      <c r="L177" s="88">
        <v>427.50943306605302</v>
      </c>
      <c r="M177" s="88">
        <v>464.56628155184302</v>
      </c>
      <c r="N177" s="88">
        <v>464.56628155184302</v>
      </c>
      <c r="O177" s="88">
        <v>501.33240950716299</v>
      </c>
      <c r="P177" s="88">
        <v>499.38377206988099</v>
      </c>
      <c r="Q177" s="88">
        <v>497.490399676273</v>
      </c>
      <c r="R177" s="88">
        <v>495.64416905985098</v>
      </c>
      <c r="S177" s="88">
        <v>494.02454374933399</v>
      </c>
      <c r="T177" s="88">
        <v>492.46478535622401</v>
      </c>
      <c r="U177" s="88">
        <v>491.006439417244</v>
      </c>
      <c r="V177" s="88">
        <v>490.41355010691098</v>
      </c>
      <c r="W177" s="88">
        <v>489.75674861632302</v>
      </c>
      <c r="X177" s="88">
        <v>489.87074177022799</v>
      </c>
      <c r="Y177" s="88">
        <v>490.436180087286</v>
      </c>
      <c r="Z177" s="88">
        <v>491.48336189476601</v>
      </c>
      <c r="AA177" s="88">
        <v>491.48336189476601</v>
      </c>
    </row>
    <row r="178" spans="1:27" x14ac:dyDescent="0.2">
      <c r="A178" s="89" t="s">
        <v>258</v>
      </c>
      <c r="B178" s="88">
        <v>0</v>
      </c>
      <c r="C178" s="88">
        <v>0</v>
      </c>
      <c r="D178" s="88">
        <v>0</v>
      </c>
      <c r="E178" s="88">
        <v>0</v>
      </c>
      <c r="F178" s="88">
        <v>0</v>
      </c>
      <c r="G178" s="88">
        <v>0</v>
      </c>
      <c r="H178" s="88">
        <v>0</v>
      </c>
      <c r="I178" s="88">
        <v>0</v>
      </c>
      <c r="J178" s="88">
        <v>0</v>
      </c>
      <c r="K178" s="88">
        <v>0</v>
      </c>
      <c r="L178" s="88">
        <v>0</v>
      </c>
      <c r="M178" s="88">
        <v>0</v>
      </c>
      <c r="N178" s="88">
        <v>0</v>
      </c>
      <c r="O178" s="88">
        <v>0</v>
      </c>
      <c r="P178" s="88">
        <v>0</v>
      </c>
      <c r="Q178" s="88">
        <v>0</v>
      </c>
      <c r="R178" s="88">
        <v>0</v>
      </c>
      <c r="S178" s="88">
        <v>0</v>
      </c>
      <c r="T178" s="88">
        <v>0</v>
      </c>
      <c r="U178" s="88">
        <v>0</v>
      </c>
      <c r="V178" s="88">
        <v>0</v>
      </c>
      <c r="W178" s="88">
        <v>0</v>
      </c>
      <c r="X178" s="88">
        <v>0</v>
      </c>
      <c r="Y178" s="88">
        <v>0</v>
      </c>
      <c r="Z178" s="88">
        <v>0</v>
      </c>
      <c r="AA178" s="88">
        <v>0</v>
      </c>
    </row>
    <row r="179" spans="1:27" x14ac:dyDescent="0.2">
      <c r="A179" s="89" t="s">
        <v>259</v>
      </c>
      <c r="B179" s="88">
        <v>34.106847744105501</v>
      </c>
      <c r="C179" s="88">
        <v>68.203152287842798</v>
      </c>
      <c r="D179" s="88">
        <v>102.182519728019</v>
      </c>
      <c r="E179" s="88">
        <v>135.89506019058001</v>
      </c>
      <c r="F179" s="88">
        <v>169.40020692669299</v>
      </c>
      <c r="G179" s="88">
        <v>202.75475666152099</v>
      </c>
      <c r="H179" s="88">
        <v>235.616189074282</v>
      </c>
      <c r="I179" s="88">
        <v>268.192582916204</v>
      </c>
      <c r="J179" s="88">
        <v>300.12778484307802</v>
      </c>
      <c r="K179" s="88">
        <v>335.110215457403</v>
      </c>
      <c r="L179" s="88">
        <v>371.441196390556</v>
      </c>
      <c r="M179" s="88">
        <v>407.144774976684</v>
      </c>
      <c r="N179" s="88">
        <v>407.144774976684</v>
      </c>
      <c r="O179" s="88">
        <v>442.276503553645</v>
      </c>
      <c r="P179" s="88">
        <v>443.16434212138</v>
      </c>
      <c r="Q179" s="88">
        <v>443.87319087169101</v>
      </c>
      <c r="R179" s="88">
        <v>444.86928003394598</v>
      </c>
      <c r="S179" s="88">
        <v>446.06037812386</v>
      </c>
      <c r="T179" s="88">
        <v>447.17151451205899</v>
      </c>
      <c r="U179" s="88">
        <v>448.38463178453497</v>
      </c>
      <c r="V179" s="88">
        <v>450.28641594285</v>
      </c>
      <c r="W179" s="88">
        <v>453.08892810241298</v>
      </c>
      <c r="X179" s="88">
        <v>456.61469949201597</v>
      </c>
      <c r="Y179" s="88">
        <v>459.20068871510898</v>
      </c>
      <c r="Z179" s="88">
        <v>459.13316358601901</v>
      </c>
      <c r="AA179" s="88">
        <v>459.13316358601901</v>
      </c>
    </row>
    <row r="180" spans="1:27" x14ac:dyDescent="0.2">
      <c r="A180" s="89" t="s">
        <v>260</v>
      </c>
      <c r="B180" s="88">
        <v>2.16655514554152</v>
      </c>
      <c r="C180" s="88">
        <v>4.2553288096757802</v>
      </c>
      <c r="D180" s="88">
        <v>6.4034677601615702</v>
      </c>
      <c r="E180" s="88">
        <v>8.85774879457054</v>
      </c>
      <c r="F180" s="88">
        <v>11.4282509523276</v>
      </c>
      <c r="G180" s="88">
        <v>13.7020942513342</v>
      </c>
      <c r="H180" s="88">
        <v>16.636121187734702</v>
      </c>
      <c r="I180" s="88">
        <v>19.626520724537801</v>
      </c>
      <c r="J180" s="88">
        <v>23.867872641791099</v>
      </c>
      <c r="K180" s="88">
        <v>25.233144812564099</v>
      </c>
      <c r="L180" s="88">
        <v>26.6392706940949</v>
      </c>
      <c r="M180" s="88">
        <v>29.1236804940859</v>
      </c>
      <c r="N180" s="88">
        <v>29.1236804940859</v>
      </c>
      <c r="O180" s="88">
        <v>32.4954016758047</v>
      </c>
      <c r="P180" s="88">
        <v>33.830308893747798</v>
      </c>
      <c r="Q180" s="88">
        <v>35.2895678880151</v>
      </c>
      <c r="R180" s="88">
        <v>36.409056745329401</v>
      </c>
      <c r="S180" s="88">
        <v>37.0913695651982</v>
      </c>
      <c r="T180" s="88">
        <v>37.793167887287197</v>
      </c>
      <c r="U180" s="88">
        <v>38.396703009633598</v>
      </c>
      <c r="V180" s="88">
        <v>37.403499849375699</v>
      </c>
      <c r="W180" s="88">
        <v>35.563340589851599</v>
      </c>
      <c r="X180" s="88">
        <v>32.052076173515403</v>
      </c>
      <c r="Y180" s="88">
        <v>29.046625649766501</v>
      </c>
      <c r="Z180" s="88">
        <v>28.224337635132599</v>
      </c>
      <c r="AA180" s="88">
        <v>28.224337635132599</v>
      </c>
    </row>
    <row r="181" spans="1:27" x14ac:dyDescent="0.2">
      <c r="A181" s="89" t="s">
        <v>261</v>
      </c>
      <c r="B181" s="88">
        <v>0.82842413721110297</v>
      </c>
      <c r="C181" s="88">
        <v>1.6502257645783001</v>
      </c>
      <c r="D181" s="88">
        <v>2.4641773170628798</v>
      </c>
      <c r="E181" s="88">
        <v>3.2680261827743502</v>
      </c>
      <c r="F181" s="88">
        <v>4.0622009940374504</v>
      </c>
      <c r="G181" s="88">
        <v>4.84884324431731</v>
      </c>
      <c r="H181" s="88">
        <v>5.6224475512096603</v>
      </c>
      <c r="I181" s="88">
        <v>6.3918732103256097</v>
      </c>
      <c r="J181" s="88">
        <v>7.1401707464015498</v>
      </c>
      <c r="K181" s="88">
        <v>7.8778196225386603</v>
      </c>
      <c r="L181" s="88">
        <v>8.6012989012953796</v>
      </c>
      <c r="M181" s="88">
        <v>9.3134922402888307</v>
      </c>
      <c r="N181" s="88">
        <v>9.3134922402888307</v>
      </c>
      <c r="O181" s="88">
        <v>10.016484822504999</v>
      </c>
      <c r="P181" s="88">
        <v>9.8903787688986498</v>
      </c>
      <c r="Q181" s="88">
        <v>9.7687766646400398</v>
      </c>
      <c r="R181" s="88">
        <v>9.6524156930336105</v>
      </c>
      <c r="S181" s="88">
        <v>9.5449562563952792</v>
      </c>
      <c r="T181" s="88">
        <v>9.4395623464131297</v>
      </c>
      <c r="U181" s="88">
        <v>9.3448523028024209</v>
      </c>
      <c r="V181" s="88">
        <v>9.2699027269590797</v>
      </c>
      <c r="W181" s="88">
        <v>9.1997588595768001</v>
      </c>
      <c r="X181" s="88">
        <v>9.1582236619403794</v>
      </c>
      <c r="Y181" s="88">
        <v>9.0685225101036693</v>
      </c>
      <c r="Z181" s="88">
        <v>8.9596246097954992</v>
      </c>
      <c r="AA181" s="88">
        <v>8.9596246097954992</v>
      </c>
    </row>
    <row r="182" spans="1:27" x14ac:dyDescent="0.2">
      <c r="A182" s="89" t="s">
        <v>262</v>
      </c>
      <c r="B182" s="88">
        <v>7.6835463961535001E-3</v>
      </c>
      <c r="C182" s="88">
        <v>1.5364181220143E-2</v>
      </c>
      <c r="D182" s="88">
        <v>2.3018987791729201E-2</v>
      </c>
      <c r="E182" s="88">
        <v>3.0613079747235698E-2</v>
      </c>
      <c r="F182" s="88">
        <v>3.8159859108998898E-2</v>
      </c>
      <c r="G182" s="88">
        <v>4.5672118282499501E-2</v>
      </c>
      <c r="H182" s="88">
        <v>5.3072724774666701E-2</v>
      </c>
      <c r="I182" s="88">
        <v>6.0408553341303503E-2</v>
      </c>
      <c r="J182" s="88">
        <v>6.7599419088755497E-2</v>
      </c>
      <c r="K182" s="88">
        <v>7.4707578052368606E-2</v>
      </c>
      <c r="L182" s="88">
        <v>8.1670665961506794E-2</v>
      </c>
      <c r="M182" s="88">
        <v>8.8514762659969298E-2</v>
      </c>
      <c r="N182" s="88">
        <v>8.8514762659969298E-2</v>
      </c>
      <c r="O182" s="88">
        <v>9.5248763391793001E-2</v>
      </c>
      <c r="P182" s="88">
        <v>9.4272480894271496E-2</v>
      </c>
      <c r="Q182" s="88">
        <v>9.3262948943209495E-2</v>
      </c>
      <c r="R182" s="88">
        <v>9.2254202474173902E-2</v>
      </c>
      <c r="S182" s="88">
        <v>9.1292064021297095E-2</v>
      </c>
      <c r="T182" s="88">
        <v>9.0322222562182794E-2</v>
      </c>
      <c r="U182" s="88">
        <v>8.9377192685274401E-2</v>
      </c>
      <c r="V182" s="88">
        <v>8.8580493120864398E-2</v>
      </c>
      <c r="W182" s="88">
        <v>8.7816738480492207E-2</v>
      </c>
      <c r="X182" s="88">
        <v>8.7213264512332897E-2</v>
      </c>
      <c r="Y182" s="88">
        <v>8.6724557273442193E-2</v>
      </c>
      <c r="Z182" s="88">
        <v>8.6154482080572595E-2</v>
      </c>
      <c r="AA182" s="88">
        <v>8.6154482080572595E-2</v>
      </c>
    </row>
    <row r="183" spans="1:27" x14ac:dyDescent="0.2">
      <c r="A183" s="89" t="s">
        <v>263</v>
      </c>
      <c r="B183" s="88">
        <v>1.0870514616255</v>
      </c>
      <c r="C183" s="88">
        <v>2.1736910003428598</v>
      </c>
      <c r="D183" s="88">
        <v>3.2566764139884401</v>
      </c>
      <c r="E183" s="88">
        <v>4.3310720555745403</v>
      </c>
      <c r="F183" s="88">
        <v>5.39877401412285</v>
      </c>
      <c r="G183" s="88">
        <v>6.5809554101265499</v>
      </c>
      <c r="H183" s="88">
        <v>7.7455663629868896</v>
      </c>
      <c r="I183" s="88">
        <v>8.8999834105698508</v>
      </c>
      <c r="J183" s="88">
        <v>9.9082618866577601</v>
      </c>
      <c r="K183" s="88">
        <v>10.9049435018251</v>
      </c>
      <c r="L183" s="88">
        <v>11.8809764358836</v>
      </c>
      <c r="M183" s="88">
        <v>12.840179051360099</v>
      </c>
      <c r="N183" s="88">
        <v>12.840179051360099</v>
      </c>
      <c r="O183" s="88">
        <v>13.7839516774887</v>
      </c>
      <c r="P183" s="88">
        <v>13.636925665197399</v>
      </c>
      <c r="Q183" s="88">
        <v>13.484801950437101</v>
      </c>
      <c r="R183" s="88">
        <v>13.332824265364801</v>
      </c>
      <c r="S183" s="88">
        <v>13.187460241190299</v>
      </c>
      <c r="T183" s="88">
        <v>13.040647675453</v>
      </c>
      <c r="U183" s="88">
        <v>12.7779962930981</v>
      </c>
      <c r="V183" s="88">
        <v>12.5380508807828</v>
      </c>
      <c r="W183" s="88">
        <v>12.3034070933534</v>
      </c>
      <c r="X183" s="88">
        <v>12.217045637787001</v>
      </c>
      <c r="Y183" s="88">
        <v>12.161258480460701</v>
      </c>
      <c r="Z183" s="88">
        <v>12.1133577922059</v>
      </c>
      <c r="AA183" s="88">
        <v>12.1133577922059</v>
      </c>
    </row>
    <row r="184" spans="1:27" x14ac:dyDescent="0.2">
      <c r="A184" s="89" t="s">
        <v>264</v>
      </c>
      <c r="B184" s="88">
        <v>0</v>
      </c>
      <c r="C184" s="88">
        <v>0</v>
      </c>
      <c r="D184" s="88">
        <v>0</v>
      </c>
      <c r="E184" s="88">
        <v>0</v>
      </c>
      <c r="F184" s="88">
        <v>0</v>
      </c>
      <c r="G184" s="88">
        <v>0</v>
      </c>
      <c r="H184" s="88">
        <v>0</v>
      </c>
      <c r="I184" s="88">
        <v>0</v>
      </c>
      <c r="J184" s="88">
        <v>0</v>
      </c>
      <c r="K184" s="88">
        <v>0</v>
      </c>
      <c r="L184" s="88">
        <v>0</v>
      </c>
      <c r="M184" s="88">
        <v>0</v>
      </c>
      <c r="N184" s="88">
        <v>0</v>
      </c>
      <c r="O184" s="88">
        <v>0</v>
      </c>
      <c r="P184" s="88">
        <v>0</v>
      </c>
      <c r="Q184" s="88">
        <v>0</v>
      </c>
      <c r="R184" s="88">
        <v>0</v>
      </c>
      <c r="S184" s="88">
        <v>0</v>
      </c>
      <c r="T184" s="88">
        <v>0</v>
      </c>
      <c r="U184" s="88">
        <v>0</v>
      </c>
      <c r="V184" s="88">
        <v>0</v>
      </c>
      <c r="W184" s="88">
        <v>0</v>
      </c>
      <c r="X184" s="88">
        <v>0</v>
      </c>
      <c r="Y184" s="88">
        <v>0</v>
      </c>
      <c r="Z184" s="88">
        <v>0</v>
      </c>
      <c r="AA184" s="88">
        <v>0</v>
      </c>
    </row>
    <row r="185" spans="1:27" x14ac:dyDescent="0.2">
      <c r="A185" s="89" t="s">
        <v>265</v>
      </c>
    </row>
    <row r="186" spans="1:27" x14ac:dyDescent="0.2">
      <c r="A186" s="89" t="s">
        <v>266</v>
      </c>
      <c r="B186" s="88">
        <v>0</v>
      </c>
      <c r="C186" s="88">
        <v>0</v>
      </c>
      <c r="D186" s="88">
        <v>0</v>
      </c>
      <c r="E186" s="88">
        <v>0</v>
      </c>
      <c r="F186" s="88">
        <v>0</v>
      </c>
      <c r="G186" s="88">
        <v>0</v>
      </c>
      <c r="H186" s="88">
        <v>0</v>
      </c>
      <c r="I186" s="88">
        <v>0</v>
      </c>
      <c r="J186" s="88">
        <v>0</v>
      </c>
      <c r="K186" s="88">
        <v>0</v>
      </c>
      <c r="L186" s="88">
        <v>0</v>
      </c>
      <c r="M186" s="88">
        <v>0</v>
      </c>
      <c r="N186" s="88">
        <v>0</v>
      </c>
      <c r="O186" s="88">
        <v>0</v>
      </c>
      <c r="P186" s="88">
        <v>0</v>
      </c>
      <c r="Q186" s="88">
        <v>0</v>
      </c>
      <c r="R186" s="88">
        <v>0</v>
      </c>
      <c r="S186" s="88">
        <v>0</v>
      </c>
      <c r="T186" s="88">
        <v>0</v>
      </c>
      <c r="U186" s="88">
        <v>0</v>
      </c>
      <c r="V186" s="88">
        <v>0</v>
      </c>
      <c r="W186" s="88">
        <v>0</v>
      </c>
      <c r="X186" s="88">
        <v>0</v>
      </c>
      <c r="Y186" s="88">
        <v>0</v>
      </c>
      <c r="Z186" s="88">
        <v>0</v>
      </c>
      <c r="AA186" s="88">
        <v>0</v>
      </c>
    </row>
    <row r="187" spans="1:27" x14ac:dyDescent="0.2">
      <c r="A187" s="89" t="s">
        <v>267</v>
      </c>
    </row>
    <row r="188" spans="1:27" x14ac:dyDescent="0.2">
      <c r="A188" s="87" t="s">
        <v>268</v>
      </c>
    </row>
    <row r="189" spans="1:27" x14ac:dyDescent="0.2">
      <c r="A189" s="89" t="s">
        <v>269</v>
      </c>
      <c r="B189" s="88">
        <v>0</v>
      </c>
      <c r="C189" s="88">
        <v>0</v>
      </c>
      <c r="D189" s="88">
        <v>0</v>
      </c>
      <c r="E189" s="88">
        <v>0</v>
      </c>
      <c r="F189" s="88">
        <v>0</v>
      </c>
      <c r="G189" s="88">
        <v>0</v>
      </c>
      <c r="H189" s="88">
        <v>0</v>
      </c>
      <c r="I189" s="88">
        <v>0</v>
      </c>
      <c r="J189" s="88">
        <v>0</v>
      </c>
      <c r="K189" s="88">
        <v>0</v>
      </c>
      <c r="L189" s="88">
        <v>0</v>
      </c>
      <c r="M189" s="88">
        <v>0</v>
      </c>
      <c r="N189" s="88">
        <v>0</v>
      </c>
      <c r="O189" s="88">
        <v>0</v>
      </c>
      <c r="P189" s="88">
        <v>0</v>
      </c>
      <c r="Q189" s="88">
        <v>0</v>
      </c>
      <c r="R189" s="88">
        <v>0</v>
      </c>
      <c r="S189" s="88">
        <v>0</v>
      </c>
      <c r="T189" s="88">
        <v>0</v>
      </c>
      <c r="U189" s="88">
        <v>0</v>
      </c>
      <c r="V189" s="88">
        <v>0</v>
      </c>
      <c r="W189" s="88">
        <v>0</v>
      </c>
      <c r="X189" s="88">
        <v>0</v>
      </c>
      <c r="Y189" s="88">
        <v>0</v>
      </c>
      <c r="Z189" s="88">
        <v>0</v>
      </c>
      <c r="AA189" s="88">
        <v>0</v>
      </c>
    </row>
    <row r="190" spans="1:27" x14ac:dyDescent="0.2">
      <c r="A190" s="89" t="s">
        <v>270</v>
      </c>
      <c r="B190" s="88">
        <v>0</v>
      </c>
      <c r="C190" s="88">
        <v>0</v>
      </c>
      <c r="D190" s="88">
        <v>0</v>
      </c>
      <c r="E190" s="88">
        <v>0</v>
      </c>
      <c r="F190" s="88">
        <v>0</v>
      </c>
      <c r="G190" s="88">
        <v>0</v>
      </c>
      <c r="H190" s="88">
        <v>0</v>
      </c>
      <c r="I190" s="88">
        <v>0</v>
      </c>
      <c r="J190" s="88">
        <v>0</v>
      </c>
      <c r="K190" s="88">
        <v>0</v>
      </c>
      <c r="L190" s="88">
        <v>0</v>
      </c>
      <c r="M190" s="88">
        <v>0</v>
      </c>
      <c r="N190" s="88">
        <v>0</v>
      </c>
      <c r="O190" s="88">
        <v>0</v>
      </c>
      <c r="P190" s="88">
        <v>0</v>
      </c>
      <c r="Q190" s="88">
        <v>0</v>
      </c>
      <c r="R190" s="88">
        <v>0</v>
      </c>
      <c r="S190" s="88">
        <v>0</v>
      </c>
      <c r="T190" s="88">
        <v>0</v>
      </c>
      <c r="U190" s="88">
        <v>0</v>
      </c>
      <c r="V190" s="88">
        <v>0</v>
      </c>
      <c r="W190" s="88">
        <v>0</v>
      </c>
      <c r="X190" s="88">
        <v>0</v>
      </c>
      <c r="Y190" s="88">
        <v>0</v>
      </c>
      <c r="Z190" s="88">
        <v>0</v>
      </c>
      <c r="AA190" s="88">
        <v>0</v>
      </c>
    </row>
    <row r="191" spans="1:27" x14ac:dyDescent="0.2">
      <c r="A191" s="89" t="s">
        <v>271</v>
      </c>
      <c r="B191" s="88">
        <v>0</v>
      </c>
      <c r="C191" s="88">
        <v>0</v>
      </c>
      <c r="D191" s="88">
        <v>0</v>
      </c>
      <c r="E191" s="88">
        <v>0</v>
      </c>
      <c r="F191" s="88">
        <v>0</v>
      </c>
      <c r="G191" s="88">
        <v>0</v>
      </c>
      <c r="H191" s="88">
        <v>0</v>
      </c>
      <c r="I191" s="88">
        <v>0</v>
      </c>
      <c r="J191" s="88">
        <v>0</v>
      </c>
      <c r="K191" s="88">
        <v>0</v>
      </c>
      <c r="L191" s="88">
        <v>0</v>
      </c>
      <c r="M191" s="88">
        <v>0</v>
      </c>
      <c r="N191" s="88">
        <v>0</v>
      </c>
      <c r="O191" s="88">
        <v>0</v>
      </c>
      <c r="P191" s="88">
        <v>0</v>
      </c>
      <c r="Q191" s="88">
        <v>0</v>
      </c>
      <c r="R191" s="88">
        <v>0</v>
      </c>
      <c r="S191" s="88">
        <v>0</v>
      </c>
      <c r="T191" s="88">
        <v>0</v>
      </c>
      <c r="U191" s="88">
        <v>0</v>
      </c>
      <c r="V191" s="88">
        <v>0</v>
      </c>
      <c r="W191" s="88">
        <v>0</v>
      </c>
      <c r="X191" s="88">
        <v>0</v>
      </c>
      <c r="Y191" s="88">
        <v>0</v>
      </c>
      <c r="Z191" s="88">
        <v>0</v>
      </c>
      <c r="AA191" s="88">
        <v>0</v>
      </c>
    </row>
    <row r="192" spans="1:27" x14ac:dyDescent="0.2">
      <c r="A192" s="89" t="s">
        <v>272</v>
      </c>
      <c r="B192" s="88">
        <v>0</v>
      </c>
      <c r="C192" s="88">
        <v>0</v>
      </c>
      <c r="D192" s="88">
        <v>0</v>
      </c>
      <c r="E192" s="88">
        <v>0</v>
      </c>
      <c r="F192" s="88">
        <v>0</v>
      </c>
      <c r="G192" s="88">
        <v>0</v>
      </c>
      <c r="H192" s="88">
        <v>0</v>
      </c>
      <c r="I192" s="88">
        <v>0</v>
      </c>
      <c r="J192" s="88">
        <v>0</v>
      </c>
      <c r="K192" s="88">
        <v>0</v>
      </c>
      <c r="L192" s="88">
        <v>0</v>
      </c>
      <c r="M192" s="88">
        <v>0</v>
      </c>
      <c r="N192" s="88">
        <v>0</v>
      </c>
      <c r="O192" s="88">
        <v>0</v>
      </c>
      <c r="P192" s="88">
        <v>0</v>
      </c>
      <c r="Q192" s="88">
        <v>0</v>
      </c>
      <c r="R192" s="88">
        <v>0</v>
      </c>
      <c r="S192" s="88">
        <v>0</v>
      </c>
      <c r="T192" s="88">
        <v>0</v>
      </c>
      <c r="U192" s="88">
        <v>0</v>
      </c>
      <c r="V192" s="88">
        <v>0</v>
      </c>
      <c r="W192" s="88">
        <v>0</v>
      </c>
      <c r="X192" s="88">
        <v>0</v>
      </c>
      <c r="Y192" s="88">
        <v>0</v>
      </c>
      <c r="Z192" s="88">
        <v>0</v>
      </c>
      <c r="AA192" s="88">
        <v>0</v>
      </c>
    </row>
    <row r="193" spans="1:27" x14ac:dyDescent="0.2">
      <c r="A193" s="89" t="s">
        <v>273</v>
      </c>
      <c r="B193" s="88">
        <v>0</v>
      </c>
      <c r="C193" s="88">
        <v>0</v>
      </c>
      <c r="D193" s="88">
        <v>0</v>
      </c>
      <c r="E193" s="88">
        <v>0</v>
      </c>
      <c r="F193" s="88">
        <v>0</v>
      </c>
      <c r="G193" s="88">
        <v>0</v>
      </c>
      <c r="H193" s="88">
        <v>0</v>
      </c>
      <c r="I193" s="88">
        <v>0</v>
      </c>
      <c r="J193" s="88">
        <v>0</v>
      </c>
      <c r="K193" s="88">
        <v>0</v>
      </c>
      <c r="L193" s="88">
        <v>0</v>
      </c>
      <c r="M193" s="88">
        <v>0</v>
      </c>
      <c r="N193" s="88">
        <v>0</v>
      </c>
      <c r="O193" s="88">
        <v>0</v>
      </c>
      <c r="P193" s="88">
        <v>0</v>
      </c>
      <c r="Q193" s="88">
        <v>0</v>
      </c>
      <c r="R193" s="88">
        <v>0</v>
      </c>
      <c r="S193" s="88">
        <v>0</v>
      </c>
      <c r="T193" s="88">
        <v>0</v>
      </c>
      <c r="U193" s="88">
        <v>0</v>
      </c>
      <c r="V193" s="88">
        <v>0</v>
      </c>
      <c r="W193" s="88">
        <v>0</v>
      </c>
      <c r="X193" s="88">
        <v>0</v>
      </c>
      <c r="Y193" s="88">
        <v>0</v>
      </c>
      <c r="Z193" s="88">
        <v>0</v>
      </c>
      <c r="AA193" s="88">
        <v>0</v>
      </c>
    </row>
    <row r="194" spans="1:27" x14ac:dyDescent="0.2">
      <c r="A194" s="89" t="s">
        <v>274</v>
      </c>
      <c r="B194" s="88">
        <v>0</v>
      </c>
      <c r="C194" s="88">
        <v>0</v>
      </c>
      <c r="D194" s="88">
        <v>0</v>
      </c>
      <c r="E194" s="88">
        <v>0</v>
      </c>
      <c r="F194" s="88">
        <v>0</v>
      </c>
      <c r="G194" s="88">
        <v>0</v>
      </c>
      <c r="H194" s="88">
        <v>0</v>
      </c>
      <c r="I194" s="88">
        <v>0</v>
      </c>
      <c r="J194" s="88">
        <v>0</v>
      </c>
      <c r="K194" s="88">
        <v>0</v>
      </c>
      <c r="L194" s="88">
        <v>0</v>
      </c>
      <c r="M194" s="88">
        <v>0</v>
      </c>
      <c r="N194" s="88">
        <v>0</v>
      </c>
      <c r="O194" s="88">
        <v>0</v>
      </c>
      <c r="P194" s="88">
        <v>0</v>
      </c>
      <c r="Q194" s="88">
        <v>0</v>
      </c>
      <c r="R194" s="88">
        <v>0</v>
      </c>
      <c r="S194" s="88">
        <v>0</v>
      </c>
      <c r="T194" s="88">
        <v>0</v>
      </c>
      <c r="U194" s="88">
        <v>0</v>
      </c>
      <c r="V194" s="88">
        <v>0</v>
      </c>
      <c r="W194" s="88">
        <v>0</v>
      </c>
      <c r="X194" s="88">
        <v>0</v>
      </c>
      <c r="Y194" s="88">
        <v>0</v>
      </c>
      <c r="Z194" s="88">
        <v>0</v>
      </c>
      <c r="AA194" s="88">
        <v>0</v>
      </c>
    </row>
    <row r="195" spans="1:27" x14ac:dyDescent="0.2">
      <c r="A195" s="89" t="s">
        <v>275</v>
      </c>
      <c r="B195" s="88">
        <v>0</v>
      </c>
      <c r="C195" s="88">
        <v>0</v>
      </c>
      <c r="D195" s="88">
        <v>0</v>
      </c>
      <c r="E195" s="88">
        <v>0</v>
      </c>
      <c r="F195" s="88">
        <v>0</v>
      </c>
      <c r="G195" s="88">
        <v>0</v>
      </c>
      <c r="H195" s="88">
        <v>0</v>
      </c>
      <c r="I195" s="88">
        <v>0</v>
      </c>
      <c r="J195" s="88">
        <v>0</v>
      </c>
      <c r="K195" s="88">
        <v>0</v>
      </c>
      <c r="L195" s="88">
        <v>0</v>
      </c>
      <c r="M195" s="88">
        <v>0</v>
      </c>
      <c r="N195" s="88">
        <v>0</v>
      </c>
      <c r="O195" s="88">
        <v>0</v>
      </c>
      <c r="P195" s="88">
        <v>0</v>
      </c>
      <c r="Q195" s="88">
        <v>0</v>
      </c>
      <c r="R195" s="88">
        <v>0</v>
      </c>
      <c r="S195" s="88">
        <v>0</v>
      </c>
      <c r="T195" s="88">
        <v>0</v>
      </c>
      <c r="U195" s="88">
        <v>0</v>
      </c>
      <c r="V195" s="88">
        <v>0</v>
      </c>
      <c r="W195" s="88">
        <v>0</v>
      </c>
      <c r="X195" s="88">
        <v>0</v>
      </c>
      <c r="Y195" s="88">
        <v>0</v>
      </c>
      <c r="Z195" s="88">
        <v>0</v>
      </c>
      <c r="AA195" s="88">
        <v>0</v>
      </c>
    </row>
    <row r="196" spans="1:27" x14ac:dyDescent="0.2">
      <c r="A196" s="89" t="s">
        <v>276</v>
      </c>
      <c r="B196" s="88">
        <v>0</v>
      </c>
      <c r="C196" s="88">
        <v>0</v>
      </c>
      <c r="D196" s="88">
        <v>0</v>
      </c>
      <c r="E196" s="88">
        <v>0</v>
      </c>
      <c r="F196" s="88">
        <v>0</v>
      </c>
      <c r="G196" s="88">
        <v>0</v>
      </c>
      <c r="H196" s="88">
        <v>0</v>
      </c>
      <c r="I196" s="88">
        <v>0</v>
      </c>
      <c r="J196" s="88">
        <v>0</v>
      </c>
      <c r="K196" s="88">
        <v>0</v>
      </c>
      <c r="L196" s="88">
        <v>0</v>
      </c>
      <c r="M196" s="88">
        <v>0</v>
      </c>
      <c r="N196" s="88">
        <v>0</v>
      </c>
      <c r="O196" s="88">
        <v>0</v>
      </c>
      <c r="P196" s="88">
        <v>0</v>
      </c>
      <c r="Q196" s="88">
        <v>0</v>
      </c>
      <c r="R196" s="88">
        <v>0</v>
      </c>
      <c r="S196" s="88">
        <v>0</v>
      </c>
      <c r="T196" s="88">
        <v>0</v>
      </c>
      <c r="U196" s="88">
        <v>0</v>
      </c>
      <c r="V196" s="88">
        <v>0</v>
      </c>
      <c r="W196" s="88">
        <v>0</v>
      </c>
      <c r="X196" s="88">
        <v>0</v>
      </c>
      <c r="Y196" s="88">
        <v>0</v>
      </c>
      <c r="Z196" s="88">
        <v>0</v>
      </c>
      <c r="AA196" s="88">
        <v>0</v>
      </c>
    </row>
    <row r="197" spans="1:27" x14ac:dyDescent="0.2">
      <c r="A197" s="89" t="s">
        <v>277</v>
      </c>
      <c r="B197" s="88">
        <v>0</v>
      </c>
      <c r="C197" s="88">
        <v>0</v>
      </c>
      <c r="D197" s="88">
        <v>0</v>
      </c>
      <c r="E197" s="88">
        <v>0</v>
      </c>
      <c r="F197" s="88">
        <v>0</v>
      </c>
      <c r="G197" s="88">
        <v>0</v>
      </c>
      <c r="H197" s="88">
        <v>0</v>
      </c>
      <c r="I197" s="88">
        <v>0</v>
      </c>
      <c r="J197" s="88">
        <v>0</v>
      </c>
      <c r="K197" s="88">
        <v>0</v>
      </c>
      <c r="L197" s="88">
        <v>0</v>
      </c>
      <c r="M197" s="88">
        <v>0</v>
      </c>
      <c r="N197" s="88">
        <v>0</v>
      </c>
      <c r="O197" s="88">
        <v>0</v>
      </c>
      <c r="P197" s="88">
        <v>0</v>
      </c>
      <c r="Q197" s="88">
        <v>0</v>
      </c>
      <c r="R197" s="88">
        <v>0</v>
      </c>
      <c r="S197" s="88">
        <v>0</v>
      </c>
      <c r="T197" s="88">
        <v>0</v>
      </c>
      <c r="U197" s="88">
        <v>0</v>
      </c>
      <c r="V197" s="88">
        <v>0</v>
      </c>
      <c r="W197" s="88">
        <v>0</v>
      </c>
      <c r="X197" s="88">
        <v>0</v>
      </c>
      <c r="Y197" s="88">
        <v>0</v>
      </c>
      <c r="Z197" s="88">
        <v>0</v>
      </c>
      <c r="AA197" s="88">
        <v>0</v>
      </c>
    </row>
    <row r="198" spans="1:27" x14ac:dyDescent="0.2">
      <c r="A198" s="89" t="s">
        <v>278</v>
      </c>
      <c r="B198" s="88">
        <v>0</v>
      </c>
      <c r="C198" s="88">
        <v>0</v>
      </c>
      <c r="D198" s="88">
        <v>0</v>
      </c>
      <c r="E198" s="88">
        <v>0</v>
      </c>
      <c r="F198" s="88">
        <v>0</v>
      </c>
      <c r="G198" s="88">
        <v>0</v>
      </c>
      <c r="H198" s="88">
        <v>0</v>
      </c>
      <c r="I198" s="88">
        <v>0</v>
      </c>
      <c r="J198" s="88">
        <v>0</v>
      </c>
      <c r="K198" s="88">
        <v>0</v>
      </c>
      <c r="L198" s="88">
        <v>0</v>
      </c>
      <c r="M198" s="88">
        <v>0</v>
      </c>
      <c r="N198" s="88">
        <v>0</v>
      </c>
      <c r="O198" s="88">
        <v>0</v>
      </c>
      <c r="P198" s="88">
        <v>0</v>
      </c>
      <c r="Q198" s="88">
        <v>0</v>
      </c>
      <c r="R198" s="88">
        <v>0</v>
      </c>
      <c r="S198" s="88">
        <v>0</v>
      </c>
      <c r="T198" s="88">
        <v>0</v>
      </c>
      <c r="U198" s="88">
        <v>0</v>
      </c>
      <c r="V198" s="88">
        <v>0</v>
      </c>
      <c r="W198" s="88">
        <v>0</v>
      </c>
      <c r="X198" s="88">
        <v>0</v>
      </c>
      <c r="Y198" s="88">
        <v>0</v>
      </c>
      <c r="Z198" s="88">
        <v>0</v>
      </c>
      <c r="AA198" s="88">
        <v>0</v>
      </c>
    </row>
    <row r="199" spans="1:27" x14ac:dyDescent="0.2">
      <c r="A199" s="89" t="s">
        <v>279</v>
      </c>
    </row>
    <row r="200" spans="1:27" x14ac:dyDescent="0.2">
      <c r="A200" s="87" t="s">
        <v>280</v>
      </c>
    </row>
    <row r="201" spans="1:27" x14ac:dyDescent="0.2">
      <c r="A201" s="89" t="s">
        <v>281</v>
      </c>
      <c r="B201" s="88">
        <v>646096016.45076895</v>
      </c>
      <c r="C201" s="88">
        <v>1294028535.63692</v>
      </c>
      <c r="D201" s="88">
        <v>1945304451.26846</v>
      </c>
      <c r="E201" s="88">
        <v>2601440217.9753799</v>
      </c>
      <c r="F201" s="88">
        <v>3263516932.9992199</v>
      </c>
      <c r="G201" s="88">
        <v>3934443617.8099899</v>
      </c>
      <c r="H201" s="88">
        <v>4613130840.4153795</v>
      </c>
      <c r="I201" s="88">
        <v>5302059181.7369204</v>
      </c>
      <c r="J201" s="88">
        <v>5996990248.7546101</v>
      </c>
      <c r="K201" s="88">
        <v>6697323326.7015305</v>
      </c>
      <c r="L201" s="88">
        <v>7387312404.7092199</v>
      </c>
      <c r="M201" s="88">
        <v>8081381506.23384</v>
      </c>
      <c r="N201" s="88">
        <v>8081381506.23384</v>
      </c>
      <c r="O201" s="88">
        <v>8781263952.5876904</v>
      </c>
      <c r="P201" s="88">
        <v>8838064844.9084492</v>
      </c>
      <c r="Q201" s="88">
        <v>8899733701.5046101</v>
      </c>
      <c r="R201" s="88">
        <v>8962975085.3822994</v>
      </c>
      <c r="S201" s="88">
        <v>9026859051.1676807</v>
      </c>
      <c r="T201" s="88">
        <v>9094088781.2346096</v>
      </c>
      <c r="U201" s="88">
        <v>9162169550.7630692</v>
      </c>
      <c r="V201" s="88">
        <v>9232538197.8030701</v>
      </c>
      <c r="W201" s="88">
        <v>9299789049.2907696</v>
      </c>
      <c r="X201" s="88">
        <v>9365670277.9038391</v>
      </c>
      <c r="Y201" s="88">
        <v>9428325127.4022999</v>
      </c>
      <c r="Z201" s="88">
        <v>9510850025.6346092</v>
      </c>
      <c r="AA201" s="88">
        <v>9510850025.6346092</v>
      </c>
    </row>
    <row r="202" spans="1:27" x14ac:dyDescent="0.2">
      <c r="A202" s="89" t="s">
        <v>282</v>
      </c>
      <c r="B202" s="88">
        <v>0</v>
      </c>
      <c r="C202" s="88">
        <v>0</v>
      </c>
      <c r="D202" s="88">
        <v>0</v>
      </c>
      <c r="E202" s="88">
        <v>0</v>
      </c>
      <c r="F202" s="88">
        <v>0</v>
      </c>
      <c r="G202" s="88">
        <v>0</v>
      </c>
      <c r="H202" s="88">
        <v>0</v>
      </c>
      <c r="I202" s="88">
        <v>0</v>
      </c>
      <c r="J202" s="88">
        <v>0</v>
      </c>
      <c r="K202" s="88">
        <v>0</v>
      </c>
      <c r="L202" s="88">
        <v>0</v>
      </c>
      <c r="M202" s="88">
        <v>0</v>
      </c>
      <c r="N202" s="88">
        <v>0</v>
      </c>
      <c r="O202" s="88">
        <v>0</v>
      </c>
      <c r="P202" s="88">
        <v>0</v>
      </c>
      <c r="Q202" s="88">
        <v>0</v>
      </c>
      <c r="R202" s="88">
        <v>0</v>
      </c>
      <c r="S202" s="88">
        <v>0</v>
      </c>
      <c r="T202" s="88">
        <v>0</v>
      </c>
      <c r="U202" s="88">
        <v>0</v>
      </c>
      <c r="V202" s="88">
        <v>0</v>
      </c>
      <c r="W202" s="88">
        <v>0</v>
      </c>
      <c r="X202" s="88">
        <v>0</v>
      </c>
      <c r="Y202" s="88">
        <v>0</v>
      </c>
      <c r="Z202" s="88">
        <v>0</v>
      </c>
      <c r="AA202" s="88">
        <v>0</v>
      </c>
    </row>
    <row r="203" spans="1:27" x14ac:dyDescent="0.2">
      <c r="A203" s="89" t="s">
        <v>283</v>
      </c>
      <c r="B203" s="88">
        <v>569023536.58153796</v>
      </c>
      <c r="C203" s="88">
        <v>1138086813.6284599</v>
      </c>
      <c r="D203" s="88">
        <v>1707111928.13923</v>
      </c>
      <c r="E203" s="88">
        <v>2276182326.39538</v>
      </c>
      <c r="F203" s="88">
        <v>2845297594.95153</v>
      </c>
      <c r="G203" s="88">
        <v>3414458269.9161501</v>
      </c>
      <c r="H203" s="88">
        <v>3983664367.6915302</v>
      </c>
      <c r="I203" s="88">
        <v>4552915888.2792301</v>
      </c>
      <c r="J203" s="88">
        <v>5122212831.6769199</v>
      </c>
      <c r="K203" s="88">
        <v>5753087683.7492304</v>
      </c>
      <c r="L203" s="88">
        <v>6421932879.39077</v>
      </c>
      <c r="M203" s="88">
        <v>7090655442.7784595</v>
      </c>
      <c r="N203" s="88">
        <v>7090655442.7784595</v>
      </c>
      <c r="O203" s="88">
        <v>7759425354.33846</v>
      </c>
      <c r="P203" s="88">
        <v>7859218468.8769197</v>
      </c>
      <c r="Q203" s="88">
        <v>7958955214.5315304</v>
      </c>
      <c r="R203" s="88">
        <v>8064535004.9861498</v>
      </c>
      <c r="S203" s="88">
        <v>8170116271.0453796</v>
      </c>
      <c r="T203" s="88">
        <v>8275695330.19769</v>
      </c>
      <c r="U203" s="88">
        <v>8381277450.2092304</v>
      </c>
      <c r="V203" s="88">
        <v>8486862499.5376902</v>
      </c>
      <c r="W203" s="88">
        <v>8607679673.0807705</v>
      </c>
      <c r="X203" s="88">
        <v>8728443795.1000004</v>
      </c>
      <c r="Y203" s="88">
        <v>8825099561.4376907</v>
      </c>
      <c r="Z203" s="88">
        <v>8883387586.1161499</v>
      </c>
      <c r="AA203" s="88">
        <v>8883387586.1161499</v>
      </c>
    </row>
    <row r="204" spans="1:27" x14ac:dyDescent="0.2">
      <c r="A204" s="89" t="s">
        <v>284</v>
      </c>
      <c r="B204" s="88">
        <v>36145846.146922998</v>
      </c>
      <c r="C204" s="88">
        <v>71007230.752307698</v>
      </c>
      <c r="D204" s="88">
        <v>106980384.591538</v>
      </c>
      <c r="E204" s="88">
        <v>148408846.12307599</v>
      </c>
      <c r="F204" s="88">
        <v>192071153.80846101</v>
      </c>
      <c r="G204" s="88">
        <v>230871923.032307</v>
      </c>
      <c r="H204" s="88">
        <v>281693384.56384599</v>
      </c>
      <c r="I204" s="88">
        <v>333948692.24923003</v>
      </c>
      <c r="J204" s="88">
        <v>409557692.24538398</v>
      </c>
      <c r="K204" s="88">
        <v>434179076.85615301</v>
      </c>
      <c r="L204" s="88">
        <v>460065538.38769197</v>
      </c>
      <c r="M204" s="88">
        <v>506598153.76538402</v>
      </c>
      <c r="N204" s="88">
        <v>506598153.76538402</v>
      </c>
      <c r="O204" s="88">
        <v>570782461.45076895</v>
      </c>
      <c r="P204" s="88">
        <v>601556384.52538395</v>
      </c>
      <c r="Q204" s="88">
        <v>634872384.52846098</v>
      </c>
      <c r="R204" s="88">
        <v>661925076.83615303</v>
      </c>
      <c r="S204" s="88">
        <v>681123769.14384604</v>
      </c>
      <c r="T204" s="88">
        <v>701240769.14384604</v>
      </c>
      <c r="U204" s="88">
        <v>718604922.99153805</v>
      </c>
      <c r="V204" s="88">
        <v>705456922.99230695</v>
      </c>
      <c r="W204" s="88">
        <v>675637153.76153803</v>
      </c>
      <c r="X204" s="88">
        <v>614235461.45076895</v>
      </c>
      <c r="Y204" s="88">
        <v>557851229.836923</v>
      </c>
      <c r="Z204" s="88">
        <v>543671537.52769196</v>
      </c>
      <c r="AA204" s="88">
        <v>543671537.52769196</v>
      </c>
    </row>
    <row r="205" spans="1:27" x14ac:dyDescent="0.2">
      <c r="A205" s="89" t="s">
        <v>285</v>
      </c>
      <c r="B205" s="88">
        <v>13821061.268461499</v>
      </c>
      <c r="C205" s="88">
        <v>27536832.9161538</v>
      </c>
      <c r="D205" s="88">
        <v>41167424.367692299</v>
      </c>
      <c r="E205" s="88">
        <v>54736457.963846102</v>
      </c>
      <c r="F205" s="88">
        <v>68226236.550769195</v>
      </c>
      <c r="G205" s="88">
        <v>81649467.794615299</v>
      </c>
      <c r="H205" s="88">
        <v>95049379.375384599</v>
      </c>
      <c r="I205" s="88">
        <v>108494597.66923</v>
      </c>
      <c r="J205" s="88">
        <v>121834218.975384</v>
      </c>
      <c r="K205" s="88">
        <v>135137014.62</v>
      </c>
      <c r="L205" s="88">
        <v>148456105.580769</v>
      </c>
      <c r="M205" s="88">
        <v>161795377.836923</v>
      </c>
      <c r="N205" s="88">
        <v>161795377.836923</v>
      </c>
      <c r="O205" s="88">
        <v>175177591.18307599</v>
      </c>
      <c r="P205" s="88">
        <v>174779197.13076901</v>
      </c>
      <c r="Q205" s="88">
        <v>174518141.59922999</v>
      </c>
      <c r="R205" s="88">
        <v>174342643.32538399</v>
      </c>
      <c r="S205" s="88">
        <v>174234105.73538399</v>
      </c>
      <c r="T205" s="88">
        <v>174169123.954615</v>
      </c>
      <c r="U205" s="88">
        <v>174252047.782307</v>
      </c>
      <c r="V205" s="88">
        <v>174413770.41999999</v>
      </c>
      <c r="W205" s="88">
        <v>174608105.390769</v>
      </c>
      <c r="X205" s="88">
        <v>175021890.34076899</v>
      </c>
      <c r="Y205" s="88">
        <v>174266915.72769201</v>
      </c>
      <c r="Z205" s="88">
        <v>173271044.574615</v>
      </c>
      <c r="AA205" s="88">
        <v>173271044.574615</v>
      </c>
    </row>
    <row r="206" spans="1:27" x14ac:dyDescent="0.2">
      <c r="A206" s="89" t="s">
        <v>286</v>
      </c>
      <c r="B206" s="88">
        <v>128188.883846153</v>
      </c>
      <c r="C206" s="88">
        <v>256377.76769230701</v>
      </c>
      <c r="D206" s="88">
        <v>384566.65153846098</v>
      </c>
      <c r="E206" s="88">
        <v>512755.53538461501</v>
      </c>
      <c r="F206" s="88">
        <v>640944.41923076904</v>
      </c>
      <c r="G206" s="88">
        <v>769133.30307692301</v>
      </c>
      <c r="H206" s="88">
        <v>897322.18692307698</v>
      </c>
      <c r="I206" s="88">
        <v>1025511.07076923</v>
      </c>
      <c r="J206" s="88">
        <v>1153699.9546153799</v>
      </c>
      <c r="K206" s="88">
        <v>1281888.8384615299</v>
      </c>
      <c r="L206" s="88">
        <v>1410077.72230769</v>
      </c>
      <c r="M206" s="88">
        <v>1538266.60615384</v>
      </c>
      <c r="N206" s="88">
        <v>1538266.60615384</v>
      </c>
      <c r="O206" s="88">
        <v>1666455.49</v>
      </c>
      <c r="P206" s="88">
        <v>1666455.49</v>
      </c>
      <c r="Q206" s="88">
        <v>1666455.49</v>
      </c>
      <c r="R206" s="88">
        <v>1666455.49</v>
      </c>
      <c r="S206" s="88">
        <v>1666455.49</v>
      </c>
      <c r="T206" s="88">
        <v>1666455.49</v>
      </c>
      <c r="U206" s="88">
        <v>1666455.49</v>
      </c>
      <c r="V206" s="88">
        <v>1666455.49</v>
      </c>
      <c r="W206" s="88">
        <v>1666455.49</v>
      </c>
      <c r="X206" s="88">
        <v>1666455.49</v>
      </c>
      <c r="Y206" s="88">
        <v>1666455.49</v>
      </c>
      <c r="Z206" s="88">
        <v>1666455.49</v>
      </c>
      <c r="AA206" s="88">
        <v>1666455.49</v>
      </c>
    </row>
    <row r="207" spans="1:27" x14ac:dyDescent="0.2">
      <c r="A207" s="89" t="s">
        <v>287</v>
      </c>
      <c r="B207" s="88">
        <v>18135884.963076901</v>
      </c>
      <c r="C207" s="88">
        <v>36271769.926153801</v>
      </c>
      <c r="D207" s="88">
        <v>54407654.889230698</v>
      </c>
      <c r="E207" s="88">
        <v>72543539.852307707</v>
      </c>
      <c r="F207" s="88">
        <v>90679424.815384597</v>
      </c>
      <c r="G207" s="88">
        <v>110852119.89384601</v>
      </c>
      <c r="H207" s="88">
        <v>131024814.972307</v>
      </c>
      <c r="I207" s="88">
        <v>151197510.050769</v>
      </c>
      <c r="J207" s="88">
        <v>169171714.686923</v>
      </c>
      <c r="K207" s="88">
        <v>187145919.32307601</v>
      </c>
      <c r="L207" s="88">
        <v>205114466.330769</v>
      </c>
      <c r="M207" s="88">
        <v>223080184.53692299</v>
      </c>
      <c r="N207" s="88">
        <v>223080184.53692299</v>
      </c>
      <c r="O207" s="88">
        <v>241045902.743076</v>
      </c>
      <c r="P207" s="88">
        <v>240875735.98615301</v>
      </c>
      <c r="Q207" s="88">
        <v>240697082.78692299</v>
      </c>
      <c r="R207" s="88">
        <v>240518429.58769199</v>
      </c>
      <c r="S207" s="88">
        <v>240339776.38846099</v>
      </c>
      <c r="T207" s="88">
        <v>240152636.746923</v>
      </c>
      <c r="U207" s="88">
        <v>237928686.99000001</v>
      </c>
      <c r="V207" s="88">
        <v>235704737.23307699</v>
      </c>
      <c r="W207" s="88">
        <v>233472301.03384599</v>
      </c>
      <c r="X207" s="88">
        <v>233438355.276923</v>
      </c>
      <c r="Y207" s="88">
        <v>233685026.83769199</v>
      </c>
      <c r="Z207" s="88">
        <v>234326834.905384</v>
      </c>
      <c r="AA207" s="88">
        <v>234326834.905384</v>
      </c>
    </row>
    <row r="208" spans="1:27" x14ac:dyDescent="0.2">
      <c r="A208" s="89" t="s">
        <v>288</v>
      </c>
      <c r="B208" s="88">
        <v>241113134.936923</v>
      </c>
      <c r="C208" s="88">
        <v>481567361.34846097</v>
      </c>
      <c r="D208" s="88">
        <v>726634436.49923003</v>
      </c>
      <c r="E208" s="88">
        <v>971372601.13076901</v>
      </c>
      <c r="F208" s="88">
        <v>1215781855.2430699</v>
      </c>
      <c r="G208" s="88">
        <v>1459837205.7084601</v>
      </c>
      <c r="H208" s="88">
        <v>1703563645.6546099</v>
      </c>
      <c r="I208" s="88">
        <v>1946961175.0815301</v>
      </c>
      <c r="J208" s="88">
        <v>2205791699.6192298</v>
      </c>
      <c r="K208" s="88">
        <v>2464293313.6376901</v>
      </c>
      <c r="L208" s="88">
        <v>2730439456.4253802</v>
      </c>
      <c r="M208" s="88">
        <v>2992708386.65307</v>
      </c>
      <c r="N208" s="88">
        <v>2992708386.65307</v>
      </c>
      <c r="O208" s="88">
        <v>3254977316.8807602</v>
      </c>
      <c r="P208" s="88">
        <v>3275827353.0946102</v>
      </c>
      <c r="Q208" s="88">
        <v>3299087513.6138401</v>
      </c>
      <c r="R208" s="88">
        <v>3317581945.8553801</v>
      </c>
      <c r="S208" s="88">
        <v>3336252409.0776901</v>
      </c>
      <c r="T208" s="88">
        <v>3353060552.3176899</v>
      </c>
      <c r="U208" s="88">
        <v>3370069719.6661501</v>
      </c>
      <c r="V208" s="88">
        <v>3387254917.9953799</v>
      </c>
      <c r="W208" s="88">
        <v>3386875561.3207698</v>
      </c>
      <c r="X208" s="88">
        <v>3370910329.9969201</v>
      </c>
      <c r="Y208" s="88">
        <v>3366996075.1023002</v>
      </c>
      <c r="Z208" s="88">
        <v>3356582519.8376899</v>
      </c>
      <c r="AA208" s="88">
        <v>3356582519.8376899</v>
      </c>
    </row>
    <row r="209" spans="1:27" x14ac:dyDescent="0.2">
      <c r="A209" s="89" t="s">
        <v>289</v>
      </c>
      <c r="B209" s="88">
        <v>0</v>
      </c>
      <c r="C209" s="88">
        <v>0</v>
      </c>
      <c r="D209" s="88">
        <v>0</v>
      </c>
      <c r="E209" s="88">
        <v>0</v>
      </c>
      <c r="F209" s="88">
        <v>0</v>
      </c>
      <c r="G209" s="88">
        <v>0</v>
      </c>
      <c r="H209" s="88">
        <v>0</v>
      </c>
      <c r="I209" s="88">
        <v>0</v>
      </c>
      <c r="J209" s="88">
        <v>0</v>
      </c>
      <c r="K209" s="88">
        <v>0</v>
      </c>
      <c r="L209" s="88">
        <v>0</v>
      </c>
      <c r="M209" s="88">
        <v>0</v>
      </c>
      <c r="N209" s="88">
        <v>0</v>
      </c>
      <c r="O209" s="88">
        <v>0</v>
      </c>
      <c r="P209" s="88">
        <v>0</v>
      </c>
      <c r="Q209" s="88">
        <v>0</v>
      </c>
      <c r="R209" s="88">
        <v>0</v>
      </c>
      <c r="S209" s="88">
        <v>0</v>
      </c>
      <c r="T209" s="88">
        <v>0</v>
      </c>
      <c r="U209" s="88">
        <v>0</v>
      </c>
      <c r="V209" s="88">
        <v>0</v>
      </c>
      <c r="W209" s="88">
        <v>0</v>
      </c>
      <c r="X209" s="88">
        <v>0</v>
      </c>
      <c r="Y209" s="88">
        <v>0</v>
      </c>
      <c r="Z209" s="88">
        <v>0</v>
      </c>
      <c r="AA209" s="88">
        <v>0</v>
      </c>
    </row>
    <row r="210" spans="1:27" x14ac:dyDescent="0.2">
      <c r="A210" s="89" t="s">
        <v>290</v>
      </c>
      <c r="B210" s="88">
        <v>1524463669.23153</v>
      </c>
      <c r="C210" s="88">
        <v>3048754921.97615</v>
      </c>
      <c r="D210" s="88">
        <v>4581990846.4069204</v>
      </c>
      <c r="E210" s="88">
        <v>6125196744.9761496</v>
      </c>
      <c r="F210" s="88">
        <v>7676214142.7876902</v>
      </c>
      <c r="G210" s="88">
        <v>9232881737.4584599</v>
      </c>
      <c r="H210" s="88">
        <v>10809023754.860001</v>
      </c>
      <c r="I210" s="88">
        <v>12396602556.1376</v>
      </c>
      <c r="J210" s="88">
        <v>14026712105.913</v>
      </c>
      <c r="K210" s="88">
        <v>15672448223.726101</v>
      </c>
      <c r="L210" s="88">
        <v>17354730928.546902</v>
      </c>
      <c r="M210" s="88">
        <v>19057757318.410702</v>
      </c>
      <c r="N210" s="88">
        <v>19057757318.410702</v>
      </c>
      <c r="O210" s="88">
        <v>20784339034.673801</v>
      </c>
      <c r="P210" s="88">
        <v>20991988440.012299</v>
      </c>
      <c r="Q210" s="88">
        <v>21209530494.0546</v>
      </c>
      <c r="R210" s="88">
        <v>21423544641.463001</v>
      </c>
      <c r="S210" s="88">
        <v>21630591838.048401</v>
      </c>
      <c r="T210" s="88">
        <v>21840073649.0853</v>
      </c>
      <c r="U210" s="88">
        <v>22045968833.8923</v>
      </c>
      <c r="V210" s="88">
        <v>22223897501.4715</v>
      </c>
      <c r="W210" s="88">
        <v>22379728299.368401</v>
      </c>
      <c r="X210" s="88">
        <v>22489386565.5592</v>
      </c>
      <c r="Y210" s="88">
        <v>22587890391.834599</v>
      </c>
      <c r="Z210" s="88">
        <v>22703756004.086102</v>
      </c>
      <c r="AA210" s="88">
        <v>22703756004.086102</v>
      </c>
    </row>
    <row r="211" spans="1:27" x14ac:dyDescent="0.2">
      <c r="A211" s="89" t="s">
        <v>291</v>
      </c>
    </row>
    <row r="212" spans="1:27" x14ac:dyDescent="0.2">
      <c r="A212" s="87" t="s">
        <v>292</v>
      </c>
    </row>
    <row r="213" spans="1:27" x14ac:dyDescent="0.2">
      <c r="A213" s="89" t="s">
        <v>293</v>
      </c>
      <c r="B213" s="88">
        <v>-1431449380.9828601</v>
      </c>
      <c r="C213" s="88">
        <v>-683494648.16095901</v>
      </c>
      <c r="D213" s="88">
        <v>69974247.637105703</v>
      </c>
      <c r="E213" s="88">
        <v>830706521.27812099</v>
      </c>
      <c r="F213" s="88">
        <v>1595535365.4170401</v>
      </c>
      <c r="G213" s="88">
        <v>2367188789.2217999</v>
      </c>
      <c r="H213" s="88">
        <v>3149105931.1884499</v>
      </c>
      <c r="I213" s="88">
        <v>3941485032.5388799</v>
      </c>
      <c r="J213" s="88">
        <v>4745768582.7451296</v>
      </c>
      <c r="K213" s="88">
        <v>5554408365.5757799</v>
      </c>
      <c r="L213" s="88">
        <v>6357675607.16609</v>
      </c>
      <c r="M213" s="88">
        <v>7162065613.5587301</v>
      </c>
      <c r="N213" s="88">
        <v>7162065613.5587301</v>
      </c>
      <c r="O213" s="88">
        <v>8108234146.3894901</v>
      </c>
      <c r="P213" s="88">
        <v>8163375813.7577696</v>
      </c>
      <c r="Q213" s="88">
        <v>8222669704.1467896</v>
      </c>
      <c r="R213" s="88">
        <v>8283721442.9241199</v>
      </c>
      <c r="S213" s="88">
        <v>8345124945.2025299</v>
      </c>
      <c r="T213" s="88">
        <v>8408075702.2074299</v>
      </c>
      <c r="U213" s="88">
        <v>8473432151.65874</v>
      </c>
      <c r="V213" s="88">
        <v>8539920842.2460699</v>
      </c>
      <c r="W213" s="88">
        <v>8601846003.2892303</v>
      </c>
      <c r="X213" s="88">
        <v>8661581962.9832993</v>
      </c>
      <c r="Y213" s="88">
        <v>8718044915.8022194</v>
      </c>
      <c r="Z213" s="88">
        <v>8792075384.8099003</v>
      </c>
      <c r="AA213" s="88">
        <v>8792075384.8099003</v>
      </c>
    </row>
    <row r="214" spans="1:27" x14ac:dyDescent="0.2">
      <c r="A214" s="89" t="s">
        <v>294</v>
      </c>
      <c r="B214" s="88">
        <v>0</v>
      </c>
      <c r="C214" s="88">
        <v>0</v>
      </c>
      <c r="D214" s="88">
        <v>0</v>
      </c>
      <c r="E214" s="88">
        <v>0</v>
      </c>
      <c r="F214" s="88">
        <v>0</v>
      </c>
      <c r="G214" s="88">
        <v>0</v>
      </c>
      <c r="H214" s="88">
        <v>0</v>
      </c>
      <c r="I214" s="88">
        <v>0</v>
      </c>
      <c r="J214" s="88">
        <v>0</v>
      </c>
      <c r="K214" s="88">
        <v>0</v>
      </c>
      <c r="L214" s="88">
        <v>0</v>
      </c>
      <c r="M214" s="88">
        <v>0</v>
      </c>
      <c r="N214" s="88">
        <v>0</v>
      </c>
      <c r="O214" s="88">
        <v>0</v>
      </c>
      <c r="P214" s="88">
        <v>0</v>
      </c>
      <c r="Q214" s="88">
        <v>0</v>
      </c>
      <c r="R214" s="88">
        <v>0</v>
      </c>
      <c r="S214" s="88">
        <v>0</v>
      </c>
      <c r="T214" s="88">
        <v>0</v>
      </c>
      <c r="U214" s="88">
        <v>0</v>
      </c>
      <c r="V214" s="88">
        <v>0</v>
      </c>
      <c r="W214" s="88">
        <v>0</v>
      </c>
      <c r="X214" s="88">
        <v>0</v>
      </c>
      <c r="Y214" s="88">
        <v>0</v>
      </c>
      <c r="Z214" s="88">
        <v>0</v>
      </c>
      <c r="AA214" s="88">
        <v>0</v>
      </c>
    </row>
    <row r="215" spans="1:27" x14ac:dyDescent="0.2">
      <c r="A215" s="89" t="s">
        <v>295</v>
      </c>
      <c r="B215" s="88">
        <v>-1260692479.85587</v>
      </c>
      <c r="C215" s="88">
        <v>-601127583.22963905</v>
      </c>
      <c r="D215" s="88">
        <v>61406260.971633501</v>
      </c>
      <c r="E215" s="88">
        <v>726843342.04159796</v>
      </c>
      <c r="F215" s="88">
        <v>1391067682.8353701</v>
      </c>
      <c r="G215" s="88">
        <v>2054335535.8362401</v>
      </c>
      <c r="H215" s="88">
        <v>2719407170.9945002</v>
      </c>
      <c r="I215" s="88">
        <v>3384581200.0503402</v>
      </c>
      <c r="J215" s="88">
        <v>4053506129.3045301</v>
      </c>
      <c r="K215" s="88">
        <v>4771308894.5708199</v>
      </c>
      <c r="L215" s="88">
        <v>5526849790.7484503</v>
      </c>
      <c r="M215" s="88">
        <v>6284041841.7498198</v>
      </c>
      <c r="N215" s="88">
        <v>6284041841.7498198</v>
      </c>
      <c r="O215" s="88">
        <v>7164713184.1273699</v>
      </c>
      <c r="P215" s="88">
        <v>7259253591.1104002</v>
      </c>
      <c r="Q215" s="88">
        <v>7353462711.8253498</v>
      </c>
      <c r="R215" s="88">
        <v>7453369100.2853603</v>
      </c>
      <c r="S215" s="88">
        <v>7553085820.0213404</v>
      </c>
      <c r="T215" s="88">
        <v>7651417805.4087696</v>
      </c>
      <c r="U215" s="88">
        <v>7751241168.9282198</v>
      </c>
      <c r="V215" s="88">
        <v>7850185116.1931601</v>
      </c>
      <c r="W215" s="88">
        <v>7961678980.1409998</v>
      </c>
      <c r="X215" s="88">
        <v>8072260617.4720497</v>
      </c>
      <c r="Y215" s="88">
        <v>8160263177.5425596</v>
      </c>
      <c r="Z215" s="88">
        <v>8212032901.2764797</v>
      </c>
      <c r="AA215" s="88">
        <v>8212032901.2764797</v>
      </c>
    </row>
    <row r="216" spans="1:27" x14ac:dyDescent="0.2">
      <c r="A216" s="89" t="s">
        <v>296</v>
      </c>
      <c r="B216" s="88">
        <v>-80082445.603589803</v>
      </c>
      <c r="C216" s="88">
        <v>-37505403.368902102</v>
      </c>
      <c r="D216" s="88">
        <v>3848174.9830160802</v>
      </c>
      <c r="E216" s="88">
        <v>47390747.416732602</v>
      </c>
      <c r="F216" s="88">
        <v>93903701.089798898</v>
      </c>
      <c r="G216" s="88">
        <v>138905899.03849199</v>
      </c>
      <c r="H216" s="88">
        <v>192295067.882072</v>
      </c>
      <c r="I216" s="88">
        <v>248253315.74384299</v>
      </c>
      <c r="J216" s="88">
        <v>324106918.31346297</v>
      </c>
      <c r="K216" s="88">
        <v>360085332.45407999</v>
      </c>
      <c r="L216" s="88">
        <v>395942027.47410297</v>
      </c>
      <c r="M216" s="88">
        <v>448968931.13839501</v>
      </c>
      <c r="N216" s="88">
        <v>448968931.13839501</v>
      </c>
      <c r="O216" s="88">
        <v>527035500.70734</v>
      </c>
      <c r="P216" s="88">
        <v>555634171.758214</v>
      </c>
      <c r="Q216" s="88">
        <v>586573272.56646395</v>
      </c>
      <c r="R216" s="88">
        <v>611761485.48481297</v>
      </c>
      <c r="S216" s="88">
        <v>629683362.112252</v>
      </c>
      <c r="T216" s="88">
        <v>648342633.79988301</v>
      </c>
      <c r="U216" s="88">
        <v>664586048.65150404</v>
      </c>
      <c r="V216" s="88">
        <v>652534129.93215203</v>
      </c>
      <c r="W216" s="88">
        <v>624931030.15069199</v>
      </c>
      <c r="X216" s="88">
        <v>568058733.23115098</v>
      </c>
      <c r="Y216" s="88">
        <v>515825664.93374199</v>
      </c>
      <c r="Z216" s="88">
        <v>502584009.80305898</v>
      </c>
      <c r="AA216" s="88">
        <v>502584009.80305898</v>
      </c>
    </row>
    <row r="217" spans="1:27" x14ac:dyDescent="0.2">
      <c r="A217" s="89" t="s">
        <v>297</v>
      </c>
      <c r="B217" s="88">
        <v>13821061.268461499</v>
      </c>
      <c r="C217" s="88">
        <v>27536832.9161538</v>
      </c>
      <c r="D217" s="88">
        <v>41167424.367692299</v>
      </c>
      <c r="E217" s="88">
        <v>54736457.963846102</v>
      </c>
      <c r="F217" s="88">
        <v>68226236.550769195</v>
      </c>
      <c r="G217" s="88">
        <v>81649467.794615299</v>
      </c>
      <c r="H217" s="88">
        <v>95049379.375384599</v>
      </c>
      <c r="I217" s="88">
        <v>108494597.66923</v>
      </c>
      <c r="J217" s="88">
        <v>121834218.975384</v>
      </c>
      <c r="K217" s="88">
        <v>135137014.62</v>
      </c>
      <c r="L217" s="88">
        <v>148456105.580769</v>
      </c>
      <c r="M217" s="88">
        <v>161795377.836923</v>
      </c>
      <c r="N217" s="88">
        <v>161795377.836923</v>
      </c>
      <c r="O217" s="88">
        <v>175177591.18307599</v>
      </c>
      <c r="P217" s="88">
        <v>174779197.13076901</v>
      </c>
      <c r="Q217" s="88">
        <v>174518141.59922999</v>
      </c>
      <c r="R217" s="88">
        <v>174342643.32538399</v>
      </c>
      <c r="S217" s="88">
        <v>174234105.73538399</v>
      </c>
      <c r="T217" s="88">
        <v>174169123.954615</v>
      </c>
      <c r="U217" s="88">
        <v>174252047.782307</v>
      </c>
      <c r="V217" s="88">
        <v>174413770.41999999</v>
      </c>
      <c r="W217" s="88">
        <v>174608105.390769</v>
      </c>
      <c r="X217" s="88">
        <v>175021890.34076899</v>
      </c>
      <c r="Y217" s="88">
        <v>174266915.72769201</v>
      </c>
      <c r="Z217" s="88">
        <v>173271044.574615</v>
      </c>
      <c r="AA217" s="88">
        <v>173271044.574615</v>
      </c>
    </row>
    <row r="218" spans="1:27" x14ac:dyDescent="0.2">
      <c r="A218" s="89" t="s">
        <v>298</v>
      </c>
      <c r="B218" s="88">
        <v>128188.883846153</v>
      </c>
      <c r="C218" s="88">
        <v>256377.76769230701</v>
      </c>
      <c r="D218" s="88">
        <v>384566.65153846098</v>
      </c>
      <c r="E218" s="88">
        <v>512755.53538461501</v>
      </c>
      <c r="F218" s="88">
        <v>640944.41923076904</v>
      </c>
      <c r="G218" s="88">
        <v>769133.30307692301</v>
      </c>
      <c r="H218" s="88">
        <v>897322.18692307698</v>
      </c>
      <c r="I218" s="88">
        <v>1025511.07076923</v>
      </c>
      <c r="J218" s="88">
        <v>1153699.9546153799</v>
      </c>
      <c r="K218" s="88">
        <v>1281888.8384615299</v>
      </c>
      <c r="L218" s="88">
        <v>1410077.72230769</v>
      </c>
      <c r="M218" s="88">
        <v>1538266.60615384</v>
      </c>
      <c r="N218" s="88">
        <v>1538266.60615384</v>
      </c>
      <c r="O218" s="88">
        <v>1666455.49</v>
      </c>
      <c r="P218" s="88">
        <v>1666455.49</v>
      </c>
      <c r="Q218" s="88">
        <v>1666455.49</v>
      </c>
      <c r="R218" s="88">
        <v>1666455.49</v>
      </c>
      <c r="S218" s="88">
        <v>1666455.49</v>
      </c>
      <c r="T218" s="88">
        <v>1666455.49</v>
      </c>
      <c r="U218" s="88">
        <v>1666455.49</v>
      </c>
      <c r="V218" s="88">
        <v>1666455.49</v>
      </c>
      <c r="W218" s="88">
        <v>1666455.49</v>
      </c>
      <c r="X218" s="88">
        <v>1666455.49</v>
      </c>
      <c r="Y218" s="88">
        <v>1666455.49</v>
      </c>
      <c r="Z218" s="88">
        <v>1666455.49</v>
      </c>
      <c r="AA218" s="88">
        <v>1666455.49</v>
      </c>
    </row>
    <row r="219" spans="1:27" x14ac:dyDescent="0.2">
      <c r="A219" s="89" t="s">
        <v>299</v>
      </c>
      <c r="B219" s="88">
        <v>-40180717.173561104</v>
      </c>
      <c r="C219" s="88">
        <v>-19158434.254812799</v>
      </c>
      <c r="D219" s="88">
        <v>1957089.3975442899</v>
      </c>
      <c r="E219" s="88">
        <v>23165011.1409485</v>
      </c>
      <c r="F219" s="88">
        <v>44333224.609825</v>
      </c>
      <c r="G219" s="88">
        <v>66695045.339154303</v>
      </c>
      <c r="H219" s="88">
        <v>89442731.246055603</v>
      </c>
      <c r="I219" s="88">
        <v>112398353.619853</v>
      </c>
      <c r="J219" s="88">
        <v>133875456.745498</v>
      </c>
      <c r="K219" s="88">
        <v>155209000.54610601</v>
      </c>
      <c r="L219" s="88">
        <v>176525800.97150299</v>
      </c>
      <c r="M219" s="88">
        <v>197703191.899279</v>
      </c>
      <c r="N219" s="88">
        <v>197703191.899279</v>
      </c>
      <c r="O219" s="88">
        <v>222571218.678918</v>
      </c>
      <c r="P219" s="88">
        <v>222487523.205181</v>
      </c>
      <c r="Q219" s="88">
        <v>222385599.040333</v>
      </c>
      <c r="R219" s="88">
        <v>222290885.96300799</v>
      </c>
      <c r="S219" s="88">
        <v>222188631.93663099</v>
      </c>
      <c r="T219" s="88">
        <v>222036709.60629401</v>
      </c>
      <c r="U219" s="88">
        <v>220043143.163084</v>
      </c>
      <c r="V219" s="88">
        <v>218022363.405099</v>
      </c>
      <c r="W219" s="88">
        <v>215950358.538497</v>
      </c>
      <c r="X219" s="88">
        <v>215889027.430893</v>
      </c>
      <c r="Y219" s="88">
        <v>216080431.316517</v>
      </c>
      <c r="Z219" s="88">
        <v>216617777.76109701</v>
      </c>
      <c r="AA219" s="88">
        <v>216617777.76109701</v>
      </c>
    </row>
    <row r="220" spans="1:27" x14ac:dyDescent="0.2">
      <c r="A220" s="89" t="s">
        <v>300</v>
      </c>
      <c r="B220" s="88">
        <v>-534194978.70963001</v>
      </c>
      <c r="C220" s="88">
        <v>-254359703.16424301</v>
      </c>
      <c r="D220" s="88">
        <v>26137655.711470399</v>
      </c>
      <c r="E220" s="88">
        <v>310184162.13239902</v>
      </c>
      <c r="F220" s="88">
        <v>594396470.58608699</v>
      </c>
      <c r="G220" s="88">
        <v>878322477.87184799</v>
      </c>
      <c r="H220" s="88">
        <v>1162920057.1742101</v>
      </c>
      <c r="I220" s="88">
        <v>1447346788.76298</v>
      </c>
      <c r="J220" s="88">
        <v>1745571780.82903</v>
      </c>
      <c r="K220" s="88">
        <v>2043755501.8331299</v>
      </c>
      <c r="L220" s="88">
        <v>2349873320.3557801</v>
      </c>
      <c r="M220" s="88">
        <v>2652266052.6449599</v>
      </c>
      <c r="N220" s="88">
        <v>2652266052.6449599</v>
      </c>
      <c r="O220" s="88">
        <v>3005503349.96804</v>
      </c>
      <c r="P220" s="88">
        <v>3025753969.1739702</v>
      </c>
      <c r="Q220" s="88">
        <v>3048103219.6430001</v>
      </c>
      <c r="R220" s="88">
        <v>3066161005.8874698</v>
      </c>
      <c r="S220" s="88">
        <v>3084289124.7852998</v>
      </c>
      <c r="T220" s="88">
        <v>3100122248.21772</v>
      </c>
      <c r="U220" s="88">
        <v>3116735283.9014401</v>
      </c>
      <c r="V220" s="88">
        <v>3133145864.38132</v>
      </c>
      <c r="W220" s="88">
        <v>3132692780.05901</v>
      </c>
      <c r="X220" s="88">
        <v>3117493489.1761098</v>
      </c>
      <c r="Y220" s="88">
        <v>3113344376.3790898</v>
      </c>
      <c r="Z220" s="88">
        <v>3102911566.28547</v>
      </c>
      <c r="AA220" s="88">
        <v>3102911566.28547</v>
      </c>
    </row>
    <row r="221" spans="1:27" x14ac:dyDescent="0.2">
      <c r="A221" s="89" t="s">
        <v>301</v>
      </c>
      <c r="B221" s="88">
        <v>0</v>
      </c>
      <c r="C221" s="88">
        <v>0</v>
      </c>
      <c r="D221" s="88">
        <v>0</v>
      </c>
      <c r="E221" s="88">
        <v>0</v>
      </c>
      <c r="F221" s="88">
        <v>0</v>
      </c>
      <c r="G221" s="88">
        <v>0</v>
      </c>
      <c r="H221" s="88">
        <v>0</v>
      </c>
      <c r="I221" s="88">
        <v>0</v>
      </c>
      <c r="J221" s="88">
        <v>0</v>
      </c>
      <c r="K221" s="88">
        <v>0</v>
      </c>
      <c r="L221" s="88">
        <v>0</v>
      </c>
      <c r="M221" s="88">
        <v>0</v>
      </c>
      <c r="N221" s="88">
        <v>0</v>
      </c>
      <c r="O221" s="88">
        <v>0</v>
      </c>
      <c r="P221" s="88">
        <v>0</v>
      </c>
      <c r="Q221" s="88">
        <v>0</v>
      </c>
      <c r="R221" s="88">
        <v>0</v>
      </c>
      <c r="S221" s="88">
        <v>0</v>
      </c>
      <c r="T221" s="88">
        <v>0</v>
      </c>
      <c r="U221" s="88">
        <v>0</v>
      </c>
      <c r="V221" s="88">
        <v>0</v>
      </c>
      <c r="W221" s="88">
        <v>0</v>
      </c>
      <c r="X221" s="88">
        <v>0</v>
      </c>
      <c r="Y221" s="88">
        <v>0</v>
      </c>
      <c r="Z221" s="88">
        <v>0</v>
      </c>
      <c r="AA221" s="88">
        <v>0</v>
      </c>
    </row>
    <row r="222" spans="1:27" x14ac:dyDescent="0.2">
      <c r="A222" s="89" t="s">
        <v>302</v>
      </c>
      <c r="B222" s="88">
        <v>-3332650752.1732001</v>
      </c>
      <c r="C222" s="88">
        <v>-1567852561.49471</v>
      </c>
      <c r="D222" s="88">
        <v>204875419.72</v>
      </c>
      <c r="E222" s="88">
        <v>1993538997.5090301</v>
      </c>
      <c r="F222" s="88">
        <v>3788103625.5081201</v>
      </c>
      <c r="G222" s="88">
        <v>5587866348.4052401</v>
      </c>
      <c r="H222" s="88">
        <v>7409117660.0475998</v>
      </c>
      <c r="I222" s="88">
        <v>9243584799.4559097</v>
      </c>
      <c r="J222" s="88">
        <v>11125816786.867599</v>
      </c>
      <c r="K222" s="88">
        <v>13021185998.438299</v>
      </c>
      <c r="L222" s="88">
        <v>14956732730.018999</v>
      </c>
      <c r="M222" s="88">
        <v>16908379275.4342</v>
      </c>
      <c r="N222" s="88">
        <v>16908379275.4342</v>
      </c>
      <c r="O222" s="88">
        <v>19204901446.544201</v>
      </c>
      <c r="P222" s="88">
        <v>19402950721.626301</v>
      </c>
      <c r="Q222" s="88">
        <v>19609379104.3111</v>
      </c>
      <c r="R222" s="88">
        <v>19813313019.3601</v>
      </c>
      <c r="S222" s="88">
        <v>20010272445.283401</v>
      </c>
      <c r="T222" s="88">
        <v>20205830678.6847</v>
      </c>
      <c r="U222" s="88">
        <v>20401956299.575298</v>
      </c>
      <c r="V222" s="88">
        <v>20569888542.067799</v>
      </c>
      <c r="W222" s="88">
        <v>20713373713.0592</v>
      </c>
      <c r="X222" s="88">
        <v>20811972176.124199</v>
      </c>
      <c r="Y222" s="88">
        <v>20899491937.191799</v>
      </c>
      <c r="Z222" s="88">
        <v>21001159140.000599</v>
      </c>
      <c r="AA222" s="88">
        <v>21001159140.000599</v>
      </c>
    </row>
    <row r="223" spans="1:27" x14ac:dyDescent="0.2">
      <c r="A223" s="89" t="s">
        <v>303</v>
      </c>
    </row>
    <row r="224" spans="1:27" x14ac:dyDescent="0.2">
      <c r="A224" s="87" t="s">
        <v>304</v>
      </c>
    </row>
    <row r="225" spans="1:27" x14ac:dyDescent="0.2">
      <c r="A225" s="89" t="s">
        <v>305</v>
      </c>
      <c r="B225" s="88">
        <v>-1327406575.17697</v>
      </c>
      <c r="C225" s="88">
        <v>-665764357.55732799</v>
      </c>
      <c r="D225" s="88">
        <v>69228635.489067197</v>
      </c>
      <c r="E225" s="88">
        <v>827868977.10839605</v>
      </c>
      <c r="F225" s="88">
        <v>1597059026.8130901</v>
      </c>
      <c r="G225" s="88">
        <v>2368892041.36935</v>
      </c>
      <c r="H225" s="88">
        <v>3152812598.6182899</v>
      </c>
      <c r="I225" s="88">
        <v>3948211128.4098301</v>
      </c>
      <c r="J225" s="88">
        <v>4758439782.1156797</v>
      </c>
      <c r="K225" s="88">
        <v>5593938632.64608</v>
      </c>
      <c r="L225" s="88">
        <v>6430424953.0811501</v>
      </c>
      <c r="M225" s="88">
        <v>7290084187.2876196</v>
      </c>
      <c r="N225" s="88">
        <v>7290084187.2876196</v>
      </c>
      <c r="O225" s="88">
        <v>8291459418.7478399</v>
      </c>
      <c r="P225" s="88">
        <v>8391942593.7040195</v>
      </c>
      <c r="Q225" s="88">
        <v>8489894582.2914896</v>
      </c>
      <c r="R225" s="88">
        <v>8591119850.5196095</v>
      </c>
      <c r="S225" s="88">
        <v>8687152530.5760498</v>
      </c>
      <c r="T225" s="88">
        <v>8781640828.2090206</v>
      </c>
      <c r="U225" s="88">
        <v>8883922410.4216499</v>
      </c>
      <c r="V225" s="88">
        <v>8973605889.9966602</v>
      </c>
      <c r="W225" s="88">
        <v>9057561375.1359901</v>
      </c>
      <c r="X225" s="88">
        <v>9129064836.0022793</v>
      </c>
      <c r="Y225" s="88">
        <v>9165867338.3703804</v>
      </c>
      <c r="Z225" s="88">
        <v>9212048879.4985199</v>
      </c>
      <c r="AA225" s="88">
        <v>9212048879.4985199</v>
      </c>
    </row>
    <row r="226" spans="1:27" x14ac:dyDescent="0.2">
      <c r="A226" s="89" t="s">
        <v>306</v>
      </c>
      <c r="B226" s="88">
        <v>0</v>
      </c>
      <c r="C226" s="88">
        <v>0</v>
      </c>
      <c r="D226" s="88">
        <v>0</v>
      </c>
      <c r="E226" s="88">
        <v>0</v>
      </c>
      <c r="F226" s="88">
        <v>0</v>
      </c>
      <c r="G226" s="88">
        <v>0</v>
      </c>
      <c r="H226" s="88">
        <v>0</v>
      </c>
      <c r="I226" s="88">
        <v>0</v>
      </c>
      <c r="J226" s="88">
        <v>0</v>
      </c>
      <c r="K226" s="88">
        <v>0</v>
      </c>
      <c r="L226" s="88">
        <v>0</v>
      </c>
      <c r="M226" s="88">
        <v>0</v>
      </c>
      <c r="N226" s="88">
        <v>0</v>
      </c>
      <c r="O226" s="88">
        <v>0</v>
      </c>
      <c r="P226" s="88">
        <v>0</v>
      </c>
      <c r="Q226" s="88">
        <v>0</v>
      </c>
      <c r="R226" s="88">
        <v>0</v>
      </c>
      <c r="S226" s="88">
        <v>0</v>
      </c>
      <c r="T226" s="88">
        <v>0</v>
      </c>
      <c r="U226" s="88">
        <v>0</v>
      </c>
      <c r="V226" s="88">
        <v>0</v>
      </c>
      <c r="W226" s="88">
        <v>0</v>
      </c>
      <c r="X226" s="88">
        <v>0</v>
      </c>
      <c r="Y226" s="88">
        <v>0</v>
      </c>
      <c r="Z226" s="88">
        <v>0</v>
      </c>
      <c r="AA226" s="88">
        <v>0</v>
      </c>
    </row>
    <row r="227" spans="1:27" x14ac:dyDescent="0.2">
      <c r="A227" s="89" t="s">
        <v>307</v>
      </c>
      <c r="B227" s="88">
        <v>-1379873692.7377999</v>
      </c>
      <c r="C227" s="88">
        <v>-618577815.01626301</v>
      </c>
      <c r="D227" s="88">
        <v>62050779.996886499</v>
      </c>
      <c r="E227" s="88">
        <v>728402433.05086303</v>
      </c>
      <c r="F227" s="88">
        <v>1387216191.7514701</v>
      </c>
      <c r="G227" s="88">
        <v>2049209708.6610701</v>
      </c>
      <c r="H227" s="88">
        <v>2711264008.6332998</v>
      </c>
      <c r="I227" s="88">
        <v>3372492096.3366699</v>
      </c>
      <c r="J227" s="88">
        <v>4034740410.83535</v>
      </c>
      <c r="K227" s="88">
        <v>4725985908.4141598</v>
      </c>
      <c r="L227" s="88">
        <v>5448622869.5454102</v>
      </c>
      <c r="M227" s="88">
        <v>6152520623.8942604</v>
      </c>
      <c r="N227" s="88">
        <v>6152520623.8942604</v>
      </c>
      <c r="O227" s="88">
        <v>6979932137.6174603</v>
      </c>
      <c r="P227" s="88">
        <v>7032541106.2081299</v>
      </c>
      <c r="Q227" s="88">
        <v>7091145344.8616304</v>
      </c>
      <c r="R227" s="88">
        <v>7154171583.1084995</v>
      </c>
      <c r="S227" s="88">
        <v>7221977797.6274099</v>
      </c>
      <c r="T227" s="88">
        <v>7291250203.0564098</v>
      </c>
      <c r="U227" s="88">
        <v>7357548672.3027496</v>
      </c>
      <c r="V227" s="88">
        <v>7434699287.0511103</v>
      </c>
      <c r="W227" s="88">
        <v>7524466407.8690596</v>
      </c>
      <c r="X227" s="88">
        <v>7621786719.0441198</v>
      </c>
      <c r="Y227" s="88">
        <v>7724215634.6134195</v>
      </c>
      <c r="Z227" s="88">
        <v>7796289718.0923004</v>
      </c>
      <c r="AA227" s="88">
        <v>7796289718.0923004</v>
      </c>
    </row>
    <row r="228" spans="1:27" x14ac:dyDescent="0.2">
      <c r="A228" s="89" t="s">
        <v>308</v>
      </c>
      <c r="B228" s="88">
        <v>200785381.77808601</v>
      </c>
      <c r="C228" s="88">
        <v>27252878.091032401</v>
      </c>
      <c r="D228" s="88">
        <v>-564500.25098925596</v>
      </c>
      <c r="E228" s="88">
        <v>6866217.5382117201</v>
      </c>
      <c r="F228" s="88">
        <v>31184781.9863143</v>
      </c>
      <c r="G228" s="88">
        <v>54662240.356708698</v>
      </c>
      <c r="H228" s="88">
        <v>88797165.347215399</v>
      </c>
      <c r="I228" s="88">
        <v>133933358.66583399</v>
      </c>
      <c r="J228" s="88">
        <v>191201258.830488</v>
      </c>
      <c r="K228" s="88">
        <v>241870577.170847</v>
      </c>
      <c r="L228" s="88">
        <v>262022956.46477801</v>
      </c>
      <c r="M228" s="88">
        <v>321471193.22311401</v>
      </c>
      <c r="N228" s="88">
        <v>321471193.22311401</v>
      </c>
      <c r="O228" s="88">
        <v>383248370.53810197</v>
      </c>
      <c r="P228" s="88">
        <v>419725012.19563001</v>
      </c>
      <c r="Q228" s="88">
        <v>447972644.484321</v>
      </c>
      <c r="R228" s="88">
        <v>474701380.16475397</v>
      </c>
      <c r="S228" s="88">
        <v>492045208.90379697</v>
      </c>
      <c r="T228" s="88">
        <v>506551312.63594502</v>
      </c>
      <c r="U228" s="88">
        <v>530944423.49379998</v>
      </c>
      <c r="V228" s="88">
        <v>533317996.87815303</v>
      </c>
      <c r="W228" s="88">
        <v>517993414.08545202</v>
      </c>
      <c r="X228" s="88">
        <v>484087903.10730201</v>
      </c>
      <c r="Y228" s="88">
        <v>414305089.15463501</v>
      </c>
      <c r="Z228" s="88">
        <v>387456693.49776399</v>
      </c>
      <c r="AA228" s="88">
        <v>387456693.49776399</v>
      </c>
    </row>
    <row r="229" spans="1:27" x14ac:dyDescent="0.2">
      <c r="A229" s="89" t="s">
        <v>309</v>
      </c>
      <c r="B229" s="88">
        <v>13821061.268461499</v>
      </c>
      <c r="C229" s="88">
        <v>27536832.9161538</v>
      </c>
      <c r="D229" s="88">
        <v>41167424.367692299</v>
      </c>
      <c r="E229" s="88">
        <v>54736457.963846102</v>
      </c>
      <c r="F229" s="88">
        <v>68226236.550769195</v>
      </c>
      <c r="G229" s="88">
        <v>81649467.794615299</v>
      </c>
      <c r="H229" s="88">
        <v>95049379.375384599</v>
      </c>
      <c r="I229" s="88">
        <v>108494597.66923</v>
      </c>
      <c r="J229" s="88">
        <v>121834218.975384</v>
      </c>
      <c r="K229" s="88">
        <v>135137014.62</v>
      </c>
      <c r="L229" s="88">
        <v>148456105.580769</v>
      </c>
      <c r="M229" s="88">
        <v>161795377.836923</v>
      </c>
      <c r="N229" s="88">
        <v>161795377.836923</v>
      </c>
      <c r="O229" s="88">
        <v>175177591.18307599</v>
      </c>
      <c r="P229" s="88">
        <v>174779197.13076901</v>
      </c>
      <c r="Q229" s="88">
        <v>174518141.59922999</v>
      </c>
      <c r="R229" s="88">
        <v>174342643.32538399</v>
      </c>
      <c r="S229" s="88">
        <v>174234105.73538399</v>
      </c>
      <c r="T229" s="88">
        <v>174169123.954615</v>
      </c>
      <c r="U229" s="88">
        <v>174252047.782307</v>
      </c>
      <c r="V229" s="88">
        <v>174413770.41999999</v>
      </c>
      <c r="W229" s="88">
        <v>174608105.390769</v>
      </c>
      <c r="X229" s="88">
        <v>175021890.34076899</v>
      </c>
      <c r="Y229" s="88">
        <v>174266915.72769201</v>
      </c>
      <c r="Z229" s="88">
        <v>173271044.574615</v>
      </c>
      <c r="AA229" s="88">
        <v>173271044.574615</v>
      </c>
    </row>
    <row r="230" spans="1:27" x14ac:dyDescent="0.2">
      <c r="A230" s="89" t="s">
        <v>310</v>
      </c>
      <c r="B230" s="88">
        <v>128188.883846153</v>
      </c>
      <c r="C230" s="88">
        <v>256377.76769230701</v>
      </c>
      <c r="D230" s="88">
        <v>384566.65153846098</v>
      </c>
      <c r="E230" s="88">
        <v>512755.53538461501</v>
      </c>
      <c r="F230" s="88">
        <v>640944.41923076904</v>
      </c>
      <c r="G230" s="88">
        <v>769133.30307692301</v>
      </c>
      <c r="H230" s="88">
        <v>897322.18692307698</v>
      </c>
      <c r="I230" s="88">
        <v>1025511.07076923</v>
      </c>
      <c r="J230" s="88">
        <v>1153699.9546153799</v>
      </c>
      <c r="K230" s="88">
        <v>1281888.8384615299</v>
      </c>
      <c r="L230" s="88">
        <v>1410077.72230769</v>
      </c>
      <c r="M230" s="88">
        <v>1538266.60615384</v>
      </c>
      <c r="N230" s="88">
        <v>1538266.60615384</v>
      </c>
      <c r="O230" s="88">
        <v>1666455.49</v>
      </c>
      <c r="P230" s="88">
        <v>1666455.49</v>
      </c>
      <c r="Q230" s="88">
        <v>1666455.49</v>
      </c>
      <c r="R230" s="88">
        <v>1666455.49</v>
      </c>
      <c r="S230" s="88">
        <v>1666455.49</v>
      </c>
      <c r="T230" s="88">
        <v>1666455.49</v>
      </c>
      <c r="U230" s="88">
        <v>1666455.49</v>
      </c>
      <c r="V230" s="88">
        <v>1666455.49</v>
      </c>
      <c r="W230" s="88">
        <v>1666455.49</v>
      </c>
      <c r="X230" s="88">
        <v>1666455.49</v>
      </c>
      <c r="Y230" s="88">
        <v>1666455.49</v>
      </c>
      <c r="Z230" s="88">
        <v>1666455.49</v>
      </c>
      <c r="AA230" s="88">
        <v>1666455.49</v>
      </c>
    </row>
    <row r="231" spans="1:27" x14ac:dyDescent="0.2">
      <c r="A231" s="89" t="s">
        <v>311</v>
      </c>
      <c r="B231" s="88">
        <v>-40180717.173561104</v>
      </c>
      <c r="C231" s="88">
        <v>-19158434.254812799</v>
      </c>
      <c r="D231" s="88">
        <v>1957089.3975442899</v>
      </c>
      <c r="E231" s="88">
        <v>23165011.1409485</v>
      </c>
      <c r="F231" s="88">
        <v>44333224.609825</v>
      </c>
      <c r="G231" s="88">
        <v>66695045.339154303</v>
      </c>
      <c r="H231" s="88">
        <v>89442731.246055603</v>
      </c>
      <c r="I231" s="88">
        <v>112398353.619853</v>
      </c>
      <c r="J231" s="88">
        <v>133875456.745498</v>
      </c>
      <c r="K231" s="88">
        <v>155209000.54610601</v>
      </c>
      <c r="L231" s="88">
        <v>176525800.97150299</v>
      </c>
      <c r="M231" s="88">
        <v>197703191.899279</v>
      </c>
      <c r="N231" s="88">
        <v>197703191.899279</v>
      </c>
      <c r="O231" s="88">
        <v>222571218.678918</v>
      </c>
      <c r="P231" s="88">
        <v>222487523.205181</v>
      </c>
      <c r="Q231" s="88">
        <v>222385599.040333</v>
      </c>
      <c r="R231" s="88">
        <v>222290885.96300799</v>
      </c>
      <c r="S231" s="88">
        <v>222188631.93663099</v>
      </c>
      <c r="T231" s="88">
        <v>222036709.60629401</v>
      </c>
      <c r="U231" s="88">
        <v>220043143.163084</v>
      </c>
      <c r="V231" s="88">
        <v>218022363.405099</v>
      </c>
      <c r="W231" s="88">
        <v>215950358.538497</v>
      </c>
      <c r="X231" s="88">
        <v>215889027.430893</v>
      </c>
      <c r="Y231" s="88">
        <v>216080431.316517</v>
      </c>
      <c r="Z231" s="88">
        <v>216617777.76109701</v>
      </c>
      <c r="AA231" s="88">
        <v>216617777.76109701</v>
      </c>
    </row>
    <row r="232" spans="1:27" x14ac:dyDescent="0.2">
      <c r="A232" s="89" t="s">
        <v>312</v>
      </c>
      <c r="B232" s="88">
        <v>-784544520.303702</v>
      </c>
      <c r="C232" s="88">
        <v>-504120082.49727201</v>
      </c>
      <c r="D232" s="88">
        <v>-222723311.11662099</v>
      </c>
      <c r="E232" s="88">
        <v>62012356.863824397</v>
      </c>
      <c r="F232" s="88">
        <v>346915210.11330098</v>
      </c>
      <c r="G232" s="88">
        <v>631727463.42538095</v>
      </c>
      <c r="H232" s="88">
        <v>916957980.69378901</v>
      </c>
      <c r="I232" s="88">
        <v>1202018471.6471</v>
      </c>
      <c r="J232" s="88">
        <v>1501967021.2350099</v>
      </c>
      <c r="K232" s="88">
        <v>1801473520.56443</v>
      </c>
      <c r="L232" s="88">
        <v>2108913200.7427199</v>
      </c>
      <c r="M232" s="88">
        <v>2412960109.0037799</v>
      </c>
      <c r="N232" s="88">
        <v>2412960109.0037799</v>
      </c>
      <c r="O232" s="88">
        <v>2767593600.51613</v>
      </c>
      <c r="P232" s="88">
        <v>2789143252.5677199</v>
      </c>
      <c r="Q232" s="88">
        <v>2812752768.6136699</v>
      </c>
      <c r="R232" s="88">
        <v>2831760405.1659698</v>
      </c>
      <c r="S232" s="88">
        <v>2850837238.2583299</v>
      </c>
      <c r="T232" s="88">
        <v>2867893481.4366798</v>
      </c>
      <c r="U232" s="88">
        <v>2885534141.5106502</v>
      </c>
      <c r="V232" s="88">
        <v>2902972884.8976698</v>
      </c>
      <c r="W232" s="88">
        <v>2904102294.4727702</v>
      </c>
      <c r="X232" s="88">
        <v>2890036601.5321398</v>
      </c>
      <c r="Y232" s="88">
        <v>2887021038.6802201</v>
      </c>
      <c r="Z232" s="88">
        <v>2878046688.9719501</v>
      </c>
      <c r="AA232" s="88">
        <v>2878046688.9719501</v>
      </c>
    </row>
    <row r="233" spans="1:27" x14ac:dyDescent="0.2">
      <c r="A233" s="89" t="s">
        <v>313</v>
      </c>
      <c r="B233" s="88">
        <v>0</v>
      </c>
      <c r="C233" s="88">
        <v>0</v>
      </c>
      <c r="D233" s="88">
        <v>0</v>
      </c>
      <c r="E233" s="88">
        <v>0</v>
      </c>
      <c r="F233" s="88">
        <v>0</v>
      </c>
      <c r="G233" s="88">
        <v>0</v>
      </c>
      <c r="H233" s="88">
        <v>0</v>
      </c>
      <c r="I233" s="88">
        <v>0</v>
      </c>
      <c r="J233" s="88">
        <v>0</v>
      </c>
      <c r="K233" s="88">
        <v>0</v>
      </c>
      <c r="L233" s="88">
        <v>0</v>
      </c>
      <c r="M233" s="88">
        <v>0</v>
      </c>
      <c r="N233" s="88">
        <v>0</v>
      </c>
      <c r="O233" s="88">
        <v>0</v>
      </c>
      <c r="P233" s="88">
        <v>0</v>
      </c>
      <c r="Q233" s="88">
        <v>0</v>
      </c>
      <c r="R233" s="88">
        <v>0</v>
      </c>
      <c r="S233" s="88">
        <v>0</v>
      </c>
      <c r="T233" s="88">
        <v>0</v>
      </c>
      <c r="U233" s="88">
        <v>0</v>
      </c>
      <c r="V233" s="88">
        <v>0</v>
      </c>
      <c r="W233" s="88">
        <v>0</v>
      </c>
      <c r="X233" s="88">
        <v>0</v>
      </c>
      <c r="Y233" s="88">
        <v>0</v>
      </c>
      <c r="Z233" s="88">
        <v>0</v>
      </c>
      <c r="AA233" s="88">
        <v>0</v>
      </c>
    </row>
    <row r="234" spans="1:27" x14ac:dyDescent="0.2">
      <c r="A234" s="89" t="s">
        <v>314</v>
      </c>
      <c r="B234" s="88">
        <v>-3317270873.4616499</v>
      </c>
      <c r="C234" s="88">
        <v>-1752574600.5507901</v>
      </c>
      <c r="D234" s="88">
        <v>-48499315.464882001</v>
      </c>
      <c r="E234" s="88">
        <v>1703564209.2014699</v>
      </c>
      <c r="F234" s="88">
        <v>3475575616.24401</v>
      </c>
      <c r="G234" s="88">
        <v>5253605100.2493696</v>
      </c>
      <c r="H234" s="88">
        <v>7055221186.1009598</v>
      </c>
      <c r="I234" s="88">
        <v>8878573517.4193001</v>
      </c>
      <c r="J234" s="88">
        <v>10743211848.691999</v>
      </c>
      <c r="K234" s="88">
        <v>12654896542.799999</v>
      </c>
      <c r="L234" s="88">
        <v>14576375964.108601</v>
      </c>
      <c r="M234" s="88">
        <v>16538072949.751101</v>
      </c>
      <c r="N234" s="88">
        <v>16538072949.751101</v>
      </c>
      <c r="O234" s="88">
        <v>18821648792.7715</v>
      </c>
      <c r="P234" s="88">
        <v>19032285140.5014</v>
      </c>
      <c r="Q234" s="88">
        <v>19240335536.3806</v>
      </c>
      <c r="R234" s="88">
        <v>19450053203.737202</v>
      </c>
      <c r="S234" s="88">
        <v>19650101968.527599</v>
      </c>
      <c r="T234" s="88">
        <v>19845208114.388901</v>
      </c>
      <c r="U234" s="88">
        <v>20053911294.1642</v>
      </c>
      <c r="V234" s="88">
        <v>20238698648.138699</v>
      </c>
      <c r="W234" s="88">
        <v>20396348410.982498</v>
      </c>
      <c r="X234" s="88">
        <v>20517553432.947498</v>
      </c>
      <c r="Y234" s="88">
        <v>20583422903.352798</v>
      </c>
      <c r="Z234" s="88">
        <v>20665397257.8862</v>
      </c>
      <c r="AA234" s="88">
        <v>20665397257.8862</v>
      </c>
    </row>
    <row r="235" spans="1:27" x14ac:dyDescent="0.2">
      <c r="A235" s="89" t="s">
        <v>315</v>
      </c>
    </row>
    <row r="236" spans="1:27" x14ac:dyDescent="0.2">
      <c r="A236" s="87" t="s">
        <v>316</v>
      </c>
    </row>
    <row r="237" spans="1:27" s="92" customFormat="1" x14ac:dyDescent="0.2">
      <c r="A237" s="104" t="s">
        <v>317</v>
      </c>
      <c r="B237" s="92">
        <v>0.40015019147103797</v>
      </c>
      <c r="C237" s="92">
        <v>0.37987789926208598</v>
      </c>
      <c r="D237" s="92">
        <v>-1.4274146928773599</v>
      </c>
      <c r="E237" s="92">
        <v>0.485962884543371</v>
      </c>
      <c r="F237" s="92">
        <v>0.45950921607022999</v>
      </c>
      <c r="G237" s="92">
        <v>0.45090789965483202</v>
      </c>
      <c r="H237" s="92">
        <v>0.446876506838573</v>
      </c>
      <c r="I237" s="92">
        <v>0.44468980525572599</v>
      </c>
      <c r="J237" s="92">
        <v>0.44292524890449902</v>
      </c>
      <c r="K237" s="92">
        <v>0.44203748436242302</v>
      </c>
      <c r="L237" s="92">
        <v>0.44115388961664798</v>
      </c>
      <c r="M237" s="92">
        <v>0.440806145276878</v>
      </c>
      <c r="N237" s="92">
        <v>0.440806145276878</v>
      </c>
      <c r="O237" s="92">
        <v>0.440527793820708</v>
      </c>
      <c r="P237" s="92">
        <v>0.44093194967143601</v>
      </c>
      <c r="Q237" s="92">
        <v>0.44125501690125501</v>
      </c>
      <c r="R237" s="92">
        <v>0.44170161184283402</v>
      </c>
      <c r="S237" s="92">
        <v>0.44209198224465901</v>
      </c>
      <c r="T237" s="92">
        <v>0.44250686501200198</v>
      </c>
      <c r="U237" s="92">
        <v>0.443001980018077</v>
      </c>
      <c r="V237" s="92">
        <v>0.44338848292609601</v>
      </c>
      <c r="W237" s="92">
        <v>0.44407759627497301</v>
      </c>
      <c r="X237" s="92">
        <v>0.44493924998594803</v>
      </c>
      <c r="Y237" s="92">
        <v>0.44530335801813298</v>
      </c>
      <c r="Z237" s="92">
        <v>0.44577168125732702</v>
      </c>
      <c r="AA237" s="92">
        <v>0.44577168125732702</v>
      </c>
    </row>
    <row r="238" spans="1:27" s="92" customFormat="1" x14ac:dyDescent="0.2">
      <c r="A238" s="104" t="s">
        <v>318</v>
      </c>
      <c r="B238" s="92">
        <v>0</v>
      </c>
      <c r="C238" s="92">
        <v>0</v>
      </c>
      <c r="D238" s="92">
        <v>0</v>
      </c>
      <c r="E238" s="92">
        <v>0</v>
      </c>
      <c r="F238" s="92">
        <v>0</v>
      </c>
      <c r="G238" s="92">
        <v>0</v>
      </c>
      <c r="H238" s="92">
        <v>0</v>
      </c>
      <c r="I238" s="92">
        <v>0</v>
      </c>
      <c r="J238" s="92">
        <v>0</v>
      </c>
      <c r="K238" s="92">
        <v>0</v>
      </c>
      <c r="L238" s="92">
        <v>0</v>
      </c>
      <c r="M238" s="92">
        <v>0</v>
      </c>
      <c r="N238" s="92">
        <v>0</v>
      </c>
      <c r="O238" s="92">
        <v>0</v>
      </c>
      <c r="P238" s="92">
        <v>0</v>
      </c>
      <c r="Q238" s="92">
        <v>0</v>
      </c>
      <c r="R238" s="92">
        <v>0</v>
      </c>
      <c r="S238" s="92">
        <v>0</v>
      </c>
      <c r="T238" s="92">
        <v>0</v>
      </c>
      <c r="U238" s="92">
        <v>0</v>
      </c>
      <c r="V238" s="92">
        <v>0</v>
      </c>
      <c r="W238" s="92">
        <v>0</v>
      </c>
      <c r="X238" s="92">
        <v>0</v>
      </c>
      <c r="Y238" s="92">
        <v>0</v>
      </c>
      <c r="Z238" s="92">
        <v>0</v>
      </c>
      <c r="AA238" s="92">
        <v>0</v>
      </c>
    </row>
    <row r="239" spans="1:27" s="92" customFormat="1" x14ac:dyDescent="0.2">
      <c r="A239" s="104" t="s">
        <v>319</v>
      </c>
      <c r="B239" s="92">
        <v>0.415966541585997</v>
      </c>
      <c r="C239" s="92">
        <v>0.35295377145250001</v>
      </c>
      <c r="D239" s="92">
        <v>-1.2794155835419301</v>
      </c>
      <c r="E239" s="92">
        <v>0.42757556722343398</v>
      </c>
      <c r="F239" s="92">
        <v>0.39913278976522798</v>
      </c>
      <c r="G239" s="92">
        <v>0.390057811647054</v>
      </c>
      <c r="H239" s="92">
        <v>0.38429185097337398</v>
      </c>
      <c r="I239" s="92">
        <v>0.37984616444522501</v>
      </c>
      <c r="J239" s="92">
        <v>0.375561840133179</v>
      </c>
      <c r="K239" s="92">
        <v>0.37345116907359999</v>
      </c>
      <c r="L239" s="92">
        <v>0.37379818433343998</v>
      </c>
      <c r="M239" s="92">
        <v>0.37202161597593097</v>
      </c>
      <c r="N239" s="92">
        <v>0.37202161597593097</v>
      </c>
      <c r="O239" s="92">
        <v>0.37084594524461101</v>
      </c>
      <c r="P239" s="92">
        <v>0.36950587143330399</v>
      </c>
      <c r="Q239" s="92">
        <v>0.368556220417949</v>
      </c>
      <c r="R239" s="92">
        <v>0.36782272563315399</v>
      </c>
      <c r="S239" s="92">
        <v>0.36752876952976699</v>
      </c>
      <c r="T239" s="92">
        <v>0.36740608418058401</v>
      </c>
      <c r="U239" s="92">
        <v>0.36688846202505199</v>
      </c>
      <c r="V239" s="92">
        <v>0.36735065906694803</v>
      </c>
      <c r="W239" s="92">
        <v>0.36891242766854598</v>
      </c>
      <c r="X239" s="92">
        <v>0.371476391858929</v>
      </c>
      <c r="Y239" s="92">
        <v>0.375263903913435</v>
      </c>
      <c r="Z239" s="92">
        <v>0.377262997696166</v>
      </c>
      <c r="AA239" s="92">
        <v>0.377262997696166</v>
      </c>
    </row>
    <row r="240" spans="1:27" s="92" customFormat="1" x14ac:dyDescent="0.2">
      <c r="A240" s="104" t="s">
        <v>320</v>
      </c>
      <c r="B240" s="92">
        <v>-6.0527279633502601E-2</v>
      </c>
      <c r="C240" s="92">
        <v>-1.5550195742005699E-2</v>
      </c>
      <c r="D240" s="92">
        <v>1.1639344711947599E-2</v>
      </c>
      <c r="E240" s="92">
        <v>4.03050116991491E-3</v>
      </c>
      <c r="F240" s="92">
        <v>8.9725517236811398E-3</v>
      </c>
      <c r="G240" s="92">
        <v>1.04047105394568E-2</v>
      </c>
      <c r="H240" s="92">
        <v>1.25860214733095E-2</v>
      </c>
      <c r="I240" s="92">
        <v>1.50850086900856E-2</v>
      </c>
      <c r="J240" s="92">
        <v>1.7797401887198801E-2</v>
      </c>
      <c r="K240" s="92">
        <v>1.91128055731484E-2</v>
      </c>
      <c r="L240" s="92">
        <v>1.79758643101657E-2</v>
      </c>
      <c r="M240" s="92">
        <v>1.94382498009208E-2</v>
      </c>
      <c r="N240" s="92">
        <v>1.94382498009208E-2</v>
      </c>
      <c r="O240" s="92">
        <v>2.0362104019563301E-2</v>
      </c>
      <c r="P240" s="92">
        <v>2.20533167245607E-2</v>
      </c>
      <c r="Q240" s="92">
        <v>2.3282995436190199E-2</v>
      </c>
      <c r="R240" s="92">
        <v>2.4406173864529101E-2</v>
      </c>
      <c r="S240" s="92">
        <v>2.5040338706225299E-2</v>
      </c>
      <c r="T240" s="92">
        <v>2.5525119702255201E-2</v>
      </c>
      <c r="U240" s="92">
        <v>2.64758537975734E-2</v>
      </c>
      <c r="V240" s="92">
        <v>2.6351397693606098E-2</v>
      </c>
      <c r="W240" s="92">
        <v>2.5396379962137498E-2</v>
      </c>
      <c r="X240" s="92">
        <v>2.35938414728309E-2</v>
      </c>
      <c r="Y240" s="92">
        <v>2.0128094880038E-2</v>
      </c>
      <c r="Z240" s="92">
        <v>1.8749056147464301E-2</v>
      </c>
      <c r="AA240" s="92">
        <v>1.8749056147464301E-2</v>
      </c>
    </row>
    <row r="241" spans="1:27" s="92" customFormat="1" x14ac:dyDescent="0.2">
      <c r="A241" s="91" t="s">
        <v>321</v>
      </c>
      <c r="B241" s="92">
        <v>-4.1663951469959101E-3</v>
      </c>
      <c r="C241" s="92">
        <v>-1.57122172759433E-2</v>
      </c>
      <c r="D241" s="92">
        <v>-0.84882485398172802</v>
      </c>
      <c r="E241" s="92">
        <v>3.21305517386416E-2</v>
      </c>
      <c r="F241" s="92">
        <v>1.9630197723765799E-2</v>
      </c>
      <c r="G241" s="92">
        <v>1.5541607379424E-2</v>
      </c>
      <c r="H241" s="92">
        <v>1.34722040412617E-2</v>
      </c>
      <c r="I241" s="92">
        <v>1.22198230894152E-2</v>
      </c>
      <c r="J241" s="92">
        <v>1.13405767931698E-2</v>
      </c>
      <c r="K241" s="92">
        <v>1.06786344845217E-2</v>
      </c>
      <c r="L241" s="92">
        <v>1.0184706126290299E-2</v>
      </c>
      <c r="M241" s="92">
        <v>9.7832062011407196E-3</v>
      </c>
      <c r="N241" s="92">
        <v>9.7832062011407196E-3</v>
      </c>
      <c r="O241" s="92">
        <v>9.30723939819522E-3</v>
      </c>
      <c r="P241" s="92">
        <v>9.1833006830499796E-3</v>
      </c>
      <c r="Q241" s="92">
        <v>9.0704312962339995E-3</v>
      </c>
      <c r="R241" s="92">
        <v>8.9636075284300707E-3</v>
      </c>
      <c r="S241" s="92">
        <v>8.8668295978537402E-3</v>
      </c>
      <c r="T241" s="92">
        <v>8.7763818323644601E-3</v>
      </c>
      <c r="U241" s="92">
        <v>8.6891801417818895E-3</v>
      </c>
      <c r="V241" s="92">
        <v>8.6178352399174703E-3</v>
      </c>
      <c r="W241" s="92">
        <v>8.5607532227067792E-3</v>
      </c>
      <c r="X241" s="92">
        <v>8.5303489479264805E-3</v>
      </c>
      <c r="Y241" s="92">
        <v>8.4663720191701201E-3</v>
      </c>
      <c r="Z241" s="92">
        <v>8.3845978091948992E-3</v>
      </c>
      <c r="AA241" s="92">
        <v>8.3845978091948992E-3</v>
      </c>
    </row>
    <row r="242" spans="1:27" s="92" customFormat="1" x14ac:dyDescent="0.2">
      <c r="A242" s="91" t="s">
        <v>322</v>
      </c>
      <c r="B242" s="92">
        <v>-3.8642875042756299E-5</v>
      </c>
      <c r="C242" s="92">
        <v>-1.46286364992242E-4</v>
      </c>
      <c r="D242" s="92">
        <v>-7.9293212255113696E-3</v>
      </c>
      <c r="E242" s="92">
        <v>3.0098984976032199E-4</v>
      </c>
      <c r="F242" s="92">
        <v>1.8441388995685899E-4</v>
      </c>
      <c r="G242" s="92">
        <v>1.4640105002190101E-4</v>
      </c>
      <c r="H242" s="92">
        <v>1.2718554999959899E-4</v>
      </c>
      <c r="I242" s="92">
        <v>1.15504035502688E-4</v>
      </c>
      <c r="J242" s="92">
        <v>1.0738873726629901E-4</v>
      </c>
      <c r="K242" s="92">
        <v>1.01295876590224E-4</v>
      </c>
      <c r="L242" s="92">
        <v>9.6737194881616696E-5</v>
      </c>
      <c r="M242" s="92">
        <v>9.3013654663858103E-5</v>
      </c>
      <c r="N242" s="92">
        <v>9.3013654663858103E-5</v>
      </c>
      <c r="O242" s="92">
        <v>8.8539293679733405E-5</v>
      </c>
      <c r="P242" s="92">
        <v>8.7559401180561095E-5</v>
      </c>
      <c r="Q242" s="92">
        <v>8.6612600224615294E-5</v>
      </c>
      <c r="R242" s="92">
        <v>8.56787111348259E-5</v>
      </c>
      <c r="S242" s="92">
        <v>8.4806455084511105E-5</v>
      </c>
      <c r="T242" s="92">
        <v>8.3972689043846206E-5</v>
      </c>
      <c r="U242" s="92">
        <v>8.3098776371118296E-5</v>
      </c>
      <c r="V242" s="92">
        <v>8.2340051550362802E-5</v>
      </c>
      <c r="W242" s="92">
        <v>8.1703619511749694E-5</v>
      </c>
      <c r="X242" s="92">
        <v>8.1220965035917495E-5</v>
      </c>
      <c r="Y242" s="92">
        <v>8.0961048015417596E-5</v>
      </c>
      <c r="Z242" s="92">
        <v>8.0639896209304805E-5</v>
      </c>
      <c r="AA242" s="92">
        <v>8.0639896209304805E-5</v>
      </c>
    </row>
    <row r="243" spans="1:27" s="92" customFormat="1" x14ac:dyDescent="0.2">
      <c r="A243" s="91" t="s">
        <v>323</v>
      </c>
      <c r="B243" s="92">
        <v>1.21125825132367E-2</v>
      </c>
      <c r="C243" s="92">
        <v>1.0931594152278399E-2</v>
      </c>
      <c r="D243" s="92">
        <v>-4.0352928258573097E-2</v>
      </c>
      <c r="E243" s="92">
        <v>1.3597967728969099E-2</v>
      </c>
      <c r="F243" s="92">
        <v>1.27556495685555E-2</v>
      </c>
      <c r="G243" s="92">
        <v>1.26951006150021E-2</v>
      </c>
      <c r="H243" s="92">
        <v>1.2677523338639E-2</v>
      </c>
      <c r="I243" s="92">
        <v>1.2659505876629E-2</v>
      </c>
      <c r="J243" s="92">
        <v>1.2461399684843499E-2</v>
      </c>
      <c r="K243" s="92">
        <v>1.22647387927016E-2</v>
      </c>
      <c r="L243" s="92">
        <v>1.21104039444483E-2</v>
      </c>
      <c r="M243" s="92">
        <v>1.19544273688945E-2</v>
      </c>
      <c r="N243" s="92">
        <v>1.19544273688945E-2</v>
      </c>
      <c r="O243" s="92">
        <v>1.1825277430763399E-2</v>
      </c>
      <c r="P243" s="92">
        <v>1.1690005775066801E-2</v>
      </c>
      <c r="Q243" s="92">
        <v>1.1558301497384699E-2</v>
      </c>
      <c r="R243" s="92">
        <v>1.14288060620983E-2</v>
      </c>
      <c r="S243" s="92">
        <v>1.13072508372983E-2</v>
      </c>
      <c r="T243" s="92">
        <v>1.1188429384386399E-2</v>
      </c>
      <c r="U243" s="92">
        <v>1.09725798591279E-2</v>
      </c>
      <c r="V243" s="92">
        <v>1.07725485316789E-2</v>
      </c>
      <c r="W243" s="92">
        <v>1.05876970812195E-2</v>
      </c>
      <c r="X243" s="92">
        <v>1.0522162310259301E-2</v>
      </c>
      <c r="Y243" s="92">
        <v>1.0497789037863E-2</v>
      </c>
      <c r="Z243" s="92">
        <v>1.0482149220646201E-2</v>
      </c>
      <c r="AA243" s="92">
        <v>1.0482149220646201E-2</v>
      </c>
    </row>
    <row r="244" spans="1:27" s="92" customFormat="1" x14ac:dyDescent="0.2">
      <c r="A244" s="91" t="s">
        <v>324</v>
      </c>
      <c r="B244" s="92">
        <v>0.236503002085268</v>
      </c>
      <c r="C244" s="92">
        <v>0.28764543451607499</v>
      </c>
      <c r="D244" s="92">
        <v>4.5922980351731697</v>
      </c>
      <c r="E244" s="92">
        <v>3.6401537745907403E-2</v>
      </c>
      <c r="F244" s="92">
        <v>9.9815181258581201E-2</v>
      </c>
      <c r="G244" s="92">
        <v>0.120246469114207</v>
      </c>
      <c r="H244" s="92">
        <v>0.12996870778484201</v>
      </c>
      <c r="I244" s="92">
        <v>0.135384188607415</v>
      </c>
      <c r="J244" s="92">
        <v>0.139806143859843</v>
      </c>
      <c r="K244" s="92">
        <v>0.14235387183701401</v>
      </c>
      <c r="L244" s="92">
        <v>0.14468021447412499</v>
      </c>
      <c r="M244" s="92">
        <v>0.14590334172156899</v>
      </c>
      <c r="N244" s="92">
        <v>0.14590334172156899</v>
      </c>
      <c r="O244" s="92">
        <v>0.14704310079247801</v>
      </c>
      <c r="P244" s="92">
        <v>0.1465479963114</v>
      </c>
      <c r="Q244" s="92">
        <v>0.14619042185076001</v>
      </c>
      <c r="R244" s="92">
        <v>0.14559139635781901</v>
      </c>
      <c r="S244" s="92">
        <v>0.14508002262911099</v>
      </c>
      <c r="T244" s="92">
        <v>0.14451314719936301</v>
      </c>
      <c r="U244" s="92">
        <v>0.14388884538201499</v>
      </c>
      <c r="V244" s="92">
        <v>0.143436736490201</v>
      </c>
      <c r="W244" s="92">
        <v>0.14238344217090501</v>
      </c>
      <c r="X244" s="92">
        <v>0.14085678445906999</v>
      </c>
      <c r="Y244" s="92">
        <v>0.140259521083344</v>
      </c>
      <c r="Z244" s="92">
        <v>0.13926887797299101</v>
      </c>
      <c r="AA244" s="92">
        <v>0.13926887797299101</v>
      </c>
    </row>
    <row r="245" spans="1:27" s="92" customFormat="1" x14ac:dyDescent="0.2">
      <c r="A245" s="91" t="s">
        <v>325</v>
      </c>
      <c r="B245" s="92">
        <v>0</v>
      </c>
      <c r="C245" s="92">
        <v>0</v>
      </c>
      <c r="D245" s="92">
        <v>0</v>
      </c>
      <c r="E245" s="92">
        <v>0</v>
      </c>
      <c r="F245" s="92">
        <v>0</v>
      </c>
      <c r="G245" s="92">
        <v>0</v>
      </c>
      <c r="H245" s="92">
        <v>0</v>
      </c>
      <c r="I245" s="92">
        <v>0</v>
      </c>
      <c r="J245" s="92">
        <v>0</v>
      </c>
      <c r="K245" s="92">
        <v>0</v>
      </c>
      <c r="L245" s="92">
        <v>0</v>
      </c>
      <c r="M245" s="92">
        <v>0</v>
      </c>
      <c r="N245" s="92">
        <v>0</v>
      </c>
      <c r="O245" s="92">
        <v>0</v>
      </c>
      <c r="P245" s="92">
        <v>0</v>
      </c>
      <c r="Q245" s="92">
        <v>0</v>
      </c>
      <c r="R245" s="92">
        <v>0</v>
      </c>
      <c r="S245" s="92">
        <v>0</v>
      </c>
      <c r="T245" s="92">
        <v>0</v>
      </c>
      <c r="U245" s="92">
        <v>0</v>
      </c>
      <c r="V245" s="92">
        <v>0</v>
      </c>
      <c r="W245" s="92">
        <v>0</v>
      </c>
      <c r="X245" s="92">
        <v>0</v>
      </c>
      <c r="Y245" s="92">
        <v>0</v>
      </c>
      <c r="Z245" s="92">
        <v>0</v>
      </c>
      <c r="AA245" s="92">
        <v>0</v>
      </c>
    </row>
    <row r="246" spans="1:27" s="92" customFormat="1" x14ac:dyDescent="0.2">
      <c r="A246" s="91" t="s">
        <v>326</v>
      </c>
      <c r="B246" s="92">
        <v>1</v>
      </c>
      <c r="C246" s="92">
        <v>1</v>
      </c>
      <c r="D246" s="92">
        <v>1</v>
      </c>
      <c r="E246" s="92">
        <v>1</v>
      </c>
      <c r="F246" s="92">
        <v>0.999999999999999</v>
      </c>
      <c r="G246" s="92">
        <v>1</v>
      </c>
      <c r="H246" s="92">
        <v>1</v>
      </c>
      <c r="I246" s="92">
        <v>0.999999999999999</v>
      </c>
      <c r="J246" s="92">
        <v>1</v>
      </c>
      <c r="K246" s="92">
        <v>1</v>
      </c>
      <c r="L246" s="92">
        <v>1</v>
      </c>
      <c r="M246" s="92">
        <v>1</v>
      </c>
      <c r="N246" s="92">
        <v>1</v>
      </c>
      <c r="O246" s="92">
        <v>1</v>
      </c>
      <c r="P246" s="92">
        <v>0.999999999999999</v>
      </c>
      <c r="Q246" s="92">
        <v>0.999999999999999</v>
      </c>
      <c r="R246" s="92">
        <v>1</v>
      </c>
      <c r="S246" s="92">
        <v>1</v>
      </c>
      <c r="T246" s="92">
        <v>1</v>
      </c>
      <c r="U246" s="92">
        <v>0.999999999999999</v>
      </c>
      <c r="V246" s="92">
        <v>1</v>
      </c>
      <c r="W246" s="92">
        <v>1</v>
      </c>
      <c r="X246" s="92">
        <v>1</v>
      </c>
      <c r="Y246" s="92">
        <v>1</v>
      </c>
      <c r="Z246" s="92">
        <v>1</v>
      </c>
      <c r="AA246" s="92">
        <v>1</v>
      </c>
    </row>
    <row r="247" spans="1:27" x14ac:dyDescent="0.2">
      <c r="A247" s="89" t="s">
        <v>327</v>
      </c>
    </row>
    <row r="248" spans="1:27" x14ac:dyDescent="0.2">
      <c r="A248" s="87" t="s">
        <v>328</v>
      </c>
    </row>
    <row r="249" spans="1:27" x14ac:dyDescent="0.2">
      <c r="A249" s="89" t="s">
        <v>329</v>
      </c>
      <c r="B249" s="88">
        <v>-307170587.27813202</v>
      </c>
      <c r="C249" s="88">
        <v>-245665733.80186599</v>
      </c>
      <c r="D249" s="88">
        <v>949993705.80936098</v>
      </c>
      <c r="E249" s="88">
        <v>-347547440.868141</v>
      </c>
      <c r="F249" s="88">
        <v>-362843163.97836399</v>
      </c>
      <c r="G249" s="88">
        <v>-388385572.00735801</v>
      </c>
      <c r="H249" s="88">
        <v>-421093655.82774502</v>
      </c>
      <c r="I249" s="88">
        <v>-462373964.12948602</v>
      </c>
      <c r="J249" s="88">
        <v>-508244661.335015</v>
      </c>
      <c r="K249" s="88">
        <v>-577707807.96578205</v>
      </c>
      <c r="L249" s="88">
        <v>-640572464.22983205</v>
      </c>
      <c r="M249" s="88">
        <v>-717340465.12290895</v>
      </c>
      <c r="N249" s="88">
        <v>-717340465.12290895</v>
      </c>
      <c r="O249" s="88">
        <v>-789792582.61143303</v>
      </c>
      <c r="P249" s="88">
        <v>-840445759.18865204</v>
      </c>
      <c r="Q249" s="88">
        <v>-880737977.83376002</v>
      </c>
      <c r="R249" s="88">
        <v>-920265364.82796299</v>
      </c>
      <c r="S249" s="88">
        <v>-959543300.25185704</v>
      </c>
      <c r="T249" s="88">
        <v>-986905481.04816306</v>
      </c>
      <c r="U249" s="88">
        <v>-1021756887.99659</v>
      </c>
      <c r="V249" s="88">
        <v>-1053569486.6956</v>
      </c>
      <c r="W249" s="88">
        <v>-1079067801.98299</v>
      </c>
      <c r="X249" s="88">
        <v>-1101264115.70961</v>
      </c>
      <c r="Y249" s="88">
        <v>-1094460897.26209</v>
      </c>
      <c r="Z249" s="88">
        <v>-1083753121.69818</v>
      </c>
      <c r="AA249" s="88">
        <v>-1083753121.69818</v>
      </c>
    </row>
    <row r="250" spans="1:27" x14ac:dyDescent="0.2">
      <c r="A250" s="89" t="s">
        <v>330</v>
      </c>
      <c r="B250" s="88">
        <v>0</v>
      </c>
      <c r="C250" s="88">
        <v>0</v>
      </c>
      <c r="D250" s="88">
        <v>0</v>
      </c>
      <c r="E250" s="88">
        <v>0</v>
      </c>
      <c r="F250" s="88">
        <v>0</v>
      </c>
      <c r="G250" s="88">
        <v>0</v>
      </c>
      <c r="H250" s="88">
        <v>0</v>
      </c>
      <c r="I250" s="88">
        <v>0</v>
      </c>
      <c r="J250" s="88">
        <v>0</v>
      </c>
      <c r="K250" s="88">
        <v>0</v>
      </c>
      <c r="L250" s="88">
        <v>0</v>
      </c>
      <c r="M250" s="88">
        <v>0</v>
      </c>
      <c r="N250" s="88">
        <v>0</v>
      </c>
      <c r="O250" s="88">
        <v>0</v>
      </c>
      <c r="P250" s="88">
        <v>0</v>
      </c>
      <c r="Q250" s="88">
        <v>0</v>
      </c>
      <c r="R250" s="88">
        <v>0</v>
      </c>
      <c r="S250" s="88">
        <v>0</v>
      </c>
      <c r="T250" s="88">
        <v>0</v>
      </c>
      <c r="U250" s="88">
        <v>0</v>
      </c>
      <c r="V250" s="88">
        <v>0</v>
      </c>
      <c r="W250" s="88">
        <v>0</v>
      </c>
      <c r="X250" s="88">
        <v>0</v>
      </c>
      <c r="Y250" s="88">
        <v>0</v>
      </c>
      <c r="Z250" s="88">
        <v>0</v>
      </c>
      <c r="AA250" s="88">
        <v>0</v>
      </c>
    </row>
    <row r="251" spans="1:27" x14ac:dyDescent="0.2">
      <c r="A251" s="89" t="s">
        <v>331</v>
      </c>
      <c r="B251" s="88">
        <v>-319311822.38674998</v>
      </c>
      <c r="C251" s="88">
        <v>-228253992.74463201</v>
      </c>
      <c r="D251" s="88">
        <v>851495194.45479798</v>
      </c>
      <c r="E251" s="88">
        <v>-305790419.17137498</v>
      </c>
      <c r="F251" s="88">
        <v>-315168007.99875998</v>
      </c>
      <c r="G251" s="88">
        <v>-335972881.39872098</v>
      </c>
      <c r="H251" s="88">
        <v>-362119865.23078698</v>
      </c>
      <c r="I251" s="88">
        <v>-394951660.09690797</v>
      </c>
      <c r="J251" s="88">
        <v>-430946984.21674001</v>
      </c>
      <c r="K251" s="88">
        <v>-488070953.030038</v>
      </c>
      <c r="L251" s="88">
        <v>-542769382.06570101</v>
      </c>
      <c r="M251" s="88">
        <v>-605404806.39698696</v>
      </c>
      <c r="N251" s="88">
        <v>-605404806.39698696</v>
      </c>
      <c r="O251" s="88">
        <v>-664864694.01956606</v>
      </c>
      <c r="P251" s="88">
        <v>-704302881.36941898</v>
      </c>
      <c r="Q251" s="88">
        <v>-735632339.25020301</v>
      </c>
      <c r="R251" s="88">
        <v>-766342041.14530897</v>
      </c>
      <c r="S251" s="88">
        <v>-797706772.83382797</v>
      </c>
      <c r="T251" s="88">
        <v>-819411193.17646301</v>
      </c>
      <c r="U251" s="88">
        <v>-846205728.437778</v>
      </c>
      <c r="V251" s="88">
        <v>-872890163.39868498</v>
      </c>
      <c r="W251" s="88">
        <v>-896423340.84788203</v>
      </c>
      <c r="X251" s="88">
        <v>-919437024.71840703</v>
      </c>
      <c r="Y251" s="88">
        <v>-922318822.86962402</v>
      </c>
      <c r="Z251" s="88">
        <v>-917195884.45192003</v>
      </c>
      <c r="AA251" s="88">
        <v>-917195884.45192003</v>
      </c>
    </row>
    <row r="252" spans="1:27" x14ac:dyDescent="0.2">
      <c r="A252" s="89" t="s">
        <v>332</v>
      </c>
      <c r="B252" s="88">
        <v>46463054.192281596</v>
      </c>
      <c r="C252" s="88">
        <v>10056258.2217684</v>
      </c>
      <c r="D252" s="88">
        <v>-7746385.31554313</v>
      </c>
      <c r="E252" s="88">
        <v>-2882504.8405419001</v>
      </c>
      <c r="F252" s="88">
        <v>-7085013.6243674401</v>
      </c>
      <c r="G252" s="88">
        <v>-8962006.3377273194</v>
      </c>
      <c r="H252" s="88">
        <v>-11859862.2067123</v>
      </c>
      <c r="I252" s="88">
        <v>-15684900.3159665</v>
      </c>
      <c r="J252" s="88">
        <v>-20422034.005003899</v>
      </c>
      <c r="K252" s="88">
        <v>-24978915.595055901</v>
      </c>
      <c r="L252" s="88">
        <v>-26101648.356382102</v>
      </c>
      <c r="M252" s="88">
        <v>-31632597.010664199</v>
      </c>
      <c r="N252" s="88">
        <v>-31632597.010664199</v>
      </c>
      <c r="O252" s="88">
        <v>-36505843.550835602</v>
      </c>
      <c r="P252" s="88">
        <v>-42035095.281737901</v>
      </c>
      <c r="Q252" s="88">
        <v>-46472487.6385298</v>
      </c>
      <c r="R252" s="88">
        <v>-50849161.273804396</v>
      </c>
      <c r="S252" s="88">
        <v>-54349072.606113903</v>
      </c>
      <c r="T252" s="88">
        <v>-56927660.405636497</v>
      </c>
      <c r="U252" s="88">
        <v>-61064932.4460302</v>
      </c>
      <c r="V252" s="88">
        <v>-62615583.423694402</v>
      </c>
      <c r="W252" s="88">
        <v>-61710872.455497302</v>
      </c>
      <c r="X252" s="88">
        <v>-58396850.730949201</v>
      </c>
      <c r="Y252" s="88">
        <v>-49470574.128672898</v>
      </c>
      <c r="Z252" s="88">
        <v>-45582411.317374103</v>
      </c>
      <c r="AA252" s="88">
        <v>-45582411.317374103</v>
      </c>
    </row>
    <row r="253" spans="1:27" x14ac:dyDescent="0.2">
      <c r="A253" s="89" t="s">
        <v>333</v>
      </c>
      <c r="B253" s="88">
        <v>3198284.2228081799</v>
      </c>
      <c r="C253" s="88">
        <v>10161036.9917464</v>
      </c>
      <c r="D253" s="88">
        <v>564922214.014557</v>
      </c>
      <c r="E253" s="88">
        <v>-22978896.919132199</v>
      </c>
      <c r="F253" s="88">
        <v>-15500631.5488641</v>
      </c>
      <c r="G253" s="88">
        <v>-13386627.461155601</v>
      </c>
      <c r="H253" s="88">
        <v>-12694915.8547766</v>
      </c>
      <c r="I253" s="88">
        <v>-12705773.7236965</v>
      </c>
      <c r="J253" s="88">
        <v>-13013003.0424865</v>
      </c>
      <c r="K253" s="88">
        <v>-13956125.302402699</v>
      </c>
      <c r="L253" s="88">
        <v>-14788586.147214301</v>
      </c>
      <c r="M253" s="88">
        <v>-15920580.4227424</v>
      </c>
      <c r="N253" s="88">
        <v>-15920580.4227424</v>
      </c>
      <c r="O253" s="88">
        <v>-16686322.053666299</v>
      </c>
      <c r="P253" s="88">
        <v>-17503984.730919998</v>
      </c>
      <c r="Q253" s="88">
        <v>-18104436.237408001</v>
      </c>
      <c r="R253" s="88">
        <v>-18675271.566046402</v>
      </c>
      <c r="S253" s="88">
        <v>-19245105.717359301</v>
      </c>
      <c r="T253" s="88">
        <v>-19573615.731130101</v>
      </c>
      <c r="U253" s="88">
        <v>-20041060.9012325</v>
      </c>
      <c r="V253" s="88">
        <v>-20477501.332979899</v>
      </c>
      <c r="W253" s="88">
        <v>-20801844.634434301</v>
      </c>
      <c r="X253" s="88">
        <v>-21113370.400856599</v>
      </c>
      <c r="Y253" s="88">
        <v>-20808540.851556499</v>
      </c>
      <c r="Z253" s="88">
        <v>-20384502.721816398</v>
      </c>
      <c r="AA253" s="88">
        <v>-20384502.721816398</v>
      </c>
    </row>
    <row r="254" spans="1:27" x14ac:dyDescent="0.2">
      <c r="A254" s="89" t="s">
        <v>334</v>
      </c>
      <c r="B254" s="88">
        <v>29663.7484474577</v>
      </c>
      <c r="C254" s="88">
        <v>94602.8902203459</v>
      </c>
      <c r="D254" s="88">
        <v>5277236.7365728999</v>
      </c>
      <c r="E254" s="88">
        <v>-215259.75612269199</v>
      </c>
      <c r="F254" s="88">
        <v>-145619.101801165</v>
      </c>
      <c r="G254" s="88">
        <v>-126101.26280502</v>
      </c>
      <c r="H254" s="88">
        <v>-119847.491193222</v>
      </c>
      <c r="I254" s="88">
        <v>-120097.331076926</v>
      </c>
      <c r="J254" s="88">
        <v>-123225.651592676</v>
      </c>
      <c r="K254" s="88">
        <v>-132385.64803009201</v>
      </c>
      <c r="L254" s="88">
        <v>-140466.138385058</v>
      </c>
      <c r="M254" s="88">
        <v>-151364.62822550701</v>
      </c>
      <c r="N254" s="88">
        <v>-151364.62822550701</v>
      </c>
      <c r="O254" s="88">
        <v>-158736.13061147399</v>
      </c>
      <c r="P254" s="88">
        <v>-166894.06937767999</v>
      </c>
      <c r="Q254" s="88">
        <v>-172877.36899277501</v>
      </c>
      <c r="R254" s="88">
        <v>-178507.72613556901</v>
      </c>
      <c r="S254" s="88">
        <v>-184069.08304756001</v>
      </c>
      <c r="T254" s="88">
        <v>-187280.95229319599</v>
      </c>
      <c r="U254" s="88">
        <v>-191662.22945056399</v>
      </c>
      <c r="V254" s="88">
        <v>-195654.53138047401</v>
      </c>
      <c r="W254" s="88">
        <v>-198532.29674303901</v>
      </c>
      <c r="X254" s="88">
        <v>-201029.09383738399</v>
      </c>
      <c r="Y254" s="88">
        <v>-198985.02820323501</v>
      </c>
      <c r="Z254" s="88">
        <v>-196050.45121698099</v>
      </c>
      <c r="AA254" s="88">
        <v>-196050.45121698099</v>
      </c>
    </row>
    <row r="255" spans="1:27" x14ac:dyDescent="0.2">
      <c r="A255" s="89" t="s">
        <v>335</v>
      </c>
      <c r="B255" s="88">
        <v>-9298081.4787765592</v>
      </c>
      <c r="C255" s="88">
        <v>-7069424.4236379601</v>
      </c>
      <c r="D255" s="88">
        <v>26856265.4202093</v>
      </c>
      <c r="E255" s="88">
        <v>-9724896.7678909395</v>
      </c>
      <c r="F255" s="88">
        <v>-10072268.5991711</v>
      </c>
      <c r="G255" s="88">
        <v>-10934813.778651699</v>
      </c>
      <c r="H255" s="88">
        <v>-11946084.8082521</v>
      </c>
      <c r="I255" s="88">
        <v>-13162941.553677799</v>
      </c>
      <c r="J255" s="88">
        <v>-14299116.788325399</v>
      </c>
      <c r="K255" s="88">
        <v>-16029037.386782501</v>
      </c>
      <c r="L255" s="88">
        <v>-17584773.6585868</v>
      </c>
      <c r="M255" s="88">
        <v>-19453890.516191501</v>
      </c>
      <c r="N255" s="88">
        <v>-19453890.516191501</v>
      </c>
      <c r="O255" s="88">
        <v>-21200742.684445702</v>
      </c>
      <c r="P255" s="88">
        <v>-22281932.1345773</v>
      </c>
      <c r="Q255" s="88">
        <v>-23070185.489307601</v>
      </c>
      <c r="R255" s="88">
        <v>-23811401.403776899</v>
      </c>
      <c r="S255" s="88">
        <v>-24541944.258089699</v>
      </c>
      <c r="T255" s="88">
        <v>-24953109.560168799</v>
      </c>
      <c r="U255" s="88">
        <v>-25307582.258885499</v>
      </c>
      <c r="V255" s="88">
        <v>-25597481.3599662</v>
      </c>
      <c r="W255" s="88">
        <v>-25727132.179888401</v>
      </c>
      <c r="X255" s="88">
        <v>-26043285.172811199</v>
      </c>
      <c r="Y255" s="88">
        <v>-25801331.615334298</v>
      </c>
      <c r="Z255" s="88">
        <v>-25484036.823379502</v>
      </c>
      <c r="AA255" s="88">
        <v>-25484036.823379502</v>
      </c>
    </row>
    <row r="256" spans="1:27" x14ac:dyDescent="0.2">
      <c r="A256" s="89" t="s">
        <v>336</v>
      </c>
      <c r="B256" s="88">
        <v>-181548747.42533001</v>
      </c>
      <c r="C256" s="88">
        <v>-186019315.37058201</v>
      </c>
      <c r="D256" s="88">
        <v>-3056332718.4344802</v>
      </c>
      <c r="E256" s="88">
        <v>-26033389.976155698</v>
      </c>
      <c r="F256" s="88">
        <v>-78817257.444085896</v>
      </c>
      <c r="G256" s="88">
        <v>-103573243.50391001</v>
      </c>
      <c r="H256" s="88">
        <v>-122470072.75344899</v>
      </c>
      <c r="I256" s="88">
        <v>-140768066.249836</v>
      </c>
      <c r="J256" s="88">
        <v>-160423742.86483899</v>
      </c>
      <c r="K256" s="88">
        <v>-186045179.795151</v>
      </c>
      <c r="L256" s="88">
        <v>-210081252.12615901</v>
      </c>
      <c r="M256" s="88">
        <v>-237434010.69827899</v>
      </c>
      <c r="N256" s="88">
        <v>-237434010.69827899</v>
      </c>
      <c r="O256" s="88">
        <v>-263623662.25035501</v>
      </c>
      <c r="P256" s="88">
        <v>-279330273.32060701</v>
      </c>
      <c r="Q256" s="88">
        <v>-291793750.97805601</v>
      </c>
      <c r="R256" s="88">
        <v>-303333100.65600199</v>
      </c>
      <c r="S256" s="88">
        <v>-314890496.33365798</v>
      </c>
      <c r="T256" s="88">
        <v>-322301930.95581198</v>
      </c>
      <c r="U256" s="88">
        <v>-331870794.05142099</v>
      </c>
      <c r="V256" s="88">
        <v>-340831064.98384702</v>
      </c>
      <c r="W256" s="88">
        <v>-345978696.67578697</v>
      </c>
      <c r="X256" s="88">
        <v>-348633037.395365</v>
      </c>
      <c r="Y256" s="88">
        <v>-344728056.79623401</v>
      </c>
      <c r="Z256" s="88">
        <v>-338588312.36860102</v>
      </c>
      <c r="AA256" s="88">
        <v>-338588312.36860102</v>
      </c>
    </row>
    <row r="257" spans="1:27" x14ac:dyDescent="0.2">
      <c r="A257" s="89" t="s">
        <v>337</v>
      </c>
      <c r="B257" s="88">
        <v>0</v>
      </c>
      <c r="C257" s="88">
        <v>0</v>
      </c>
      <c r="D257" s="88">
        <v>0</v>
      </c>
      <c r="E257" s="88">
        <v>0</v>
      </c>
      <c r="F257" s="88">
        <v>0</v>
      </c>
      <c r="G257" s="88">
        <v>0</v>
      </c>
      <c r="H257" s="88">
        <v>0</v>
      </c>
      <c r="I257" s="88">
        <v>0</v>
      </c>
      <c r="J257" s="88">
        <v>0</v>
      </c>
      <c r="K257" s="88">
        <v>0</v>
      </c>
      <c r="L257" s="88">
        <v>0</v>
      </c>
      <c r="M257" s="88">
        <v>0</v>
      </c>
      <c r="N257" s="88">
        <v>0</v>
      </c>
      <c r="O257" s="88">
        <v>0</v>
      </c>
      <c r="P257" s="88">
        <v>0</v>
      </c>
      <c r="Q257" s="88">
        <v>0</v>
      </c>
      <c r="R257" s="88">
        <v>0</v>
      </c>
      <c r="S257" s="88">
        <v>0</v>
      </c>
      <c r="T257" s="88">
        <v>0</v>
      </c>
      <c r="U257" s="88">
        <v>0</v>
      </c>
      <c r="V257" s="88">
        <v>0</v>
      </c>
      <c r="W257" s="88">
        <v>0</v>
      </c>
      <c r="X257" s="88">
        <v>0</v>
      </c>
      <c r="Y257" s="88">
        <v>0</v>
      </c>
      <c r="Z257" s="88">
        <v>0</v>
      </c>
      <c r="AA257" s="88">
        <v>0</v>
      </c>
    </row>
    <row r="258" spans="1:27" x14ac:dyDescent="0.2">
      <c r="A258" s="89" t="s">
        <v>338</v>
      </c>
      <c r="B258" s="88">
        <v>-767638236.40545201</v>
      </c>
      <c r="C258" s="88">
        <v>-646696568.23698294</v>
      </c>
      <c r="D258" s="88">
        <v>-665534487.31452596</v>
      </c>
      <c r="E258" s="88">
        <v>-715172808.29936004</v>
      </c>
      <c r="F258" s="88">
        <v>-789631962.29541397</v>
      </c>
      <c r="G258" s="88">
        <v>-861341245.75032997</v>
      </c>
      <c r="H258" s="88">
        <v>-942304304.17291701</v>
      </c>
      <c r="I258" s="88">
        <v>-1039767403.40064</v>
      </c>
      <c r="J258" s="88">
        <v>-1147472767.904</v>
      </c>
      <c r="K258" s="88">
        <v>-1306920404.7232399</v>
      </c>
      <c r="L258" s="88">
        <v>-1452038572.72226</v>
      </c>
      <c r="M258" s="88">
        <v>-1627337714.796</v>
      </c>
      <c r="N258" s="88">
        <v>-1627337714.796</v>
      </c>
      <c r="O258" s="88">
        <v>-1792832583.30091</v>
      </c>
      <c r="P258" s="88">
        <v>-1906066820.0952899</v>
      </c>
      <c r="Q258" s="88">
        <v>-1995984054.7962501</v>
      </c>
      <c r="R258" s="88">
        <v>-2083454848.59903</v>
      </c>
      <c r="S258" s="88">
        <v>-2170460761.08395</v>
      </c>
      <c r="T258" s="88">
        <v>-2230260271.8296599</v>
      </c>
      <c r="U258" s="88">
        <v>-2306438648.3213902</v>
      </c>
      <c r="V258" s="88">
        <v>-2376176935.72615</v>
      </c>
      <c r="W258" s="88">
        <v>-2429908221.0732198</v>
      </c>
      <c r="X258" s="88">
        <v>-2475088713.2218299</v>
      </c>
      <c r="Y258" s="88">
        <v>-2457787208.5517101</v>
      </c>
      <c r="Z258" s="88">
        <v>-2431184319.83249</v>
      </c>
      <c r="AA258" s="88">
        <v>-2431184319.83249</v>
      </c>
    </row>
    <row r="259" spans="1:27" x14ac:dyDescent="0.2">
      <c r="A259" s="89" t="s">
        <v>339</v>
      </c>
    </row>
    <row r="260" spans="1:27" x14ac:dyDescent="0.2">
      <c r="A260" s="89" t="s">
        <v>340</v>
      </c>
    </row>
    <row r="261" spans="1:27" x14ac:dyDescent="0.2">
      <c r="A261" s="89" t="s">
        <v>341</v>
      </c>
      <c r="B261" s="88">
        <v>-90336989.608632803</v>
      </c>
      <c r="C261" s="88">
        <v>-131892384.702096</v>
      </c>
      <c r="D261" s="88">
        <v>-2500801020.9983101</v>
      </c>
      <c r="E261" s="88">
        <v>-22789750.0587672</v>
      </c>
      <c r="F261" s="88">
        <v>-72029801.773545504</v>
      </c>
      <c r="G261" s="88">
        <v>-96593950.956455901</v>
      </c>
      <c r="H261" s="88">
        <v>-115948387.000678</v>
      </c>
      <c r="I261" s="88">
        <v>-135174837.00961599</v>
      </c>
      <c r="J261" s="88">
        <v>-155300212.500424</v>
      </c>
      <c r="K261" s="88">
        <v>-182412783.21804899</v>
      </c>
      <c r="L261" s="88">
        <v>-206815019.146891</v>
      </c>
      <c r="M261" s="88">
        <v>-234980633.786955</v>
      </c>
      <c r="N261" s="88">
        <v>-234980633.786955</v>
      </c>
      <c r="O261" s="88">
        <v>-261849691.302632</v>
      </c>
      <c r="P261" s="88">
        <v>-277706608.72013301</v>
      </c>
      <c r="Q261" s="88">
        <v>-290184421.955917</v>
      </c>
      <c r="R261" s="88">
        <v>-301794741.70832801</v>
      </c>
      <c r="S261" s="88">
        <v>-313388634.00005502</v>
      </c>
      <c r="T261" s="88">
        <v>-320788065.82495397</v>
      </c>
      <c r="U261" s="88">
        <v>-330504238.33093798</v>
      </c>
      <c r="V261" s="88">
        <v>-339655913.051431</v>
      </c>
      <c r="W261" s="88">
        <v>-344957025.62399</v>
      </c>
      <c r="X261" s="88">
        <v>-347866320.26443601</v>
      </c>
      <c r="Y261" s="88">
        <v>-343702507.37108499</v>
      </c>
      <c r="Z261" s="88">
        <v>-337325684.89083201</v>
      </c>
      <c r="AA261" s="88">
        <v>-337325684.89083201</v>
      </c>
    </row>
    <row r="262" spans="1:27" x14ac:dyDescent="0.2">
      <c r="A262" s="89" t="s">
        <v>342</v>
      </c>
      <c r="B262" s="88">
        <v>-381969737.43302703</v>
      </c>
      <c r="C262" s="88">
        <v>-458524172.03835499</v>
      </c>
      <c r="D262" s="88">
        <v>-544564181.55883205</v>
      </c>
      <c r="E262" s="88">
        <v>-626065585.96084297</v>
      </c>
      <c r="F262" s="88">
        <v>-721631728.41358697</v>
      </c>
      <c r="G262" s="88">
        <v>-803299686.61876202</v>
      </c>
      <c r="H262" s="88">
        <v>-892125412.16171396</v>
      </c>
      <c r="I262" s="88">
        <v>-998453648.09618497</v>
      </c>
      <c r="J262" s="88">
        <v>-1110825377.28895</v>
      </c>
      <c r="K262" s="88">
        <v>-1281403736.0845301</v>
      </c>
      <c r="L262" s="88">
        <v>-1429463039.56356</v>
      </c>
      <c r="M262" s="88">
        <v>-1610522631.04003</v>
      </c>
      <c r="N262" s="88">
        <v>-1610522631.04003</v>
      </c>
      <c r="O262" s="88">
        <v>-1780768291.0072701</v>
      </c>
      <c r="P262" s="88">
        <v>-1894987415.1130199</v>
      </c>
      <c r="Q262" s="88">
        <v>-1984975611.13924</v>
      </c>
      <c r="R262" s="88">
        <v>-2072888572.1145799</v>
      </c>
      <c r="S262" s="88">
        <v>-2160108802.85851</v>
      </c>
      <c r="T262" s="88">
        <v>-2219784649.6444402</v>
      </c>
      <c r="U262" s="88">
        <v>-2296941347.0062299</v>
      </c>
      <c r="V262" s="88">
        <v>-2367984111.75949</v>
      </c>
      <c r="W262" s="88">
        <v>-2422732730.4668698</v>
      </c>
      <c r="X262" s="88">
        <v>-2469645474.3045602</v>
      </c>
      <c r="Y262" s="88">
        <v>-2450475409.5577598</v>
      </c>
      <c r="Z262" s="88">
        <v>-2422118206.1669898</v>
      </c>
      <c r="AA262" s="88">
        <v>-2422118206.1669898</v>
      </c>
    </row>
    <row r="263" spans="1:27" x14ac:dyDescent="0.2">
      <c r="A263" s="89" t="s">
        <v>343</v>
      </c>
    </row>
    <row r="264" spans="1:27" x14ac:dyDescent="0.2">
      <c r="A264" s="87" t="s">
        <v>344</v>
      </c>
    </row>
    <row r="265" spans="1:27" x14ac:dyDescent="0.2">
      <c r="A265" s="89" t="s">
        <v>345</v>
      </c>
      <c r="B265" s="88">
        <v>-994633.89846153802</v>
      </c>
      <c r="C265" s="88">
        <v>-1985775.10923076</v>
      </c>
      <c r="D265" s="88">
        <v>-2973423.6330769202</v>
      </c>
      <c r="E265" s="88">
        <v>-3957579.47076922</v>
      </c>
      <c r="F265" s="88">
        <v>-4938451.0661538402</v>
      </c>
      <c r="G265" s="88">
        <v>-5915829.9753846098</v>
      </c>
      <c r="H265" s="88">
        <v>-6889716.1969230697</v>
      </c>
      <c r="I265" s="88">
        <v>-7860109.7307692198</v>
      </c>
      <c r="J265" s="88">
        <v>-8825082.1169230696</v>
      </c>
      <c r="K265" s="88">
        <v>-9781542.5930769201</v>
      </c>
      <c r="L265" s="88">
        <v>-10735840.5861538</v>
      </c>
      <c r="M265" s="88">
        <v>-11706353.0723076</v>
      </c>
      <c r="N265" s="88">
        <v>-11706353.0723076</v>
      </c>
      <c r="O265" s="88">
        <v>-12672877.857692299</v>
      </c>
      <c r="P265" s="88">
        <v>-12641701.009999899</v>
      </c>
      <c r="Q265" s="88">
        <v>-12624428.614615301</v>
      </c>
      <c r="R265" s="88">
        <v>-12607219.4092307</v>
      </c>
      <c r="S265" s="88">
        <v>-12590219.6538461</v>
      </c>
      <c r="T265" s="88">
        <v>-12573168.4015384</v>
      </c>
      <c r="U265" s="88">
        <v>-12556232.6399999</v>
      </c>
      <c r="V265" s="88">
        <v>-12546302.9946153</v>
      </c>
      <c r="W265" s="88">
        <v>-12536285.326923</v>
      </c>
      <c r="X265" s="88">
        <v>-12545425.699230701</v>
      </c>
      <c r="Y265" s="88">
        <v>-12559655.926922999</v>
      </c>
      <c r="Z265" s="88">
        <v>-17774402.336153802</v>
      </c>
      <c r="AA265" s="88">
        <v>-17774402.336153802</v>
      </c>
    </row>
    <row r="266" spans="1:27" x14ac:dyDescent="0.2">
      <c r="A266" s="89" t="s">
        <v>346</v>
      </c>
      <c r="B266" s="88">
        <v>0</v>
      </c>
      <c r="C266" s="88">
        <v>0</v>
      </c>
      <c r="D266" s="88">
        <v>0</v>
      </c>
      <c r="E266" s="88">
        <v>0</v>
      </c>
      <c r="F266" s="88">
        <v>0</v>
      </c>
      <c r="G266" s="88">
        <v>0</v>
      </c>
      <c r="H266" s="88">
        <v>0</v>
      </c>
      <c r="I266" s="88">
        <v>0</v>
      </c>
      <c r="J266" s="88">
        <v>0</v>
      </c>
      <c r="K266" s="88">
        <v>0</v>
      </c>
      <c r="L266" s="88">
        <v>0</v>
      </c>
      <c r="M266" s="88">
        <v>0</v>
      </c>
      <c r="N266" s="88">
        <v>0</v>
      </c>
      <c r="O266" s="88">
        <v>0</v>
      </c>
      <c r="P266" s="88">
        <v>0</v>
      </c>
      <c r="Q266" s="88">
        <v>0</v>
      </c>
      <c r="R266" s="88">
        <v>0</v>
      </c>
      <c r="S266" s="88">
        <v>0</v>
      </c>
      <c r="T266" s="88">
        <v>0</v>
      </c>
      <c r="U266" s="88">
        <v>0</v>
      </c>
      <c r="V266" s="88">
        <v>0</v>
      </c>
      <c r="W266" s="88">
        <v>0</v>
      </c>
      <c r="X266" s="88">
        <v>0</v>
      </c>
      <c r="Y266" s="88">
        <v>0</v>
      </c>
      <c r="Z266" s="88">
        <v>0</v>
      </c>
      <c r="AA266" s="88">
        <v>0</v>
      </c>
    </row>
    <row r="267" spans="1:27" x14ac:dyDescent="0.2">
      <c r="A267" s="89" t="s">
        <v>347</v>
      </c>
      <c r="B267" s="88">
        <v>0</v>
      </c>
      <c r="C267" s="88">
        <v>0</v>
      </c>
      <c r="D267" s="88">
        <v>0</v>
      </c>
      <c r="E267" s="88">
        <v>0</v>
      </c>
      <c r="F267" s="88">
        <v>0</v>
      </c>
      <c r="G267" s="88">
        <v>0</v>
      </c>
      <c r="H267" s="88">
        <v>0</v>
      </c>
      <c r="I267" s="88">
        <v>0</v>
      </c>
      <c r="J267" s="88">
        <v>0</v>
      </c>
      <c r="K267" s="88">
        <v>0</v>
      </c>
      <c r="L267" s="88">
        <v>0</v>
      </c>
      <c r="M267" s="88">
        <v>0</v>
      </c>
      <c r="N267" s="88">
        <v>0</v>
      </c>
      <c r="O267" s="88">
        <v>0</v>
      </c>
      <c r="P267" s="88">
        <v>0</v>
      </c>
      <c r="Q267" s="88">
        <v>0</v>
      </c>
      <c r="R267" s="88">
        <v>0</v>
      </c>
      <c r="S267" s="88">
        <v>0</v>
      </c>
      <c r="T267" s="88">
        <v>0</v>
      </c>
      <c r="U267" s="88">
        <v>0</v>
      </c>
      <c r="V267" s="88">
        <v>0</v>
      </c>
      <c r="W267" s="88">
        <v>0</v>
      </c>
      <c r="X267" s="88">
        <v>0</v>
      </c>
      <c r="Y267" s="88">
        <v>0</v>
      </c>
      <c r="Z267" s="88">
        <v>0</v>
      </c>
      <c r="AA267" s="88">
        <v>0</v>
      </c>
    </row>
    <row r="268" spans="1:27" x14ac:dyDescent="0.2">
      <c r="A268" s="89" t="s">
        <v>348</v>
      </c>
      <c r="B268" s="88">
        <v>-118944444.768333</v>
      </c>
      <c r="C268" s="88">
        <v>-121148280.812456</v>
      </c>
      <c r="D268" s="88">
        <v>-122510650.479408</v>
      </c>
      <c r="E268" s="88">
        <v>-126952625.906728</v>
      </c>
      <c r="F268" s="88">
        <v>-128108531.60700101</v>
      </c>
      <c r="G268" s="88">
        <v>-139791962.86558601</v>
      </c>
      <c r="H268" s="88">
        <v>-151223573.28049901</v>
      </c>
      <c r="I268" s="88">
        <v>-153136610.49441999</v>
      </c>
      <c r="J268" s="88">
        <v>-166822487.07972199</v>
      </c>
      <c r="K268" s="88">
        <v>-139742600.41523099</v>
      </c>
      <c r="L268" s="88">
        <v>-151236338.86984599</v>
      </c>
      <c r="M268" s="88">
        <v>-136109112.72561899</v>
      </c>
      <c r="N268" s="88">
        <v>-136109112.72561899</v>
      </c>
      <c r="O268" s="88">
        <v>-144734318.756744</v>
      </c>
      <c r="P268" s="88">
        <v>-132492568.490881</v>
      </c>
      <c r="Q268" s="88">
        <v>-132077131.94355699</v>
      </c>
      <c r="R268" s="88">
        <v>-126818271.976643</v>
      </c>
      <c r="S268" s="88">
        <v>-124480328.800464</v>
      </c>
      <c r="T268" s="88">
        <v>-126296251.29839601</v>
      </c>
      <c r="U268" s="88">
        <v>-113784931.695418</v>
      </c>
      <c r="V268" s="88">
        <v>-96663435.417503193</v>
      </c>
      <c r="W268" s="88">
        <v>-83074021.769860506</v>
      </c>
      <c r="X268" s="88">
        <v>-59859668.750836499</v>
      </c>
      <c r="Y268" s="88">
        <v>-84497839.207122698</v>
      </c>
      <c r="Z268" s="88">
        <v>-102188716.130199</v>
      </c>
      <c r="AA268" s="88">
        <v>-102188716.130199</v>
      </c>
    </row>
    <row r="269" spans="1:27" x14ac:dyDescent="0.2">
      <c r="A269" s="89" t="s">
        <v>349</v>
      </c>
      <c r="B269" s="88">
        <v>0</v>
      </c>
      <c r="C269" s="88">
        <v>0</v>
      </c>
      <c r="D269" s="88">
        <v>0</v>
      </c>
      <c r="E269" s="88">
        <v>0</v>
      </c>
      <c r="F269" s="88">
        <v>0</v>
      </c>
      <c r="G269" s="88">
        <v>0</v>
      </c>
      <c r="H269" s="88">
        <v>0</v>
      </c>
      <c r="I269" s="88">
        <v>0</v>
      </c>
      <c r="J269" s="88">
        <v>0</v>
      </c>
      <c r="K269" s="88">
        <v>0</v>
      </c>
      <c r="L269" s="88">
        <v>0</v>
      </c>
      <c r="M269" s="88">
        <v>0</v>
      </c>
      <c r="N269" s="88">
        <v>0</v>
      </c>
      <c r="O269" s="88">
        <v>0</v>
      </c>
      <c r="P269" s="88">
        <v>0</v>
      </c>
      <c r="Q269" s="88">
        <v>0</v>
      </c>
      <c r="R269" s="88">
        <v>0</v>
      </c>
      <c r="S269" s="88">
        <v>0</v>
      </c>
      <c r="T269" s="88">
        <v>0</v>
      </c>
      <c r="U269" s="88">
        <v>0</v>
      </c>
      <c r="V269" s="88">
        <v>0</v>
      </c>
      <c r="W269" s="88">
        <v>0</v>
      </c>
      <c r="X269" s="88">
        <v>0</v>
      </c>
      <c r="Y269" s="88">
        <v>0</v>
      </c>
      <c r="Z269" s="88">
        <v>0</v>
      </c>
      <c r="AA269" s="88">
        <v>0</v>
      </c>
    </row>
    <row r="270" spans="1:27" x14ac:dyDescent="0.2">
      <c r="A270" s="89" t="s">
        <v>350</v>
      </c>
      <c r="B270" s="88">
        <v>0</v>
      </c>
      <c r="C270" s="88">
        <v>0</v>
      </c>
      <c r="D270" s="88">
        <v>0</v>
      </c>
      <c r="E270" s="88">
        <v>0</v>
      </c>
      <c r="F270" s="88">
        <v>0</v>
      </c>
      <c r="G270" s="88">
        <v>0</v>
      </c>
      <c r="H270" s="88">
        <v>0</v>
      </c>
      <c r="I270" s="88">
        <v>0</v>
      </c>
      <c r="J270" s="88">
        <v>0</v>
      </c>
      <c r="K270" s="88">
        <v>0</v>
      </c>
      <c r="L270" s="88">
        <v>0</v>
      </c>
      <c r="M270" s="88">
        <v>0</v>
      </c>
      <c r="N270" s="88">
        <v>0</v>
      </c>
      <c r="O270" s="88">
        <v>0</v>
      </c>
      <c r="P270" s="88">
        <v>0</v>
      </c>
      <c r="Q270" s="88">
        <v>0</v>
      </c>
      <c r="R270" s="88">
        <v>0</v>
      </c>
      <c r="S270" s="88">
        <v>0</v>
      </c>
      <c r="T270" s="88">
        <v>0</v>
      </c>
      <c r="U270" s="88">
        <v>0</v>
      </c>
      <c r="V270" s="88">
        <v>0</v>
      </c>
      <c r="W270" s="88">
        <v>0</v>
      </c>
      <c r="X270" s="88">
        <v>0</v>
      </c>
      <c r="Y270" s="88">
        <v>0</v>
      </c>
      <c r="Z270" s="88">
        <v>0</v>
      </c>
      <c r="AA270" s="88">
        <v>0</v>
      </c>
    </row>
    <row r="271" spans="1:27" x14ac:dyDescent="0.2">
      <c r="A271" s="89" t="s">
        <v>351</v>
      </c>
      <c r="B271" s="88">
        <v>0</v>
      </c>
      <c r="C271" s="88">
        <v>0</v>
      </c>
      <c r="D271" s="88">
        <v>0</v>
      </c>
      <c r="E271" s="88">
        <v>0</v>
      </c>
      <c r="F271" s="88">
        <v>0</v>
      </c>
      <c r="G271" s="88">
        <v>0</v>
      </c>
      <c r="H271" s="88">
        <v>0</v>
      </c>
      <c r="I271" s="88">
        <v>0</v>
      </c>
      <c r="J271" s="88">
        <v>0</v>
      </c>
      <c r="K271" s="88">
        <v>0</v>
      </c>
      <c r="L271" s="88">
        <v>0</v>
      </c>
      <c r="M271" s="88">
        <v>0</v>
      </c>
      <c r="N271" s="88">
        <v>0</v>
      </c>
      <c r="O271" s="88">
        <v>0</v>
      </c>
      <c r="P271" s="88">
        <v>0</v>
      </c>
      <c r="Q271" s="88">
        <v>0</v>
      </c>
      <c r="R271" s="88">
        <v>0</v>
      </c>
      <c r="S271" s="88">
        <v>0</v>
      </c>
      <c r="T271" s="88">
        <v>0</v>
      </c>
      <c r="U271" s="88">
        <v>0</v>
      </c>
      <c r="V271" s="88">
        <v>0</v>
      </c>
      <c r="W271" s="88">
        <v>0</v>
      </c>
      <c r="X271" s="88">
        <v>0</v>
      </c>
      <c r="Y271" s="88">
        <v>0</v>
      </c>
      <c r="Z271" s="88">
        <v>0</v>
      </c>
      <c r="AA271" s="88">
        <v>0</v>
      </c>
    </row>
    <row r="272" spans="1:27" x14ac:dyDescent="0.2">
      <c r="A272" s="89" t="s">
        <v>352</v>
      </c>
      <c r="B272" s="88">
        <v>-250349541.594071</v>
      </c>
      <c r="C272" s="88">
        <v>-249760379.333029</v>
      </c>
      <c r="D272" s="88">
        <v>-248860966.82809201</v>
      </c>
      <c r="E272" s="88">
        <v>-248171805.26857501</v>
      </c>
      <c r="F272" s="88">
        <v>-247481260.472785</v>
      </c>
      <c r="G272" s="88">
        <v>-246595014.44646701</v>
      </c>
      <c r="H272" s="88">
        <v>-245962076.48042101</v>
      </c>
      <c r="I272" s="88">
        <v>-245328317.11588001</v>
      </c>
      <c r="J272" s="88">
        <v>-243604759.59402099</v>
      </c>
      <c r="K272" s="88">
        <v>-242281981.26869699</v>
      </c>
      <c r="L272" s="88">
        <v>-240960119.61305699</v>
      </c>
      <c r="M272" s="88">
        <v>-239305943.64117599</v>
      </c>
      <c r="N272" s="88">
        <v>-239305943.64117599</v>
      </c>
      <c r="O272" s="88">
        <v>-237909749.45190701</v>
      </c>
      <c r="P272" s="88">
        <v>-236610716.60624599</v>
      </c>
      <c r="Q272" s="88">
        <v>-235350451.029329</v>
      </c>
      <c r="R272" s="88">
        <v>-234400600.72149801</v>
      </c>
      <c r="S272" s="88">
        <v>-233451886.52697301</v>
      </c>
      <c r="T272" s="88">
        <v>-232228766.78103301</v>
      </c>
      <c r="U272" s="88">
        <v>-231201142.390793</v>
      </c>
      <c r="V272" s="88">
        <v>-230172979.483643</v>
      </c>
      <c r="W272" s="88">
        <v>-228590485.586236</v>
      </c>
      <c r="X272" s="88">
        <v>-227456887.64396501</v>
      </c>
      <c r="Y272" s="88">
        <v>-226323337.698879</v>
      </c>
      <c r="Z272" s="88">
        <v>-224864877.31352401</v>
      </c>
      <c r="AA272" s="88">
        <v>-224864877.31352401</v>
      </c>
    </row>
    <row r="273" spans="1:27" x14ac:dyDescent="0.2">
      <c r="A273" s="89" t="s">
        <v>353</v>
      </c>
      <c r="B273" s="88">
        <v>0</v>
      </c>
      <c r="C273" s="88">
        <v>0</v>
      </c>
      <c r="D273" s="88">
        <v>0</v>
      </c>
      <c r="E273" s="88">
        <v>0</v>
      </c>
      <c r="F273" s="88">
        <v>0</v>
      </c>
      <c r="G273" s="88">
        <v>0</v>
      </c>
      <c r="H273" s="88">
        <v>0</v>
      </c>
      <c r="I273" s="88">
        <v>0</v>
      </c>
      <c r="J273" s="88">
        <v>0</v>
      </c>
      <c r="K273" s="88">
        <v>0</v>
      </c>
      <c r="L273" s="88">
        <v>0</v>
      </c>
      <c r="M273" s="88">
        <v>0</v>
      </c>
      <c r="N273" s="88">
        <v>0</v>
      </c>
      <c r="O273" s="88">
        <v>0</v>
      </c>
      <c r="P273" s="88">
        <v>0</v>
      </c>
      <c r="Q273" s="88">
        <v>0</v>
      </c>
      <c r="R273" s="88">
        <v>0</v>
      </c>
      <c r="S273" s="88">
        <v>0</v>
      </c>
      <c r="T273" s="88">
        <v>0</v>
      </c>
      <c r="U273" s="88">
        <v>0</v>
      </c>
      <c r="V273" s="88">
        <v>0</v>
      </c>
      <c r="W273" s="88">
        <v>0</v>
      </c>
      <c r="X273" s="88">
        <v>0</v>
      </c>
      <c r="Y273" s="88">
        <v>0</v>
      </c>
      <c r="Z273" s="88">
        <v>0</v>
      </c>
      <c r="AA273" s="88">
        <v>0</v>
      </c>
    </row>
    <row r="274" spans="1:27" x14ac:dyDescent="0.2">
      <c r="A274" s="89" t="s">
        <v>354</v>
      </c>
      <c r="B274" s="88">
        <v>-370288620.260867</v>
      </c>
      <c r="C274" s="88">
        <v>-372894435.25471598</v>
      </c>
      <c r="D274" s="88">
        <v>-374345040.94057697</v>
      </c>
      <c r="E274" s="88">
        <v>-379082010.64607197</v>
      </c>
      <c r="F274" s="88">
        <v>-380528243.14594001</v>
      </c>
      <c r="G274" s="88">
        <v>-392302807.28743798</v>
      </c>
      <c r="H274" s="88">
        <v>-404075365.95784402</v>
      </c>
      <c r="I274" s="88">
        <v>-406325037.34106898</v>
      </c>
      <c r="J274" s="88">
        <v>-419252328.79066598</v>
      </c>
      <c r="K274" s="88">
        <v>-391806124.27700502</v>
      </c>
      <c r="L274" s="88">
        <v>-402932299.06905699</v>
      </c>
      <c r="M274" s="88">
        <v>-387121409.43910301</v>
      </c>
      <c r="N274" s="88">
        <v>-387121409.43910301</v>
      </c>
      <c r="O274" s="88">
        <v>-395316946.06634402</v>
      </c>
      <c r="P274" s="88">
        <v>-381744986.10712802</v>
      </c>
      <c r="Q274" s="88">
        <v>-380052011.587502</v>
      </c>
      <c r="R274" s="88">
        <v>-373826092.10737097</v>
      </c>
      <c r="S274" s="88">
        <v>-370522434.98128301</v>
      </c>
      <c r="T274" s="88">
        <v>-371098186.480968</v>
      </c>
      <c r="U274" s="88">
        <v>-357542306.72621202</v>
      </c>
      <c r="V274" s="88">
        <v>-339382717.89576203</v>
      </c>
      <c r="W274" s="88">
        <v>-324200792.68302</v>
      </c>
      <c r="X274" s="88">
        <v>-299861982.09403199</v>
      </c>
      <c r="Y274" s="88">
        <v>-323380832.83292502</v>
      </c>
      <c r="Z274" s="88">
        <v>-344827995.77987802</v>
      </c>
      <c r="AA274" s="88">
        <v>-344827995.77987802</v>
      </c>
    </row>
    <row r="275" spans="1:27" x14ac:dyDescent="0.2">
      <c r="A275" s="89" t="s">
        <v>355</v>
      </c>
    </row>
    <row r="276" spans="1:27" x14ac:dyDescent="0.2">
      <c r="A276" s="87" t="s">
        <v>356</v>
      </c>
    </row>
    <row r="277" spans="1:27" x14ac:dyDescent="0.2">
      <c r="A277" s="89" t="s">
        <v>357</v>
      </c>
      <c r="B277" s="88">
        <v>337930795.27417499</v>
      </c>
      <c r="C277" s="88">
        <v>1046377026.7258199</v>
      </c>
      <c r="D277" s="88">
        <v>2892324733.4447398</v>
      </c>
      <c r="E277" s="88">
        <v>2249935197.6364698</v>
      </c>
      <c r="F277" s="88">
        <v>2895735317.95471</v>
      </c>
      <c r="G277" s="88">
        <v>3540142215.82725</v>
      </c>
      <c r="H277" s="88">
        <v>4185147468.3907099</v>
      </c>
      <c r="I277" s="88">
        <v>4831825107.8766603</v>
      </c>
      <c r="J277" s="88">
        <v>5479920505.3026695</v>
      </c>
      <c r="K277" s="88">
        <v>6109833976.1426697</v>
      </c>
      <c r="L277" s="88">
        <v>6736004099.89324</v>
      </c>
      <c r="M277" s="88">
        <v>7352334688.03862</v>
      </c>
      <c r="N277" s="88">
        <v>7352334688.03862</v>
      </c>
      <c r="O277" s="88">
        <v>7978798492.1185598</v>
      </c>
      <c r="P277" s="88">
        <v>7984977384.7097998</v>
      </c>
      <c r="Q277" s="88">
        <v>8006371295.0562296</v>
      </c>
      <c r="R277" s="88">
        <v>8030102501.1451101</v>
      </c>
      <c r="S277" s="88">
        <v>8054725531.2619801</v>
      </c>
      <c r="T277" s="88">
        <v>8094610131.7849102</v>
      </c>
      <c r="U277" s="88">
        <v>8127856430.1264801</v>
      </c>
      <c r="V277" s="88">
        <v>8166422408.1128597</v>
      </c>
      <c r="W277" s="88">
        <v>8208184961.9808502</v>
      </c>
      <c r="X277" s="88">
        <v>8251860736.4949999</v>
      </c>
      <c r="Y277" s="88">
        <v>8321304574.2132797</v>
      </c>
      <c r="Z277" s="88">
        <v>8409322501.6002798</v>
      </c>
      <c r="AA277" s="88">
        <v>8409322501.6002798</v>
      </c>
    </row>
    <row r="278" spans="1:27" x14ac:dyDescent="0.2">
      <c r="A278" s="89" t="s">
        <v>358</v>
      </c>
      <c r="B278" s="88">
        <v>0</v>
      </c>
      <c r="C278" s="88">
        <v>0</v>
      </c>
      <c r="D278" s="88">
        <v>0</v>
      </c>
      <c r="E278" s="88">
        <v>0</v>
      </c>
      <c r="F278" s="88">
        <v>0</v>
      </c>
      <c r="G278" s="88">
        <v>0</v>
      </c>
      <c r="H278" s="88">
        <v>0</v>
      </c>
      <c r="I278" s="88">
        <v>0</v>
      </c>
      <c r="J278" s="88">
        <v>0</v>
      </c>
      <c r="K278" s="88">
        <v>0</v>
      </c>
      <c r="L278" s="88">
        <v>0</v>
      </c>
      <c r="M278" s="88">
        <v>0</v>
      </c>
      <c r="N278" s="88">
        <v>0</v>
      </c>
      <c r="O278" s="88">
        <v>0</v>
      </c>
      <c r="P278" s="88">
        <v>0</v>
      </c>
      <c r="Q278" s="88">
        <v>0</v>
      </c>
      <c r="R278" s="88">
        <v>0</v>
      </c>
      <c r="S278" s="88">
        <v>0</v>
      </c>
      <c r="T278" s="88">
        <v>0</v>
      </c>
      <c r="U278" s="88">
        <v>0</v>
      </c>
      <c r="V278" s="88">
        <v>0</v>
      </c>
      <c r="W278" s="88">
        <v>0</v>
      </c>
      <c r="X278" s="88">
        <v>0</v>
      </c>
      <c r="Y278" s="88">
        <v>0</v>
      </c>
      <c r="Z278" s="88">
        <v>0</v>
      </c>
      <c r="AA278" s="88">
        <v>0</v>
      </c>
    </row>
    <row r="279" spans="1:27" x14ac:dyDescent="0.2">
      <c r="A279" s="89" t="s">
        <v>359</v>
      </c>
      <c r="B279" s="88">
        <v>249711714.19478801</v>
      </c>
      <c r="C279" s="88">
        <v>909832820.88382804</v>
      </c>
      <c r="D279" s="88">
        <v>2558607122.5940199</v>
      </c>
      <c r="E279" s="88">
        <v>1970391907.224</v>
      </c>
      <c r="F279" s="88">
        <v>2530129586.9527702</v>
      </c>
      <c r="G279" s="88">
        <v>3078485388.5174298</v>
      </c>
      <c r="H279" s="88">
        <v>3621544502.4607501</v>
      </c>
      <c r="I279" s="88">
        <v>4157964228.1823201</v>
      </c>
      <c r="J279" s="88">
        <v>4691265847.4601803</v>
      </c>
      <c r="K279" s="88">
        <v>5265016730.7191896</v>
      </c>
      <c r="L279" s="88">
        <v>5879163497.3250599</v>
      </c>
      <c r="M279" s="88">
        <v>6485250636.3814697</v>
      </c>
      <c r="N279" s="88">
        <v>6485250636.3814697</v>
      </c>
      <c r="O279" s="88">
        <v>7094560660.3188896</v>
      </c>
      <c r="P279" s="88">
        <v>7154915587.5074997</v>
      </c>
      <c r="Q279" s="88">
        <v>7223322875.2813301</v>
      </c>
      <c r="R279" s="88">
        <v>7298192963.8408403</v>
      </c>
      <c r="S279" s="88">
        <v>7372409498.2115498</v>
      </c>
      <c r="T279" s="88">
        <v>7456284137.0212202</v>
      </c>
      <c r="U279" s="88">
        <v>7535071721.77145</v>
      </c>
      <c r="V279" s="88">
        <v>7613972336.1390104</v>
      </c>
      <c r="W279" s="88">
        <v>7711256332.2328796</v>
      </c>
      <c r="X279" s="88">
        <v>7809006770.3815899</v>
      </c>
      <c r="Y279" s="88">
        <v>7902780738.5680704</v>
      </c>
      <c r="Z279" s="88">
        <v>7966191701.6642303</v>
      </c>
      <c r="AA279" s="88">
        <v>7966191701.6642303</v>
      </c>
    </row>
    <row r="280" spans="1:27" x14ac:dyDescent="0.2">
      <c r="A280" s="89" t="s">
        <v>360</v>
      </c>
      <c r="B280" s="88">
        <v>-36335544.429129198</v>
      </c>
      <c r="C280" s="88">
        <v>-40084791.838380396</v>
      </c>
      <c r="D280" s="88">
        <v>-23276651.2034127</v>
      </c>
      <c r="E280" s="88">
        <v>18573715.375806801</v>
      </c>
      <c r="F280" s="88">
        <v>56877608.577092901</v>
      </c>
      <c r="G280" s="88">
        <v>82117953.828993693</v>
      </c>
      <c r="H280" s="88">
        <v>118609949.07663301</v>
      </c>
      <c r="I280" s="88">
        <v>165127181.43884301</v>
      </c>
      <c r="J280" s="88">
        <v>222313171.160658</v>
      </c>
      <c r="K280" s="88">
        <v>269457560.84586602</v>
      </c>
      <c r="L280" s="88">
        <v>282727551.16146302</v>
      </c>
      <c r="M280" s="88">
        <v>338856444.0291</v>
      </c>
      <c r="N280" s="88">
        <v>338856444.0291</v>
      </c>
      <c r="O280" s="88">
        <v>389542299.143188</v>
      </c>
      <c r="P280" s="88">
        <v>427028720.752765</v>
      </c>
      <c r="Q280" s="88">
        <v>456322764.94637299</v>
      </c>
      <c r="R280" s="88">
        <v>484257643.585706</v>
      </c>
      <c r="S280" s="88">
        <v>502294367.73726702</v>
      </c>
      <c r="T280" s="88">
        <v>518016857.43981302</v>
      </c>
      <c r="U280" s="88">
        <v>543755058.85008895</v>
      </c>
      <c r="V280" s="88">
        <v>546177904.15110898</v>
      </c>
      <c r="W280" s="88">
        <v>530852259.53618002</v>
      </c>
      <c r="X280" s="88">
        <v>495978941.96898299</v>
      </c>
      <c r="Y280" s="88">
        <v>423882816.501127</v>
      </c>
      <c r="Z280" s="88">
        <v>395900410.080118</v>
      </c>
      <c r="AA280" s="88">
        <v>395900410.080118</v>
      </c>
    </row>
    <row r="281" spans="1:27" x14ac:dyDescent="0.2">
      <c r="A281" s="89" t="s">
        <v>361</v>
      </c>
      <c r="B281" s="88">
        <v>17019345.4912697</v>
      </c>
      <c r="C281" s="88">
        <v>37697869.907900199</v>
      </c>
      <c r="D281" s="88">
        <v>606089638.382249</v>
      </c>
      <c r="E281" s="88">
        <v>31757561.044713899</v>
      </c>
      <c r="F281" s="88">
        <v>52725605.001905002</v>
      </c>
      <c r="G281" s="88">
        <v>68262840.333459705</v>
      </c>
      <c r="H281" s="88">
        <v>82354463.520607904</v>
      </c>
      <c r="I281" s="88">
        <v>95788823.945534199</v>
      </c>
      <c r="J281" s="88">
        <v>108821215.932898</v>
      </c>
      <c r="K281" s="88">
        <v>121180889.317597</v>
      </c>
      <c r="L281" s="88">
        <v>133667519.43355399</v>
      </c>
      <c r="M281" s="88">
        <v>145874797.41418001</v>
      </c>
      <c r="N281" s="88">
        <v>145874797.41418001</v>
      </c>
      <c r="O281" s="88">
        <v>158491269.12941</v>
      </c>
      <c r="P281" s="88">
        <v>157275212.399849</v>
      </c>
      <c r="Q281" s="88">
        <v>156413705.36182201</v>
      </c>
      <c r="R281" s="88">
        <v>155667371.75933799</v>
      </c>
      <c r="S281" s="88">
        <v>154989000.01802501</v>
      </c>
      <c r="T281" s="88">
        <v>154595508.22348499</v>
      </c>
      <c r="U281" s="88">
        <v>154210986.88107499</v>
      </c>
      <c r="V281" s="88">
        <v>153936269.08702001</v>
      </c>
      <c r="W281" s="88">
        <v>153806260.75633401</v>
      </c>
      <c r="X281" s="88">
        <v>153908519.93991199</v>
      </c>
      <c r="Y281" s="88">
        <v>153458374.87613499</v>
      </c>
      <c r="Z281" s="88">
        <v>152886541.85279801</v>
      </c>
      <c r="AA281" s="88">
        <v>152886541.85279801</v>
      </c>
    </row>
    <row r="282" spans="1:27" x14ac:dyDescent="0.2">
      <c r="A282" s="89" t="s">
        <v>362</v>
      </c>
      <c r="B282" s="88">
        <v>157852.63229361101</v>
      </c>
      <c r="C282" s="88">
        <v>350980.657912653</v>
      </c>
      <c r="D282" s="88">
        <v>5661803.3881113604</v>
      </c>
      <c r="E282" s="88">
        <v>297495.779261922</v>
      </c>
      <c r="F282" s="88">
        <v>495325.31742960302</v>
      </c>
      <c r="G282" s="88">
        <v>643032.04027190199</v>
      </c>
      <c r="H282" s="88">
        <v>777474.69572985405</v>
      </c>
      <c r="I282" s="88">
        <v>905413.739692303</v>
      </c>
      <c r="J282" s="88">
        <v>1030474.3030227</v>
      </c>
      <c r="K282" s="88">
        <v>1149503.19043144</v>
      </c>
      <c r="L282" s="88">
        <v>1269611.5839226299</v>
      </c>
      <c r="M282" s="88">
        <v>1386901.97792833</v>
      </c>
      <c r="N282" s="88">
        <v>1386901.97792833</v>
      </c>
      <c r="O282" s="88">
        <v>1507719.35938852</v>
      </c>
      <c r="P282" s="88">
        <v>1499561.4206223199</v>
      </c>
      <c r="Q282" s="88">
        <v>1493578.1210072199</v>
      </c>
      <c r="R282" s="88">
        <v>1487947.7638644299</v>
      </c>
      <c r="S282" s="88">
        <v>1482386.40695243</v>
      </c>
      <c r="T282" s="88">
        <v>1479174.5377068</v>
      </c>
      <c r="U282" s="88">
        <v>1474793.26054943</v>
      </c>
      <c r="V282" s="88">
        <v>1470800.9586195201</v>
      </c>
      <c r="W282" s="88">
        <v>1467923.19325696</v>
      </c>
      <c r="X282" s="88">
        <v>1465426.39616261</v>
      </c>
      <c r="Y282" s="88">
        <v>1467470.4617967601</v>
      </c>
      <c r="Z282" s="88">
        <v>1470405.0387830101</v>
      </c>
      <c r="AA282" s="88">
        <v>1470405.0387830101</v>
      </c>
    </row>
    <row r="283" spans="1:27" x14ac:dyDescent="0.2">
      <c r="A283" s="89" t="s">
        <v>363</v>
      </c>
      <c r="B283" s="88">
        <v>8837803.4843003601</v>
      </c>
      <c r="C283" s="88">
        <v>29202345.5025158</v>
      </c>
      <c r="D283" s="88">
        <v>81263920.309440106</v>
      </c>
      <c r="E283" s="88">
        <v>62818643.084416702</v>
      </c>
      <c r="F283" s="88">
        <v>80607156.216213405</v>
      </c>
      <c r="G283" s="88">
        <v>99917306.115194395</v>
      </c>
      <c r="H283" s="88">
        <v>119078730.164055</v>
      </c>
      <c r="I283" s="88">
        <v>138034568.497091</v>
      </c>
      <c r="J283" s="88">
        <v>154872597.898597</v>
      </c>
      <c r="K283" s="88">
        <v>171116881.93629399</v>
      </c>
      <c r="L283" s="88">
        <v>187529692.67218199</v>
      </c>
      <c r="M283" s="88">
        <v>203626294.020731</v>
      </c>
      <c r="N283" s="88">
        <v>203626294.020731</v>
      </c>
      <c r="O283" s="88">
        <v>219845160.058631</v>
      </c>
      <c r="P283" s="88">
        <v>218593803.851576</v>
      </c>
      <c r="Q283" s="88">
        <v>217626897.29761499</v>
      </c>
      <c r="R283" s="88">
        <v>216707028.18391499</v>
      </c>
      <c r="S283" s="88">
        <v>215797832.130371</v>
      </c>
      <c r="T283" s="88">
        <v>215199527.18675399</v>
      </c>
      <c r="U283" s="88">
        <v>212621104.731114</v>
      </c>
      <c r="V283" s="88">
        <v>210107255.87311</v>
      </c>
      <c r="W283" s="88">
        <v>207745168.853957</v>
      </c>
      <c r="X283" s="88">
        <v>207395070.10411099</v>
      </c>
      <c r="Y283" s="88">
        <v>207883695.22235799</v>
      </c>
      <c r="Z283" s="88">
        <v>208842798.08200499</v>
      </c>
      <c r="AA283" s="88">
        <v>208842798.08200499</v>
      </c>
    </row>
    <row r="284" spans="1:27" x14ac:dyDescent="0.2">
      <c r="A284" s="89" t="s">
        <v>364</v>
      </c>
      <c r="B284" s="88">
        <v>-190785154.082479</v>
      </c>
      <c r="C284" s="88">
        <v>45787666.644849703</v>
      </c>
      <c r="D284" s="88">
        <v>-2578559248.76334</v>
      </c>
      <c r="E284" s="88">
        <v>697167405.88603795</v>
      </c>
      <c r="F284" s="88">
        <v>889483337.32620394</v>
      </c>
      <c r="G284" s="88">
        <v>1109668947.75808</v>
      </c>
      <c r="H284" s="88">
        <v>1335131496.4207399</v>
      </c>
      <c r="I284" s="88">
        <v>1560864791.7158201</v>
      </c>
      <c r="J284" s="88">
        <v>1801763197.1603601</v>
      </c>
      <c r="K284" s="88">
        <v>2035966152.5738399</v>
      </c>
      <c r="L284" s="88">
        <v>2279398084.6861601</v>
      </c>
      <c r="M284" s="88">
        <v>2515968432.3136201</v>
      </c>
      <c r="N284" s="88">
        <v>2515968432.3136201</v>
      </c>
      <c r="O284" s="88">
        <v>2753443905.1785002</v>
      </c>
      <c r="P284" s="88">
        <v>2759886363.1677599</v>
      </c>
      <c r="Q284" s="88">
        <v>2771943311.6064601</v>
      </c>
      <c r="R284" s="88">
        <v>2779848244.47788</v>
      </c>
      <c r="S284" s="88">
        <v>2787910026.2170601</v>
      </c>
      <c r="T284" s="88">
        <v>2798529854.5808401</v>
      </c>
      <c r="U284" s="88">
        <v>2806997783.2239299</v>
      </c>
      <c r="V284" s="88">
        <v>2816250873.5278902</v>
      </c>
      <c r="W284" s="88">
        <v>2812306379.0587401</v>
      </c>
      <c r="X284" s="88">
        <v>2794820404.9575901</v>
      </c>
      <c r="Y284" s="88">
        <v>2795944680.6071901</v>
      </c>
      <c r="Z284" s="88">
        <v>2793129330.15556</v>
      </c>
      <c r="AA284" s="88">
        <v>2793129330.15556</v>
      </c>
    </row>
    <row r="285" spans="1:27" x14ac:dyDescent="0.2">
      <c r="A285" s="89" t="s">
        <v>365</v>
      </c>
      <c r="B285" s="88">
        <v>0</v>
      </c>
      <c r="C285" s="88">
        <v>0</v>
      </c>
      <c r="D285" s="88">
        <v>0</v>
      </c>
      <c r="E285" s="88">
        <v>0</v>
      </c>
      <c r="F285" s="88">
        <v>0</v>
      </c>
      <c r="G285" s="88">
        <v>0</v>
      </c>
      <c r="H285" s="88">
        <v>0</v>
      </c>
      <c r="I285" s="88">
        <v>0</v>
      </c>
      <c r="J285" s="88">
        <v>0</v>
      </c>
      <c r="K285" s="88">
        <v>0</v>
      </c>
      <c r="L285" s="88">
        <v>0</v>
      </c>
      <c r="M285" s="88">
        <v>0</v>
      </c>
      <c r="N285" s="88">
        <v>0</v>
      </c>
      <c r="O285" s="88">
        <v>0</v>
      </c>
      <c r="P285" s="88">
        <v>0</v>
      </c>
      <c r="Q285" s="88">
        <v>0</v>
      </c>
      <c r="R285" s="88">
        <v>0</v>
      </c>
      <c r="S285" s="88">
        <v>0</v>
      </c>
      <c r="T285" s="88">
        <v>0</v>
      </c>
      <c r="U285" s="88">
        <v>0</v>
      </c>
      <c r="V285" s="88">
        <v>0</v>
      </c>
      <c r="W285" s="88">
        <v>0</v>
      </c>
      <c r="X285" s="88">
        <v>0</v>
      </c>
      <c r="Y285" s="88">
        <v>0</v>
      </c>
      <c r="Z285" s="88">
        <v>0</v>
      </c>
      <c r="AA285" s="88">
        <v>0</v>
      </c>
    </row>
    <row r="286" spans="1:27" x14ac:dyDescent="0.2">
      <c r="A286" s="89" t="s">
        <v>366</v>
      </c>
      <c r="B286" s="88">
        <v>386536812.56521797</v>
      </c>
      <c r="C286" s="88">
        <v>2029163918.4844501</v>
      </c>
      <c r="D286" s="88">
        <v>3542111318.1518102</v>
      </c>
      <c r="E286" s="88">
        <v>5030941926.0307198</v>
      </c>
      <c r="F286" s="88">
        <v>6506053937.3463297</v>
      </c>
      <c r="G286" s="88">
        <v>7979237684.4206896</v>
      </c>
      <c r="H286" s="88">
        <v>9462644084.7292309</v>
      </c>
      <c r="I286" s="88">
        <v>10950510115.395901</v>
      </c>
      <c r="J286" s="88">
        <v>12459987009.218399</v>
      </c>
      <c r="K286" s="88">
        <v>13973721694.725901</v>
      </c>
      <c r="L286" s="88">
        <v>15499760056.7556</v>
      </c>
      <c r="M286" s="88">
        <v>17043298194.1756</v>
      </c>
      <c r="N286" s="88">
        <v>17043298194.1756</v>
      </c>
      <c r="O286" s="88">
        <v>18596189505.306499</v>
      </c>
      <c r="P286" s="88">
        <v>18704176633.809799</v>
      </c>
      <c r="Q286" s="88">
        <v>18833494427.670799</v>
      </c>
      <c r="R286" s="88">
        <v>18966263700.756599</v>
      </c>
      <c r="S286" s="88">
        <v>19089608641.9832</v>
      </c>
      <c r="T286" s="88">
        <v>19238715190.7747</v>
      </c>
      <c r="U286" s="88">
        <v>19381987878.8447</v>
      </c>
      <c r="V286" s="88">
        <v>19508337847.849602</v>
      </c>
      <c r="W286" s="88">
        <v>19625619285.612202</v>
      </c>
      <c r="X286" s="88">
        <v>19714435870.243301</v>
      </c>
      <c r="Y286" s="88">
        <v>19806722350.449902</v>
      </c>
      <c r="Z286" s="88">
        <v>19927743688.473701</v>
      </c>
      <c r="AA286" s="88">
        <v>19927743688.473701</v>
      </c>
    </row>
    <row r="287" spans="1:27" x14ac:dyDescent="0.2">
      <c r="A287" s="89" t="s">
        <v>367</v>
      </c>
    </row>
    <row r="288" spans="1:27" s="92" customFormat="1" x14ac:dyDescent="0.2">
      <c r="A288" s="91" t="s">
        <v>368</v>
      </c>
      <c r="B288" s="92">
        <v>1.2247828713234701</v>
      </c>
      <c r="C288" s="92">
        <v>1.5210546236448901</v>
      </c>
      <c r="D288" s="92">
        <v>-4.6263160148503299</v>
      </c>
      <c r="E288" s="92">
        <v>0.48142553043460001</v>
      </c>
      <c r="F288" s="92">
        <v>0.70365961185982095</v>
      </c>
      <c r="G288" s="92">
        <v>0.78283283235393297</v>
      </c>
      <c r="H288" s="92">
        <v>0.82275803676986303</v>
      </c>
      <c r="I288" s="92">
        <v>0.84620443000966405</v>
      </c>
      <c r="J288" s="92">
        <v>0.86093778932268195</v>
      </c>
      <c r="K288" s="92">
        <v>0.87014046524648103</v>
      </c>
      <c r="L288" s="92">
        <v>0.87624692011295002</v>
      </c>
      <c r="M288" s="92">
        <v>0.88070238299130299</v>
      </c>
      <c r="N288" s="92">
        <v>0.88070238299130299</v>
      </c>
      <c r="O288" s="92">
        <v>0.88563807690172502</v>
      </c>
      <c r="P288" s="92">
        <v>0.88158365792177096</v>
      </c>
      <c r="Q288" s="92">
        <v>0.878299595990364</v>
      </c>
      <c r="R288" s="92">
        <v>0.87540475647157501</v>
      </c>
      <c r="S288" s="92">
        <v>0.87241182868645295</v>
      </c>
      <c r="T288" s="92">
        <v>0.87064985172044695</v>
      </c>
      <c r="U288" s="92">
        <v>0.86875908764406395</v>
      </c>
      <c r="V288" s="92">
        <v>0.86724564692950201</v>
      </c>
      <c r="W288" s="92">
        <v>0.86624530062423499</v>
      </c>
      <c r="X288" s="92">
        <v>0.86578777015255504</v>
      </c>
      <c r="Y288" s="92">
        <v>0.86614961742405205</v>
      </c>
      <c r="Z288" s="92">
        <v>0.867141229466173</v>
      </c>
      <c r="AA288" s="92">
        <v>0.867141229466173</v>
      </c>
    </row>
    <row r="289" spans="1:27" x14ac:dyDescent="0.2">
      <c r="A289" s="89" t="s">
        <v>369</v>
      </c>
    </row>
    <row r="290" spans="1:27" x14ac:dyDescent="0.2">
      <c r="A290" s="89" t="s">
        <v>370</v>
      </c>
    </row>
    <row r="291" spans="1:27" x14ac:dyDescent="0.2">
      <c r="A291" s="89" t="s">
        <v>371</v>
      </c>
      <c r="B291" s="88">
        <v>104042805.80588099</v>
      </c>
      <c r="C291" s="88">
        <v>17730290.6036308</v>
      </c>
      <c r="D291" s="88">
        <v>-745612.14803850697</v>
      </c>
      <c r="E291" s="88">
        <v>-2837544.16972409</v>
      </c>
      <c r="F291" s="88">
        <v>1523661.3960526499</v>
      </c>
      <c r="G291" s="88">
        <v>1703252.1475527501</v>
      </c>
      <c r="H291" s="88">
        <v>3706667.42984305</v>
      </c>
      <c r="I291" s="88">
        <v>6726095.8709481601</v>
      </c>
      <c r="J291" s="88">
        <v>12671199.370553199</v>
      </c>
      <c r="K291" s="88">
        <v>39530267.070297897</v>
      </c>
      <c r="L291" s="88">
        <v>72749345.915055707</v>
      </c>
      <c r="M291" s="88">
        <v>128018573.728883</v>
      </c>
      <c r="N291" s="88">
        <v>128018573.728883</v>
      </c>
      <c r="O291" s="88">
        <v>183225272.358354</v>
      </c>
      <c r="P291" s="88">
        <v>228566779.946244</v>
      </c>
      <c r="Q291" s="88">
        <v>267224878.14470199</v>
      </c>
      <c r="R291" s="88">
        <v>307398407.59549099</v>
      </c>
      <c r="S291" s="88">
        <v>342027585.373514</v>
      </c>
      <c r="T291" s="88">
        <v>373565126.00159299</v>
      </c>
      <c r="U291" s="88">
        <v>410490258.76290703</v>
      </c>
      <c r="V291" s="88">
        <v>433685047.75059098</v>
      </c>
      <c r="W291" s="88">
        <v>455715371.84675699</v>
      </c>
      <c r="X291" s="88">
        <v>467482873.01897597</v>
      </c>
      <c r="Y291" s="88">
        <v>447822422.56815398</v>
      </c>
      <c r="Z291" s="88">
        <v>419973494.68861401</v>
      </c>
      <c r="AA291" s="88">
        <v>419973494.68861401</v>
      </c>
    </row>
    <row r="292" spans="1:27" x14ac:dyDescent="0.2">
      <c r="A292" s="89" t="s">
        <v>372</v>
      </c>
      <c r="B292" s="88">
        <v>0</v>
      </c>
      <c r="C292" s="88">
        <v>0</v>
      </c>
      <c r="D292" s="88">
        <v>0</v>
      </c>
      <c r="E292" s="88">
        <v>0</v>
      </c>
      <c r="F292" s="88">
        <v>0</v>
      </c>
      <c r="G292" s="88">
        <v>0</v>
      </c>
      <c r="H292" s="88">
        <v>0</v>
      </c>
      <c r="I292" s="88">
        <v>0</v>
      </c>
      <c r="J292" s="88">
        <v>0</v>
      </c>
      <c r="K292" s="88">
        <v>0</v>
      </c>
      <c r="L292" s="88">
        <v>0</v>
      </c>
      <c r="M292" s="88">
        <v>0</v>
      </c>
      <c r="N292" s="88">
        <v>0</v>
      </c>
      <c r="O292" s="88">
        <v>0</v>
      </c>
      <c r="P292" s="88">
        <v>0</v>
      </c>
      <c r="Q292" s="88">
        <v>0</v>
      </c>
      <c r="R292" s="88">
        <v>0</v>
      </c>
      <c r="S292" s="88">
        <v>0</v>
      </c>
      <c r="T292" s="88">
        <v>0</v>
      </c>
      <c r="U292" s="88">
        <v>0</v>
      </c>
      <c r="V292" s="88">
        <v>0</v>
      </c>
      <c r="W292" s="88">
        <v>0</v>
      </c>
      <c r="X292" s="88">
        <v>0</v>
      </c>
      <c r="Y292" s="88">
        <v>0</v>
      </c>
      <c r="Z292" s="88">
        <v>0</v>
      </c>
      <c r="AA292" s="88">
        <v>0</v>
      </c>
    </row>
    <row r="293" spans="1:27" x14ac:dyDescent="0.2">
      <c r="A293" s="89" t="s">
        <v>373</v>
      </c>
      <c r="B293" s="88">
        <v>-119181212.881928</v>
      </c>
      <c r="C293" s="88">
        <v>-17450231.786624599</v>
      </c>
      <c r="D293" s="88">
        <v>644519.02525300102</v>
      </c>
      <c r="E293" s="88">
        <v>1559091.00926516</v>
      </c>
      <c r="F293" s="88">
        <v>-3851491.08389625</v>
      </c>
      <c r="G293" s="88">
        <v>-5125827.1751715802</v>
      </c>
      <c r="H293" s="88">
        <v>-8143162.3612055499</v>
      </c>
      <c r="I293" s="88">
        <v>-12089103.713665999</v>
      </c>
      <c r="J293" s="88">
        <v>-18765718.469175499</v>
      </c>
      <c r="K293" s="88">
        <v>-45322986.156667501</v>
      </c>
      <c r="L293" s="88">
        <v>-78226921.203035802</v>
      </c>
      <c r="M293" s="88">
        <v>-131521217.85556599</v>
      </c>
      <c r="N293" s="88">
        <v>-131521217.85556599</v>
      </c>
      <c r="O293" s="88">
        <v>-184781046.50991401</v>
      </c>
      <c r="P293" s="88">
        <v>-226712484.90227199</v>
      </c>
      <c r="Q293" s="88">
        <v>-262317366.96371901</v>
      </c>
      <c r="R293" s="88">
        <v>-299197517.17685699</v>
      </c>
      <c r="S293" s="88">
        <v>-331108022.39392698</v>
      </c>
      <c r="T293" s="88">
        <v>-360167602.35236698</v>
      </c>
      <c r="U293" s="88">
        <v>-393692496.62546003</v>
      </c>
      <c r="V293" s="88">
        <v>-415485829.14204901</v>
      </c>
      <c r="W293" s="88">
        <v>-437212572.27194601</v>
      </c>
      <c r="X293" s="88">
        <v>-450473898.42792302</v>
      </c>
      <c r="Y293" s="88">
        <v>-436047542.92913997</v>
      </c>
      <c r="Z293" s="88">
        <v>-415743183.18417698</v>
      </c>
      <c r="AA293" s="88">
        <v>-415743183.18417698</v>
      </c>
    </row>
    <row r="294" spans="1:27" x14ac:dyDescent="0.2">
      <c r="A294" s="89" t="s">
        <v>374</v>
      </c>
      <c r="B294" s="88">
        <v>280867827.38167602</v>
      </c>
      <c r="C294" s="88">
        <v>64758281.4599346</v>
      </c>
      <c r="D294" s="88">
        <v>-4412675.2340053404</v>
      </c>
      <c r="E294" s="88">
        <v>-40524529.878520802</v>
      </c>
      <c r="F294" s="88">
        <v>-62718919.103484496</v>
      </c>
      <c r="G294" s="88">
        <v>-84243658.681784198</v>
      </c>
      <c r="H294" s="88">
        <v>-103497902.53485601</v>
      </c>
      <c r="I294" s="88">
        <v>-114319957.078008</v>
      </c>
      <c r="J294" s="88">
        <v>-132905659.48297399</v>
      </c>
      <c r="K294" s="88">
        <v>-118214755.283233</v>
      </c>
      <c r="L294" s="88">
        <v>-133919071.009324</v>
      </c>
      <c r="M294" s="88">
        <v>-127497737.915281</v>
      </c>
      <c r="N294" s="88">
        <v>-127497737.915281</v>
      </c>
      <c r="O294" s="88">
        <v>-143787130.16923699</v>
      </c>
      <c r="P294" s="88">
        <v>-135909159.562583</v>
      </c>
      <c r="Q294" s="88">
        <v>-138600628.08214301</v>
      </c>
      <c r="R294" s="88">
        <v>-137060105.32005799</v>
      </c>
      <c r="S294" s="88">
        <v>-137638153.20845401</v>
      </c>
      <c r="T294" s="88">
        <v>-141791321.16393799</v>
      </c>
      <c r="U294" s="88">
        <v>-133641625.157703</v>
      </c>
      <c r="V294" s="88">
        <v>-119216133.05399799</v>
      </c>
      <c r="W294" s="88">
        <v>-106937616.065239</v>
      </c>
      <c r="X294" s="88">
        <v>-83970830.123849303</v>
      </c>
      <c r="Y294" s="88">
        <v>-101520575.77910601</v>
      </c>
      <c r="Z294" s="88">
        <v>-115127316.30529501</v>
      </c>
      <c r="AA294" s="88">
        <v>-115127316.30529501</v>
      </c>
    </row>
    <row r="295" spans="1:27" x14ac:dyDescent="0.2">
      <c r="A295" s="89" t="s">
        <v>375</v>
      </c>
      <c r="B295" s="88">
        <v>0</v>
      </c>
      <c r="C295" s="88">
        <v>0</v>
      </c>
      <c r="D295" s="88">
        <v>0</v>
      </c>
      <c r="E295" s="88">
        <v>0</v>
      </c>
      <c r="F295" s="88">
        <v>0</v>
      </c>
      <c r="G295" s="88">
        <v>0</v>
      </c>
      <c r="H295" s="88">
        <v>0</v>
      </c>
      <c r="I295" s="88">
        <v>0</v>
      </c>
      <c r="J295" s="88">
        <v>0</v>
      </c>
      <c r="K295" s="88">
        <v>0</v>
      </c>
      <c r="L295" s="88">
        <v>0</v>
      </c>
      <c r="M295" s="88">
        <v>0</v>
      </c>
      <c r="N295" s="88">
        <v>0</v>
      </c>
      <c r="O295" s="88">
        <v>0</v>
      </c>
      <c r="P295" s="88">
        <v>0</v>
      </c>
      <c r="Q295" s="88">
        <v>0</v>
      </c>
      <c r="R295" s="88">
        <v>0</v>
      </c>
      <c r="S295" s="88">
        <v>0</v>
      </c>
      <c r="T295" s="88">
        <v>0</v>
      </c>
      <c r="U295" s="88">
        <v>0</v>
      </c>
      <c r="V295" s="88">
        <v>0</v>
      </c>
      <c r="W295" s="88">
        <v>0</v>
      </c>
      <c r="X295" s="88">
        <v>0</v>
      </c>
      <c r="Y295" s="88">
        <v>0</v>
      </c>
      <c r="Z295" s="88">
        <v>0</v>
      </c>
      <c r="AA295" s="88">
        <v>0</v>
      </c>
    </row>
    <row r="296" spans="1:27" x14ac:dyDescent="0.2">
      <c r="A296" s="89" t="s">
        <v>376</v>
      </c>
      <c r="B296" s="88">
        <v>0</v>
      </c>
      <c r="C296" s="88">
        <v>0</v>
      </c>
      <c r="D296" s="88">
        <v>0</v>
      </c>
      <c r="E296" s="88">
        <v>0</v>
      </c>
      <c r="F296" s="88">
        <v>0</v>
      </c>
      <c r="G296" s="88">
        <v>0</v>
      </c>
      <c r="H296" s="88">
        <v>0</v>
      </c>
      <c r="I296" s="88">
        <v>0</v>
      </c>
      <c r="J296" s="88">
        <v>0</v>
      </c>
      <c r="K296" s="88">
        <v>0</v>
      </c>
      <c r="L296" s="88">
        <v>0</v>
      </c>
      <c r="M296" s="88">
        <v>0</v>
      </c>
      <c r="N296" s="88">
        <v>0</v>
      </c>
      <c r="O296" s="88">
        <v>0</v>
      </c>
      <c r="P296" s="88">
        <v>0</v>
      </c>
      <c r="Q296" s="88">
        <v>0</v>
      </c>
      <c r="R296" s="88">
        <v>0</v>
      </c>
      <c r="S296" s="88">
        <v>0</v>
      </c>
      <c r="T296" s="88">
        <v>0</v>
      </c>
      <c r="U296" s="88">
        <v>0</v>
      </c>
      <c r="V296" s="88">
        <v>0</v>
      </c>
      <c r="W296" s="88">
        <v>0</v>
      </c>
      <c r="X296" s="88">
        <v>0</v>
      </c>
      <c r="Y296" s="88">
        <v>0</v>
      </c>
      <c r="Z296" s="88">
        <v>0</v>
      </c>
      <c r="AA296" s="88">
        <v>0</v>
      </c>
    </row>
    <row r="297" spans="1:27" x14ac:dyDescent="0.2">
      <c r="A297" s="89" t="s">
        <v>377</v>
      </c>
      <c r="B297" s="88">
        <v>0</v>
      </c>
      <c r="C297" s="88">
        <v>0</v>
      </c>
      <c r="D297" s="88">
        <v>0</v>
      </c>
      <c r="E297" s="88">
        <v>0</v>
      </c>
      <c r="F297" s="88">
        <v>0</v>
      </c>
      <c r="G297" s="88">
        <v>0</v>
      </c>
      <c r="H297" s="88">
        <v>0</v>
      </c>
      <c r="I297" s="88">
        <v>0</v>
      </c>
      <c r="J297" s="88">
        <v>0</v>
      </c>
      <c r="K297" s="88">
        <v>0</v>
      </c>
      <c r="L297" s="88">
        <v>0</v>
      </c>
      <c r="M297" s="88">
        <v>0</v>
      </c>
      <c r="N297" s="88">
        <v>0</v>
      </c>
      <c r="O297" s="88">
        <v>0</v>
      </c>
      <c r="P297" s="88">
        <v>0</v>
      </c>
      <c r="Q297" s="88">
        <v>0</v>
      </c>
      <c r="R297" s="88">
        <v>0</v>
      </c>
      <c r="S297" s="88">
        <v>0</v>
      </c>
      <c r="T297" s="88">
        <v>0</v>
      </c>
      <c r="U297" s="88">
        <v>0</v>
      </c>
      <c r="V297" s="88">
        <v>0</v>
      </c>
      <c r="W297" s="88">
        <v>0</v>
      </c>
      <c r="X297" s="88">
        <v>0</v>
      </c>
      <c r="Y297" s="88">
        <v>0</v>
      </c>
      <c r="Z297" s="88">
        <v>0</v>
      </c>
      <c r="AA297" s="88">
        <v>0</v>
      </c>
    </row>
    <row r="298" spans="1:27" x14ac:dyDescent="0.2">
      <c r="A298" s="89" t="s">
        <v>378</v>
      </c>
      <c r="B298" s="88">
        <v>-250349541.594071</v>
      </c>
      <c r="C298" s="88">
        <v>-249760379.333029</v>
      </c>
      <c r="D298" s="88">
        <v>-248860966.82809201</v>
      </c>
      <c r="E298" s="88">
        <v>-248171805.26857501</v>
      </c>
      <c r="F298" s="88">
        <v>-247481260.472785</v>
      </c>
      <c r="G298" s="88">
        <v>-246595014.44646701</v>
      </c>
      <c r="H298" s="88">
        <v>-245962076.48042101</v>
      </c>
      <c r="I298" s="88">
        <v>-245328317.11588001</v>
      </c>
      <c r="J298" s="88">
        <v>-243604759.59402099</v>
      </c>
      <c r="K298" s="88">
        <v>-242281981.26869699</v>
      </c>
      <c r="L298" s="88">
        <v>-240960119.61305699</v>
      </c>
      <c r="M298" s="88">
        <v>-239305943.64117599</v>
      </c>
      <c r="N298" s="88">
        <v>-239305943.64117599</v>
      </c>
      <c r="O298" s="88">
        <v>-237909749.45190701</v>
      </c>
      <c r="P298" s="88">
        <v>-236610716.60624599</v>
      </c>
      <c r="Q298" s="88">
        <v>-235350451.029329</v>
      </c>
      <c r="R298" s="88">
        <v>-234400600.72149801</v>
      </c>
      <c r="S298" s="88">
        <v>-233451886.52697301</v>
      </c>
      <c r="T298" s="88">
        <v>-232228766.78103301</v>
      </c>
      <c r="U298" s="88">
        <v>-231201142.390793</v>
      </c>
      <c r="V298" s="88">
        <v>-230172979.483643</v>
      </c>
      <c r="W298" s="88">
        <v>-228590485.586236</v>
      </c>
      <c r="X298" s="88">
        <v>-227456887.64396501</v>
      </c>
      <c r="Y298" s="88">
        <v>-226323337.698879</v>
      </c>
      <c r="Z298" s="88">
        <v>-224864877.31352401</v>
      </c>
      <c r="AA298" s="88">
        <v>-224864877.31352401</v>
      </c>
    </row>
    <row r="299" spans="1:27" x14ac:dyDescent="0.2">
      <c r="A299" s="89" t="s">
        <v>379</v>
      </c>
      <c r="B299" s="88">
        <v>0</v>
      </c>
      <c r="C299" s="88">
        <v>0</v>
      </c>
      <c r="D299" s="88">
        <v>0</v>
      </c>
      <c r="E299" s="88">
        <v>0</v>
      </c>
      <c r="F299" s="88">
        <v>0</v>
      </c>
      <c r="G299" s="88">
        <v>0</v>
      </c>
      <c r="H299" s="88">
        <v>0</v>
      </c>
      <c r="I299" s="88">
        <v>0</v>
      </c>
      <c r="J299" s="88">
        <v>0</v>
      </c>
      <c r="K299" s="88">
        <v>0</v>
      </c>
      <c r="L299" s="88">
        <v>0</v>
      </c>
      <c r="M299" s="88">
        <v>0</v>
      </c>
      <c r="N299" s="88">
        <v>0</v>
      </c>
      <c r="O299" s="88">
        <v>0</v>
      </c>
      <c r="P299" s="88">
        <v>0</v>
      </c>
      <c r="Q299" s="88">
        <v>0</v>
      </c>
      <c r="R299" s="88">
        <v>0</v>
      </c>
      <c r="S299" s="88">
        <v>0</v>
      </c>
      <c r="T299" s="88">
        <v>0</v>
      </c>
      <c r="U299" s="88">
        <v>0</v>
      </c>
      <c r="V299" s="88">
        <v>0</v>
      </c>
      <c r="W299" s="88">
        <v>0</v>
      </c>
      <c r="X299" s="88">
        <v>0</v>
      </c>
      <c r="Y299" s="88">
        <v>0</v>
      </c>
      <c r="Z299" s="88">
        <v>0</v>
      </c>
      <c r="AA299" s="88">
        <v>0</v>
      </c>
    </row>
    <row r="300" spans="1:27" x14ac:dyDescent="0.2">
      <c r="A300" s="89" t="s">
        <v>380</v>
      </c>
      <c r="B300" s="88">
        <v>15379878.711557601</v>
      </c>
      <c r="C300" s="88">
        <v>-184722039.056088</v>
      </c>
      <c r="D300" s="88">
        <v>-253374735.18488199</v>
      </c>
      <c r="E300" s="88">
        <v>-289974788.30755401</v>
      </c>
      <c r="F300" s="88">
        <v>-312528009.26411301</v>
      </c>
      <c r="G300" s="88">
        <v>-334261248.15587002</v>
      </c>
      <c r="H300" s="88">
        <v>-353896473.94664001</v>
      </c>
      <c r="I300" s="88">
        <v>-365011282.03660601</v>
      </c>
      <c r="J300" s="88">
        <v>-382604938.17561799</v>
      </c>
      <c r="K300" s="88">
        <v>-366289455.6383</v>
      </c>
      <c r="L300" s="88">
        <v>-380356765.91036201</v>
      </c>
      <c r="M300" s="88">
        <v>-370306325.68313998</v>
      </c>
      <c r="N300" s="88">
        <v>-370306325.68313998</v>
      </c>
      <c r="O300" s="88">
        <v>-383252653.77270502</v>
      </c>
      <c r="P300" s="88">
        <v>-370665581.12485701</v>
      </c>
      <c r="Q300" s="88">
        <v>-369043567.930489</v>
      </c>
      <c r="R300" s="88">
        <v>-363259815.622922</v>
      </c>
      <c r="S300" s="88">
        <v>-360170476.75584</v>
      </c>
      <c r="T300" s="88">
        <v>-360622564.29574603</v>
      </c>
      <c r="U300" s="88">
        <v>-348045005.41104901</v>
      </c>
      <c r="V300" s="88">
        <v>-331189893.92910099</v>
      </c>
      <c r="W300" s="88">
        <v>-317025302.07666498</v>
      </c>
      <c r="X300" s="88">
        <v>-294418743.17676097</v>
      </c>
      <c r="Y300" s="88">
        <v>-316069033.83897197</v>
      </c>
      <c r="Z300" s="88">
        <v>-335761882.11438298</v>
      </c>
      <c r="AA300" s="88">
        <v>-335761882.11438298</v>
      </c>
    </row>
    <row r="301" spans="1:27" x14ac:dyDescent="0.2">
      <c r="A301" s="89" t="s">
        <v>381</v>
      </c>
    </row>
    <row r="302" spans="1:27" x14ac:dyDescent="0.2">
      <c r="A302" s="89" t="s">
        <v>382</v>
      </c>
      <c r="B302" s="88">
        <v>2203647.8201469001</v>
      </c>
      <c r="C302" s="88">
        <v>1048869.18814539</v>
      </c>
      <c r="D302" s="88">
        <v>-106956.564817027</v>
      </c>
      <c r="E302" s="88">
        <v>-1263756.5346025999</v>
      </c>
      <c r="F302" s="88">
        <v>-2414411.6571776401</v>
      </c>
      <c r="G302" s="88">
        <v>-3559305.3953757398</v>
      </c>
      <c r="H302" s="88">
        <v>-4703193.3171836799</v>
      </c>
      <c r="I302" s="88">
        <v>-5843108.0823566299</v>
      </c>
      <c r="J302" s="88">
        <v>-6983802.82664908</v>
      </c>
      <c r="K302" s="88">
        <v>-8112297.9072268195</v>
      </c>
      <c r="L302" s="88">
        <v>-9239489.0154507495</v>
      </c>
      <c r="M302" s="88">
        <v>-10374670.312826799</v>
      </c>
      <c r="N302" s="88">
        <v>-10374670.312826799</v>
      </c>
      <c r="O302" s="88">
        <v>-11701579.810556</v>
      </c>
      <c r="P302" s="88">
        <v>-11676646.198092001</v>
      </c>
      <c r="Q302" s="88">
        <v>-11664001.439055599</v>
      </c>
      <c r="R302" s="88">
        <v>-11651788.916184301</v>
      </c>
      <c r="S302" s="88">
        <v>-11639370.405955199</v>
      </c>
      <c r="T302" s="88">
        <v>-11624710.7632025</v>
      </c>
      <c r="U302" s="88">
        <v>-11612357.178723199</v>
      </c>
      <c r="V302" s="88">
        <v>-11605089.753362199</v>
      </c>
      <c r="W302" s="88">
        <v>-11595445.3659043</v>
      </c>
      <c r="X302" s="88">
        <v>-11602291.104649501</v>
      </c>
      <c r="Y302" s="88">
        <v>-11613477.7936009</v>
      </c>
      <c r="Z302" s="88">
        <v>-16431116.549856201</v>
      </c>
      <c r="AA302" s="88">
        <v>-16431116.549856201</v>
      </c>
    </row>
    <row r="303" spans="1:27" x14ac:dyDescent="0.2">
      <c r="A303" s="89" t="s">
        <v>383</v>
      </c>
      <c r="B303" s="88">
        <v>263525772.48548201</v>
      </c>
      <c r="C303" s="88">
        <v>63989471.088795401</v>
      </c>
      <c r="D303" s="88">
        <v>-4406811.7919738097</v>
      </c>
      <c r="E303" s="88">
        <v>-40539226.504377298</v>
      </c>
      <c r="F303" s="88">
        <v>-62632337.134150699</v>
      </c>
      <c r="G303" s="88">
        <v>-84106928.314027295</v>
      </c>
      <c r="H303" s="88">
        <v>-103231204.14903501</v>
      </c>
      <c r="I303" s="88">
        <v>-113839856.838369</v>
      </c>
      <c r="J303" s="88">
        <v>-132016375.75494801</v>
      </c>
      <c r="K303" s="88">
        <v>-115895176.462377</v>
      </c>
      <c r="L303" s="88">
        <v>-130157157.28185301</v>
      </c>
      <c r="M303" s="88">
        <v>-120625711.729138</v>
      </c>
      <c r="N303" s="88">
        <v>-120625711.729138</v>
      </c>
      <c r="O303" s="88">
        <v>-133641324.510241</v>
      </c>
      <c r="P303" s="88">
        <v>-122378218.320518</v>
      </c>
      <c r="Q303" s="88">
        <v>-122029115.46210399</v>
      </c>
      <c r="R303" s="88">
        <v>-117207425.98524</v>
      </c>
      <c r="S303" s="88">
        <v>-115079219.82291099</v>
      </c>
      <c r="T303" s="88">
        <v>-116769086.75151099</v>
      </c>
      <c r="U303" s="88">
        <v>-105231505.841534</v>
      </c>
      <c r="V303" s="88">
        <v>-89411824.692095399</v>
      </c>
      <c r="W303" s="88">
        <v>-76839371.124523997</v>
      </c>
      <c r="X303" s="88">
        <v>-55359564.428147197</v>
      </c>
      <c r="Y303" s="88">
        <v>-78132218.346493706</v>
      </c>
      <c r="Z303" s="88">
        <v>-94465888.251003698</v>
      </c>
      <c r="AA303" s="88">
        <v>-94465888.251003698</v>
      </c>
    </row>
    <row r="304" spans="1:27" x14ac:dyDescent="0.2">
      <c r="A304" s="89" t="s">
        <v>384</v>
      </c>
    </row>
    <row r="305" spans="1:27" x14ac:dyDescent="0.2">
      <c r="A305" s="87" t="s">
        <v>385</v>
      </c>
    </row>
    <row r="306" spans="1:27" x14ac:dyDescent="0.2">
      <c r="A306" s="95" t="s">
        <v>386</v>
      </c>
    </row>
    <row r="307" spans="1:27" x14ac:dyDescent="0.2">
      <c r="A307" s="105" t="s">
        <v>387</v>
      </c>
      <c r="B307" s="88">
        <v>-1431449380.9828601</v>
      </c>
      <c r="C307" s="88">
        <v>-683494648.16095901</v>
      </c>
      <c r="D307" s="88">
        <v>69974247.637105703</v>
      </c>
      <c r="E307" s="88">
        <v>830706521.27812099</v>
      </c>
      <c r="F307" s="88">
        <v>1595535365.4170401</v>
      </c>
      <c r="G307" s="88">
        <v>2367188789.2217999</v>
      </c>
      <c r="H307" s="88">
        <v>3149105931.1884499</v>
      </c>
      <c r="I307" s="88">
        <v>3941485032.5388799</v>
      </c>
      <c r="J307" s="88">
        <v>4745768582.7451296</v>
      </c>
      <c r="K307" s="88">
        <v>5554408365.5757799</v>
      </c>
      <c r="L307" s="88">
        <v>6357675607.16609</v>
      </c>
      <c r="M307" s="88">
        <v>7162065613.5587301</v>
      </c>
      <c r="N307" s="88">
        <v>7162065613.5587301</v>
      </c>
      <c r="O307" s="88">
        <v>8108234146.3894901</v>
      </c>
      <c r="P307" s="88">
        <v>8163375813.7577696</v>
      </c>
      <c r="Q307" s="88">
        <v>8222669704.1467896</v>
      </c>
      <c r="R307" s="88">
        <v>8283721442.9241199</v>
      </c>
      <c r="S307" s="88">
        <v>8345124945.2025299</v>
      </c>
      <c r="T307" s="88">
        <v>8408075702.2074299</v>
      </c>
      <c r="U307" s="88">
        <v>8473432151.65874</v>
      </c>
      <c r="V307" s="88">
        <v>8539920842.2460699</v>
      </c>
      <c r="W307" s="88">
        <v>8601846003.2892303</v>
      </c>
      <c r="X307" s="88">
        <v>8661581962.9832993</v>
      </c>
      <c r="Y307" s="88">
        <v>8718044915.8022194</v>
      </c>
      <c r="Z307" s="88">
        <v>8792075384.8099003</v>
      </c>
      <c r="AA307" s="88">
        <v>8792075384.8099003</v>
      </c>
    </row>
    <row r="308" spans="1:27" x14ac:dyDescent="0.2">
      <c r="A308" s="105" t="s">
        <v>388</v>
      </c>
      <c r="B308" s="88">
        <v>0</v>
      </c>
      <c r="C308" s="88">
        <v>0</v>
      </c>
      <c r="D308" s="88">
        <v>0</v>
      </c>
      <c r="E308" s="88">
        <v>0</v>
      </c>
      <c r="F308" s="88">
        <v>0</v>
      </c>
      <c r="G308" s="88">
        <v>0</v>
      </c>
      <c r="H308" s="88">
        <v>0</v>
      </c>
      <c r="I308" s="88">
        <v>0</v>
      </c>
      <c r="J308" s="88">
        <v>0</v>
      </c>
      <c r="K308" s="88">
        <v>0</v>
      </c>
      <c r="L308" s="88">
        <v>0</v>
      </c>
      <c r="M308" s="88">
        <v>0</v>
      </c>
      <c r="N308" s="88">
        <v>0</v>
      </c>
      <c r="O308" s="88">
        <v>0</v>
      </c>
      <c r="P308" s="88">
        <v>0</v>
      </c>
      <c r="Q308" s="88">
        <v>0</v>
      </c>
      <c r="R308" s="88">
        <v>0</v>
      </c>
      <c r="S308" s="88">
        <v>0</v>
      </c>
      <c r="T308" s="88">
        <v>0</v>
      </c>
      <c r="U308" s="88">
        <v>0</v>
      </c>
      <c r="V308" s="88">
        <v>0</v>
      </c>
      <c r="W308" s="88">
        <v>0</v>
      </c>
      <c r="X308" s="88">
        <v>0</v>
      </c>
      <c r="Y308" s="88">
        <v>0</v>
      </c>
      <c r="Z308" s="88">
        <v>0</v>
      </c>
      <c r="AA308" s="88">
        <v>0</v>
      </c>
    </row>
    <row r="309" spans="1:27" x14ac:dyDescent="0.2">
      <c r="A309" s="105" t="s">
        <v>389</v>
      </c>
      <c r="B309" s="88">
        <v>-1260692479.85587</v>
      </c>
      <c r="C309" s="88">
        <v>-601127583.22963905</v>
      </c>
      <c r="D309" s="88">
        <v>61406260.971633501</v>
      </c>
      <c r="E309" s="88">
        <v>726843342.04159796</v>
      </c>
      <c r="F309" s="88">
        <v>1391067682.8353701</v>
      </c>
      <c r="G309" s="88">
        <v>2054335535.8362401</v>
      </c>
      <c r="H309" s="88">
        <v>2719407170.9945002</v>
      </c>
      <c r="I309" s="88">
        <v>3384581200.0503402</v>
      </c>
      <c r="J309" s="88">
        <v>4053506129.3045301</v>
      </c>
      <c r="K309" s="88">
        <v>4771308894.5708199</v>
      </c>
      <c r="L309" s="88">
        <v>5526849790.7484503</v>
      </c>
      <c r="M309" s="88">
        <v>6284041841.7498198</v>
      </c>
      <c r="N309" s="88">
        <v>6284041841.7498198</v>
      </c>
      <c r="O309" s="88">
        <v>7164713184.1273699</v>
      </c>
      <c r="P309" s="88">
        <v>7259253591.1104002</v>
      </c>
      <c r="Q309" s="88">
        <v>7353462711.8253498</v>
      </c>
      <c r="R309" s="88">
        <v>7453369100.2853603</v>
      </c>
      <c r="S309" s="88">
        <v>7553085820.0213404</v>
      </c>
      <c r="T309" s="88">
        <v>7651417805.4087696</v>
      </c>
      <c r="U309" s="88">
        <v>7751241168.9282198</v>
      </c>
      <c r="V309" s="88">
        <v>7850185116.1931601</v>
      </c>
      <c r="W309" s="88">
        <v>7961678980.1409998</v>
      </c>
      <c r="X309" s="88">
        <v>8072260617.4720497</v>
      </c>
      <c r="Y309" s="88">
        <v>8160263177.5425596</v>
      </c>
      <c r="Z309" s="88">
        <v>8212032901.2764797</v>
      </c>
      <c r="AA309" s="88">
        <v>8212032901.2764797</v>
      </c>
    </row>
    <row r="310" spans="1:27" x14ac:dyDescent="0.2">
      <c r="A310" s="105" t="s">
        <v>390</v>
      </c>
      <c r="B310" s="88">
        <v>183443326.881892</v>
      </c>
      <c r="C310" s="88">
        <v>26484067.719893198</v>
      </c>
      <c r="D310" s="88">
        <v>-558636.80895772995</v>
      </c>
      <c r="E310" s="88">
        <v>6851520.9123552497</v>
      </c>
      <c r="F310" s="88">
        <v>31271363.955648098</v>
      </c>
      <c r="G310" s="88">
        <v>54798970.724465601</v>
      </c>
      <c r="H310" s="88">
        <v>89063863.733036503</v>
      </c>
      <c r="I310" s="88">
        <v>134413458.90547299</v>
      </c>
      <c r="J310" s="88">
        <v>192090542.558514</v>
      </c>
      <c r="K310" s="88">
        <v>244190155.99170199</v>
      </c>
      <c r="L310" s="88">
        <v>265784870.192249</v>
      </c>
      <c r="M310" s="88">
        <v>328343219.40925699</v>
      </c>
      <c r="N310" s="88">
        <v>328343219.40925699</v>
      </c>
      <c r="O310" s="88">
        <v>393394176.19709802</v>
      </c>
      <c r="P310" s="88">
        <v>433255953.43769503</v>
      </c>
      <c r="Q310" s="88">
        <v>464544157.10435897</v>
      </c>
      <c r="R310" s="88">
        <v>494554059.49957198</v>
      </c>
      <c r="S310" s="88">
        <v>514604142.28934002</v>
      </c>
      <c r="T310" s="88">
        <v>531573547.04837197</v>
      </c>
      <c r="U310" s="88">
        <v>559354542.80996895</v>
      </c>
      <c r="V310" s="88">
        <v>563122305.24005699</v>
      </c>
      <c r="W310" s="88">
        <v>548091659.02616799</v>
      </c>
      <c r="X310" s="88">
        <v>512699168.80300403</v>
      </c>
      <c r="Y310" s="88">
        <v>437693446.58724803</v>
      </c>
      <c r="Z310" s="88">
        <v>408118121.55205601</v>
      </c>
      <c r="AA310" s="88">
        <v>408118121.55205601</v>
      </c>
    </row>
    <row r="311" spans="1:27" x14ac:dyDescent="0.2">
      <c r="A311" s="105" t="s">
        <v>391</v>
      </c>
      <c r="B311" s="88">
        <v>-2508698533.95684</v>
      </c>
      <c r="C311" s="88">
        <v>-1258138163.6707001</v>
      </c>
      <c r="D311" s="88">
        <v>130821871.79978099</v>
      </c>
      <c r="E311" s="88">
        <v>1564401384.23207</v>
      </c>
      <c r="F311" s="88">
        <v>3017874412.2080598</v>
      </c>
      <c r="G311" s="88">
        <v>4476323295.7825098</v>
      </c>
      <c r="H311" s="88">
        <v>5957576965.9159899</v>
      </c>
      <c r="I311" s="88">
        <v>7460479691.4947004</v>
      </c>
      <c r="J311" s="88">
        <v>8991365254.6081791</v>
      </c>
      <c r="K311" s="88">
        <v>10569907416.1383</v>
      </c>
      <c r="L311" s="88">
        <v>12150310268.106701</v>
      </c>
      <c r="M311" s="88">
        <v>13774450674.7178</v>
      </c>
      <c r="N311" s="88">
        <v>13774450674.7178</v>
      </c>
      <c r="O311" s="88">
        <v>15666341506.7139</v>
      </c>
      <c r="P311" s="88">
        <v>15855885358.305799</v>
      </c>
      <c r="Q311" s="88">
        <v>16040676573.0765</v>
      </c>
      <c r="R311" s="88">
        <v>16231644602.709</v>
      </c>
      <c r="S311" s="88">
        <v>16412814907.513201</v>
      </c>
      <c r="T311" s="88">
        <v>16591067054.664499</v>
      </c>
      <c r="U311" s="88">
        <v>16784027863.3969</v>
      </c>
      <c r="V311" s="88">
        <v>16953228263.6793</v>
      </c>
      <c r="W311" s="88">
        <v>17111616642.4564</v>
      </c>
      <c r="X311" s="88">
        <v>17246541749.258301</v>
      </c>
      <c r="Y311" s="88">
        <v>17316001539.931999</v>
      </c>
      <c r="Z311" s="88">
        <v>17412226407.638401</v>
      </c>
      <c r="AA311" s="88">
        <v>17412226407.638401</v>
      </c>
    </row>
    <row r="312" spans="1:27" x14ac:dyDescent="0.2">
      <c r="A312" s="95" t="s">
        <v>392</v>
      </c>
    </row>
    <row r="313" spans="1:27" x14ac:dyDescent="0.2">
      <c r="A313" s="105" t="s">
        <v>393</v>
      </c>
      <c r="B313" s="88">
        <v>0</v>
      </c>
      <c r="C313" s="88">
        <v>0</v>
      </c>
      <c r="D313" s="88">
        <v>0</v>
      </c>
      <c r="E313" s="88">
        <v>0</v>
      </c>
      <c r="F313" s="88">
        <v>0</v>
      </c>
      <c r="G313" s="88">
        <v>0</v>
      </c>
      <c r="H313" s="88">
        <v>0</v>
      </c>
      <c r="I313" s="88">
        <v>0</v>
      </c>
      <c r="J313" s="88">
        <v>0</v>
      </c>
      <c r="K313" s="88">
        <v>0</v>
      </c>
      <c r="L313" s="88">
        <v>0</v>
      </c>
      <c r="M313" s="88">
        <v>0</v>
      </c>
      <c r="N313" s="88">
        <v>0</v>
      </c>
      <c r="O313" s="88">
        <v>0</v>
      </c>
      <c r="P313" s="88">
        <v>0</v>
      </c>
      <c r="Q313" s="88">
        <v>0</v>
      </c>
      <c r="R313" s="88">
        <v>0</v>
      </c>
      <c r="S313" s="88">
        <v>0</v>
      </c>
      <c r="T313" s="88">
        <v>0</v>
      </c>
      <c r="U313" s="88">
        <v>0</v>
      </c>
      <c r="V313" s="88">
        <v>0</v>
      </c>
      <c r="W313" s="88">
        <v>0</v>
      </c>
      <c r="X313" s="88">
        <v>0</v>
      </c>
      <c r="Y313" s="88">
        <v>0</v>
      </c>
      <c r="Z313" s="88">
        <v>0</v>
      </c>
      <c r="AA313" s="88">
        <v>0</v>
      </c>
    </row>
    <row r="314" spans="1:27" x14ac:dyDescent="0.2">
      <c r="A314" s="105" t="s">
        <v>394</v>
      </c>
      <c r="B314" s="88">
        <v>1170.28867126556</v>
      </c>
      <c r="C314" s="88">
        <v>1046.0878214146301</v>
      </c>
      <c r="D314" s="88">
        <v>1009.18091407257</v>
      </c>
      <c r="E314" s="88">
        <v>990.66162071140798</v>
      </c>
      <c r="F314" s="88">
        <v>978.014128188212</v>
      </c>
      <c r="G314" s="88">
        <v>974.01826647185896</v>
      </c>
      <c r="H314" s="88">
        <v>968.28741951341601</v>
      </c>
      <c r="I314" s="88">
        <v>961.80344901536205</v>
      </c>
      <c r="J314" s="88">
        <v>954.75534832793596</v>
      </c>
      <c r="K314" s="88">
        <v>951.31288959882897</v>
      </c>
      <c r="L314" s="88">
        <v>954.11675588926403</v>
      </c>
      <c r="M314" s="88">
        <v>950.34420766903997</v>
      </c>
      <c r="N314" s="88">
        <v>950.34420766903997</v>
      </c>
      <c r="O314" s="88">
        <v>947.95070280925302</v>
      </c>
      <c r="P314" s="88">
        <v>943.67820398159097</v>
      </c>
      <c r="Q314" s="88">
        <v>940.580231650786</v>
      </c>
      <c r="R314" s="88">
        <v>937.77568686094901</v>
      </c>
      <c r="S314" s="88">
        <v>936.21418960155995</v>
      </c>
      <c r="T314" s="88">
        <v>935.03921437131203</v>
      </c>
      <c r="U314" s="88">
        <v>932.693808938399</v>
      </c>
      <c r="V314" s="88">
        <v>933.06766565958503</v>
      </c>
      <c r="W314" s="88">
        <v>935.59266374307197</v>
      </c>
      <c r="X314" s="88">
        <v>940.27937444475003</v>
      </c>
      <c r="Y314" s="88">
        <v>949.09331766586502</v>
      </c>
      <c r="Z314" s="88">
        <v>952.65533974158302</v>
      </c>
      <c r="AA314" s="88">
        <v>952.65533974158302</v>
      </c>
    </row>
    <row r="315" spans="1:27" x14ac:dyDescent="0.2">
      <c r="A315" s="105" t="s">
        <v>395</v>
      </c>
      <c r="B315" s="88">
        <v>-170.28867126556199</v>
      </c>
      <c r="C315" s="88">
        <v>-46.087821414638498</v>
      </c>
      <c r="D315" s="88">
        <v>-9.18091407257279</v>
      </c>
      <c r="E315" s="88">
        <v>9.3383792885916002</v>
      </c>
      <c r="F315" s="88">
        <v>21.985871811788002</v>
      </c>
      <c r="G315" s="88">
        <v>25.981733528140001</v>
      </c>
      <c r="H315" s="88">
        <v>31.7125804865837</v>
      </c>
      <c r="I315" s="88">
        <v>38.196550984637597</v>
      </c>
      <c r="J315" s="88">
        <v>45.244651672063199</v>
      </c>
      <c r="K315" s="88">
        <v>48.687110401170301</v>
      </c>
      <c r="L315" s="88">
        <v>45.883244110735497</v>
      </c>
      <c r="M315" s="88">
        <v>49.655792330959798</v>
      </c>
      <c r="N315" s="88">
        <v>49.655792330959798</v>
      </c>
      <c r="O315" s="88">
        <v>52.0492971907466</v>
      </c>
      <c r="P315" s="88">
        <v>56.321796018408101</v>
      </c>
      <c r="Q315" s="88">
        <v>59.419768349212902</v>
      </c>
      <c r="R315" s="88">
        <v>62.2243131390508</v>
      </c>
      <c r="S315" s="88">
        <v>63.785810398439097</v>
      </c>
      <c r="T315" s="88">
        <v>64.960785628687404</v>
      </c>
      <c r="U315" s="88">
        <v>67.3061910616006</v>
      </c>
      <c r="V315" s="88">
        <v>66.932334340414201</v>
      </c>
      <c r="W315" s="88">
        <v>64.407336256927294</v>
      </c>
      <c r="X315" s="88">
        <v>59.7206255552491</v>
      </c>
      <c r="Y315" s="88">
        <v>50.906682334134999</v>
      </c>
      <c r="Z315" s="88">
        <v>47.344660258416198</v>
      </c>
      <c r="AA315" s="88">
        <v>47.344660258416198</v>
      </c>
    </row>
    <row r="316" spans="1:27" x14ac:dyDescent="0.2">
      <c r="A316" s="95" t="s">
        <v>396</v>
      </c>
    </row>
    <row r="317" spans="1:27" x14ac:dyDescent="0.2">
      <c r="A317" s="105" t="s">
        <v>397</v>
      </c>
      <c r="B317" s="88">
        <v>101839157.985734</v>
      </c>
      <c r="C317" s="88">
        <v>16681421.415485401</v>
      </c>
      <c r="D317" s="88">
        <v>-638655.58322147897</v>
      </c>
      <c r="E317" s="88">
        <v>-1573787.6351214901</v>
      </c>
      <c r="F317" s="88">
        <v>3938073.0532302898</v>
      </c>
      <c r="G317" s="88">
        <v>5262557.5429284899</v>
      </c>
      <c r="H317" s="88">
        <v>8409860.7470267396</v>
      </c>
      <c r="I317" s="88">
        <v>12569203.953304701</v>
      </c>
      <c r="J317" s="88">
        <v>19655002.197202198</v>
      </c>
      <c r="K317" s="88">
        <v>47642564.977524802</v>
      </c>
      <c r="L317" s="88">
        <v>81988834.930506498</v>
      </c>
      <c r="M317" s="88">
        <v>138393244.04170999</v>
      </c>
      <c r="N317" s="88">
        <v>138393244.04170999</v>
      </c>
      <c r="O317" s="88">
        <v>194926852.16891</v>
      </c>
      <c r="P317" s="88">
        <v>240243426.14433599</v>
      </c>
      <c r="Q317" s="88">
        <v>278888879.583758</v>
      </c>
      <c r="R317" s="88">
        <v>319050196.511675</v>
      </c>
      <c r="S317" s="88">
        <v>353666955.77946901</v>
      </c>
      <c r="T317" s="88">
        <v>385189836.76479501</v>
      </c>
      <c r="U317" s="88">
        <v>422102615.94163001</v>
      </c>
      <c r="V317" s="88">
        <v>445290137.50395298</v>
      </c>
      <c r="W317" s="88">
        <v>467310817.21266103</v>
      </c>
      <c r="X317" s="88">
        <v>479085164.12362599</v>
      </c>
      <c r="Y317" s="88">
        <v>459435900.36175501</v>
      </c>
      <c r="Z317" s="88">
        <v>436404611.23847002</v>
      </c>
      <c r="AA317" s="88">
        <v>436404611.23847002</v>
      </c>
    </row>
    <row r="318" spans="1:27" x14ac:dyDescent="0.2">
      <c r="A318" s="105" t="s">
        <v>398</v>
      </c>
      <c r="B318" s="88">
        <v>0</v>
      </c>
      <c r="C318" s="88">
        <v>0</v>
      </c>
      <c r="D318" s="88">
        <v>0</v>
      </c>
      <c r="E318" s="88">
        <v>0</v>
      </c>
      <c r="F318" s="88">
        <v>0</v>
      </c>
      <c r="G318" s="88">
        <v>0</v>
      </c>
      <c r="H318" s="88">
        <v>0</v>
      </c>
      <c r="I318" s="88">
        <v>0</v>
      </c>
      <c r="J318" s="88">
        <v>0</v>
      </c>
      <c r="K318" s="88">
        <v>0</v>
      </c>
      <c r="L318" s="88">
        <v>0</v>
      </c>
      <c r="M318" s="88">
        <v>0</v>
      </c>
      <c r="N318" s="88">
        <v>0</v>
      </c>
      <c r="O318" s="88">
        <v>0</v>
      </c>
      <c r="P318" s="88">
        <v>0</v>
      </c>
      <c r="Q318" s="88">
        <v>0</v>
      </c>
      <c r="R318" s="88">
        <v>0</v>
      </c>
      <c r="S318" s="88">
        <v>0</v>
      </c>
      <c r="T318" s="88">
        <v>0</v>
      </c>
      <c r="U318" s="88">
        <v>0</v>
      </c>
      <c r="V318" s="88">
        <v>0</v>
      </c>
      <c r="W318" s="88">
        <v>0</v>
      </c>
      <c r="X318" s="88">
        <v>0</v>
      </c>
      <c r="Y318" s="88">
        <v>0</v>
      </c>
      <c r="Z318" s="88">
        <v>0</v>
      </c>
      <c r="AA318" s="88">
        <v>0</v>
      </c>
    </row>
    <row r="319" spans="1:27" x14ac:dyDescent="0.2">
      <c r="A319" s="105" t="s">
        <v>399</v>
      </c>
      <c r="B319" s="88">
        <v>-119181212.881928</v>
      </c>
      <c r="C319" s="88">
        <v>-17450231.786624599</v>
      </c>
      <c r="D319" s="88">
        <v>644519.02525300102</v>
      </c>
      <c r="E319" s="88">
        <v>1559091.00926516</v>
      </c>
      <c r="F319" s="88">
        <v>-3851491.08389625</v>
      </c>
      <c r="G319" s="88">
        <v>-5125827.1751715802</v>
      </c>
      <c r="H319" s="88">
        <v>-8143162.3612055499</v>
      </c>
      <c r="I319" s="88">
        <v>-12089103.713665999</v>
      </c>
      <c r="J319" s="88">
        <v>-18765718.469175499</v>
      </c>
      <c r="K319" s="88">
        <v>-45322986.156667501</v>
      </c>
      <c r="L319" s="88">
        <v>-78226921.203035802</v>
      </c>
      <c r="M319" s="88">
        <v>-131521217.85556599</v>
      </c>
      <c r="N319" s="88">
        <v>-131521217.85556599</v>
      </c>
      <c r="O319" s="88">
        <v>-184781046.50991401</v>
      </c>
      <c r="P319" s="88">
        <v>-226712484.90227199</v>
      </c>
      <c r="Q319" s="88">
        <v>-262317366.96371901</v>
      </c>
      <c r="R319" s="88">
        <v>-299197517.17685699</v>
      </c>
      <c r="S319" s="88">
        <v>-331108022.39392698</v>
      </c>
      <c r="T319" s="88">
        <v>-360167602.35236698</v>
      </c>
      <c r="U319" s="88">
        <v>-393692496.62546003</v>
      </c>
      <c r="V319" s="88">
        <v>-415485829.14204901</v>
      </c>
      <c r="W319" s="88">
        <v>-437212572.27194601</v>
      </c>
      <c r="X319" s="88">
        <v>-450473898.42792302</v>
      </c>
      <c r="Y319" s="88">
        <v>-436047542.92913997</v>
      </c>
      <c r="Z319" s="88">
        <v>-415743183.18417698</v>
      </c>
      <c r="AA319" s="88">
        <v>-415743183.18417698</v>
      </c>
    </row>
    <row r="320" spans="1:27" x14ac:dyDescent="0.2">
      <c r="A320" s="105" t="s">
        <v>400</v>
      </c>
      <c r="B320" s="88">
        <v>17342054.896194398</v>
      </c>
      <c r="C320" s="88">
        <v>768810.37113921402</v>
      </c>
      <c r="D320" s="88">
        <v>-5863.4420315253201</v>
      </c>
      <c r="E320" s="88">
        <v>14696.6258564616</v>
      </c>
      <c r="F320" s="88">
        <v>-86581.969333772504</v>
      </c>
      <c r="G320" s="88">
        <v>-136730.36775687701</v>
      </c>
      <c r="H320" s="88">
        <v>-266698.38582104398</v>
      </c>
      <c r="I320" s="88">
        <v>-480100.23963870399</v>
      </c>
      <c r="J320" s="88">
        <v>-889283.72802602802</v>
      </c>
      <c r="K320" s="88">
        <v>-2319578.8208556101</v>
      </c>
      <c r="L320" s="88">
        <v>-3761913.7274712198</v>
      </c>
      <c r="M320" s="88">
        <v>-6872026.1861429904</v>
      </c>
      <c r="N320" s="88">
        <v>-6872026.1861429904</v>
      </c>
      <c r="O320" s="88">
        <v>-10145805.658996301</v>
      </c>
      <c r="P320" s="88">
        <v>-13530941.2420648</v>
      </c>
      <c r="Q320" s="88">
        <v>-16571512.620038399</v>
      </c>
      <c r="R320" s="88">
        <v>-19852679.334818199</v>
      </c>
      <c r="S320" s="88">
        <v>-22558933.3855424</v>
      </c>
      <c r="T320" s="88">
        <v>-25022234.4124268</v>
      </c>
      <c r="U320" s="88">
        <v>-28410119.316168699</v>
      </c>
      <c r="V320" s="88">
        <v>-29804308.3619035</v>
      </c>
      <c r="W320" s="88">
        <v>-30098244.940715399</v>
      </c>
      <c r="X320" s="88">
        <v>-28611265.695702098</v>
      </c>
      <c r="Y320" s="88">
        <v>-23388357.432613101</v>
      </c>
      <c r="Z320" s="88">
        <v>-20661428.054291502</v>
      </c>
      <c r="AA320" s="88">
        <v>-20661428.054291502</v>
      </c>
    </row>
    <row r="321" spans="1:27" x14ac:dyDescent="0.2">
      <c r="A321" s="105" t="s">
        <v>401</v>
      </c>
      <c r="B321" s="88">
        <v>-5.8207660913467401E-8</v>
      </c>
      <c r="C321" s="88">
        <v>1.0913936421275101E-8</v>
      </c>
      <c r="D321" s="88">
        <v>-4.2064129956997898E-9</v>
      </c>
      <c r="E321" s="88">
        <v>1.2823875294998201E-7</v>
      </c>
      <c r="F321" s="88">
        <v>2.7284841053187799E-7</v>
      </c>
      <c r="G321" s="88">
        <v>3.6379788070917103E-8</v>
      </c>
      <c r="H321" s="88">
        <v>1.4551915228366799E-7</v>
      </c>
      <c r="I321" s="88">
        <v>0</v>
      </c>
      <c r="J321" s="88">
        <v>7.5669959187507598E-7</v>
      </c>
      <c r="K321" s="88">
        <v>1.6007106751203501E-6</v>
      </c>
      <c r="L321" s="88">
        <v>-5.5297277867794005E-7</v>
      </c>
      <c r="M321" s="88">
        <v>9.8953023552894592E-7</v>
      </c>
      <c r="N321" s="88">
        <v>9.8953023552894592E-7</v>
      </c>
      <c r="O321" s="88">
        <v>-2.3283064365386899E-7</v>
      </c>
      <c r="P321" s="88">
        <v>-4.6566128730773899E-7</v>
      </c>
      <c r="Q321" s="88">
        <v>-1.1641532182693399E-7</v>
      </c>
      <c r="R321" s="88">
        <v>1.1641532182693399E-7</v>
      </c>
      <c r="S321" s="88">
        <v>1.7462298274040201E-7</v>
      </c>
      <c r="T321" s="88">
        <v>1.1059455573558801E-6</v>
      </c>
      <c r="U321" s="88">
        <v>1.28056854009628E-6</v>
      </c>
      <c r="V321" s="88">
        <v>2.3283064365386899E-7</v>
      </c>
      <c r="W321" s="88">
        <v>-5.8207660913467397E-7</v>
      </c>
      <c r="X321" s="88">
        <v>1.0477378964424099E-6</v>
      </c>
      <c r="Y321" s="88">
        <v>1.86264514923095E-6</v>
      </c>
      <c r="Z321" s="88">
        <v>1.1641532182693401E-6</v>
      </c>
      <c r="AA321" s="88">
        <v>1.1641532182693401E-6</v>
      </c>
    </row>
    <row r="322" spans="1:27" x14ac:dyDescent="0.2">
      <c r="A322" s="89" t="s">
        <v>402</v>
      </c>
    </row>
    <row r="323" spans="1:27" x14ac:dyDescent="0.2">
      <c r="A323" s="87" t="s">
        <v>403</v>
      </c>
    </row>
    <row r="324" spans="1:27" x14ac:dyDescent="0.2">
      <c r="A324" s="89" t="s">
        <v>404</v>
      </c>
      <c r="B324" s="88">
        <v>-1634577162.4551101</v>
      </c>
      <c r="C324" s="88">
        <v>-911430091.35919404</v>
      </c>
      <c r="D324" s="88">
        <v>1019222341.29842</v>
      </c>
      <c r="E324" s="88">
        <v>480321536.240255</v>
      </c>
      <c r="F324" s="88">
        <v>1234215862.8347299</v>
      </c>
      <c r="G324" s="88">
        <v>1980506469.362</v>
      </c>
      <c r="H324" s="88">
        <v>2731718942.7905402</v>
      </c>
      <c r="I324" s="88">
        <v>3485837164.2803502</v>
      </c>
      <c r="J324" s="88">
        <v>4250195120.7806702</v>
      </c>
      <c r="K324" s="88">
        <v>5016230824.6802902</v>
      </c>
      <c r="L324" s="88">
        <v>5789852488.8513098</v>
      </c>
      <c r="M324" s="88">
        <v>6572743722.16471</v>
      </c>
      <c r="N324" s="88">
        <v>6572743722.16471</v>
      </c>
      <c r="O324" s="88">
        <v>7501666836.1364098</v>
      </c>
      <c r="P324" s="88">
        <v>7551496834.5153599</v>
      </c>
      <c r="Q324" s="88">
        <v>7609156604.4577303</v>
      </c>
      <c r="R324" s="88">
        <v>7670854485.6916504</v>
      </c>
      <c r="S324" s="88">
        <v>7727609230.3241901</v>
      </c>
      <c r="T324" s="88">
        <v>7794735347.1608601</v>
      </c>
      <c r="U324" s="88">
        <v>7862165522.4250498</v>
      </c>
      <c r="V324" s="88">
        <v>7920036403.3010597</v>
      </c>
      <c r="W324" s="88">
        <v>7978493573.1529903</v>
      </c>
      <c r="X324" s="88">
        <v>8027800720.2926702</v>
      </c>
      <c r="Y324" s="88">
        <v>8071406441.1082802</v>
      </c>
      <c r="Z324" s="88">
        <v>8128295757.8003302</v>
      </c>
      <c r="AA324" s="88">
        <v>8128295757.8003302</v>
      </c>
    </row>
    <row r="325" spans="1:27" x14ac:dyDescent="0.2">
      <c r="A325" s="89" t="s">
        <v>405</v>
      </c>
      <c r="B325" s="88">
        <v>0</v>
      </c>
      <c r="C325" s="88">
        <v>0</v>
      </c>
      <c r="D325" s="88">
        <v>0</v>
      </c>
      <c r="E325" s="88">
        <v>0</v>
      </c>
      <c r="F325" s="88">
        <v>0</v>
      </c>
      <c r="G325" s="88">
        <v>0</v>
      </c>
      <c r="H325" s="88">
        <v>0</v>
      </c>
      <c r="I325" s="88">
        <v>0</v>
      </c>
      <c r="J325" s="88">
        <v>0</v>
      </c>
      <c r="K325" s="88">
        <v>0</v>
      </c>
      <c r="L325" s="88">
        <v>0</v>
      </c>
      <c r="M325" s="88">
        <v>0</v>
      </c>
      <c r="N325" s="88">
        <v>0</v>
      </c>
      <c r="O325" s="88">
        <v>0</v>
      </c>
      <c r="P325" s="88">
        <v>0</v>
      </c>
      <c r="Q325" s="88">
        <v>0</v>
      </c>
      <c r="R325" s="88">
        <v>0</v>
      </c>
      <c r="S325" s="88">
        <v>0</v>
      </c>
      <c r="T325" s="88">
        <v>0</v>
      </c>
      <c r="U325" s="88">
        <v>0</v>
      </c>
      <c r="V325" s="88">
        <v>0</v>
      </c>
      <c r="W325" s="88">
        <v>0</v>
      </c>
      <c r="X325" s="88">
        <v>0</v>
      </c>
      <c r="Y325" s="88">
        <v>0</v>
      </c>
      <c r="Z325" s="88">
        <v>0</v>
      </c>
      <c r="AA325" s="88">
        <v>0</v>
      </c>
    </row>
    <row r="326" spans="1:27" x14ac:dyDescent="0.2">
      <c r="A326" s="89" t="s">
        <v>406</v>
      </c>
      <c r="B326" s="88">
        <v>-1699185515.1245501</v>
      </c>
      <c r="C326" s="88">
        <v>-846831807.76089597</v>
      </c>
      <c r="D326" s="88">
        <v>913545974.45168495</v>
      </c>
      <c r="E326" s="88">
        <v>422612013.87948698</v>
      </c>
      <c r="F326" s="88">
        <v>1072048183.75271</v>
      </c>
      <c r="G326" s="88">
        <v>1713236827.2623501</v>
      </c>
      <c r="H326" s="88">
        <v>2349144143.4025102</v>
      </c>
      <c r="I326" s="88">
        <v>2977540436.2397599</v>
      </c>
      <c r="J326" s="88">
        <v>3603793426.6186099</v>
      </c>
      <c r="K326" s="88">
        <v>4237914955.38412</v>
      </c>
      <c r="L326" s="88">
        <v>4905853487.4797096</v>
      </c>
      <c r="M326" s="88">
        <v>5547115817.4972696</v>
      </c>
      <c r="N326" s="88">
        <v>5547115817.4972696</v>
      </c>
      <c r="O326" s="88">
        <v>6315067443.5978899</v>
      </c>
      <c r="P326" s="88">
        <v>6328238224.8387098</v>
      </c>
      <c r="Q326" s="88">
        <v>6355513005.6114302</v>
      </c>
      <c r="R326" s="88">
        <v>6387829541.9631901</v>
      </c>
      <c r="S326" s="88">
        <v>6424271024.7935801</v>
      </c>
      <c r="T326" s="88">
        <v>6471839009.87994</v>
      </c>
      <c r="U326" s="88">
        <v>6511342943.8649797</v>
      </c>
      <c r="V326" s="88">
        <v>6561809123.6524296</v>
      </c>
      <c r="W326" s="88">
        <v>6628043067.0211697</v>
      </c>
      <c r="X326" s="88">
        <v>6702349694.3257198</v>
      </c>
      <c r="Y326" s="88">
        <v>6801896811.7438002</v>
      </c>
      <c r="Z326" s="88">
        <v>6879093833.6403799</v>
      </c>
      <c r="AA326" s="88">
        <v>6879093833.6403799</v>
      </c>
    </row>
    <row r="327" spans="1:27" x14ac:dyDescent="0.2">
      <c r="A327" s="89" t="s">
        <v>407</v>
      </c>
      <c r="B327" s="88">
        <v>247248435.970368</v>
      </c>
      <c r="C327" s="88">
        <v>37309136.312800899</v>
      </c>
      <c r="D327" s="88">
        <v>-8310885.5665323799</v>
      </c>
      <c r="E327" s="88">
        <v>3983712.6976698101</v>
      </c>
      <c r="F327" s="88">
        <v>24099768.361946899</v>
      </c>
      <c r="G327" s="88">
        <v>45700234.018981397</v>
      </c>
      <c r="H327" s="88">
        <v>76937303.140503094</v>
      </c>
      <c r="I327" s="88">
        <v>118248458.349867</v>
      </c>
      <c r="J327" s="88">
        <v>170779224.82548401</v>
      </c>
      <c r="K327" s="88">
        <v>216891661.575791</v>
      </c>
      <c r="L327" s="88">
        <v>235921308.10839599</v>
      </c>
      <c r="M327" s="88">
        <v>289838596.21244901</v>
      </c>
      <c r="N327" s="88">
        <v>289838596.21244901</v>
      </c>
      <c r="O327" s="88">
        <v>346742526.987266</v>
      </c>
      <c r="P327" s="88">
        <v>377689916.91389197</v>
      </c>
      <c r="Q327" s="88">
        <v>401500156.84579098</v>
      </c>
      <c r="R327" s="88">
        <v>423852218.89094901</v>
      </c>
      <c r="S327" s="88">
        <v>437696136.297683</v>
      </c>
      <c r="T327" s="88">
        <v>449623652.230308</v>
      </c>
      <c r="U327" s="88">
        <v>469879491.04777002</v>
      </c>
      <c r="V327" s="88">
        <v>470702413.454458</v>
      </c>
      <c r="W327" s="88">
        <v>456282541.62995499</v>
      </c>
      <c r="X327" s="88">
        <v>425691052.37635303</v>
      </c>
      <c r="Y327" s="88">
        <v>364834515.025962</v>
      </c>
      <c r="Z327" s="88">
        <v>341874282.18039</v>
      </c>
      <c r="AA327" s="88">
        <v>341874282.18039</v>
      </c>
    </row>
    <row r="328" spans="1:27" x14ac:dyDescent="0.2">
      <c r="A328" s="89" t="s">
        <v>408</v>
      </c>
      <c r="B328" s="88">
        <v>17019345.4912697</v>
      </c>
      <c r="C328" s="88">
        <v>37697869.907900199</v>
      </c>
      <c r="D328" s="88">
        <v>606089638.382249</v>
      </c>
      <c r="E328" s="88">
        <v>31757561.044713899</v>
      </c>
      <c r="F328" s="88">
        <v>52725605.001905002</v>
      </c>
      <c r="G328" s="88">
        <v>68262840.333459705</v>
      </c>
      <c r="H328" s="88">
        <v>82354463.520607904</v>
      </c>
      <c r="I328" s="88">
        <v>95788823.945534199</v>
      </c>
      <c r="J328" s="88">
        <v>108821215.932898</v>
      </c>
      <c r="K328" s="88">
        <v>121180889.317597</v>
      </c>
      <c r="L328" s="88">
        <v>133667519.43355399</v>
      </c>
      <c r="M328" s="88">
        <v>145874797.41418001</v>
      </c>
      <c r="N328" s="88">
        <v>145874797.41418001</v>
      </c>
      <c r="O328" s="88">
        <v>158491269.12941</v>
      </c>
      <c r="P328" s="88">
        <v>157275212.399849</v>
      </c>
      <c r="Q328" s="88">
        <v>156413705.36182201</v>
      </c>
      <c r="R328" s="88">
        <v>155667371.75933799</v>
      </c>
      <c r="S328" s="88">
        <v>154989000.01802501</v>
      </c>
      <c r="T328" s="88">
        <v>154595508.22348499</v>
      </c>
      <c r="U328" s="88">
        <v>154210986.88107499</v>
      </c>
      <c r="V328" s="88">
        <v>153936269.08702001</v>
      </c>
      <c r="W328" s="88">
        <v>153806260.75633401</v>
      </c>
      <c r="X328" s="88">
        <v>153908519.93991199</v>
      </c>
      <c r="Y328" s="88">
        <v>153458374.87613499</v>
      </c>
      <c r="Z328" s="88">
        <v>152886541.85279801</v>
      </c>
      <c r="AA328" s="88">
        <v>152886541.85279801</v>
      </c>
    </row>
    <row r="329" spans="1:27" x14ac:dyDescent="0.2">
      <c r="A329" s="89" t="s">
        <v>409</v>
      </c>
      <c r="B329" s="88">
        <v>157852.63229361101</v>
      </c>
      <c r="C329" s="88">
        <v>350980.657912653</v>
      </c>
      <c r="D329" s="88">
        <v>5661803.3881113604</v>
      </c>
      <c r="E329" s="88">
        <v>297495.779261922</v>
      </c>
      <c r="F329" s="88">
        <v>495325.31742960302</v>
      </c>
      <c r="G329" s="88">
        <v>643032.04027190199</v>
      </c>
      <c r="H329" s="88">
        <v>777474.69572985405</v>
      </c>
      <c r="I329" s="88">
        <v>905413.739692303</v>
      </c>
      <c r="J329" s="88">
        <v>1030474.3030227</v>
      </c>
      <c r="K329" s="88">
        <v>1149503.19043144</v>
      </c>
      <c r="L329" s="88">
        <v>1269611.5839226299</v>
      </c>
      <c r="M329" s="88">
        <v>1386901.97792833</v>
      </c>
      <c r="N329" s="88">
        <v>1386901.97792833</v>
      </c>
      <c r="O329" s="88">
        <v>1507719.35938852</v>
      </c>
      <c r="P329" s="88">
        <v>1499561.4206223199</v>
      </c>
      <c r="Q329" s="88">
        <v>1493578.1210072199</v>
      </c>
      <c r="R329" s="88">
        <v>1487947.7638644299</v>
      </c>
      <c r="S329" s="88">
        <v>1482386.40695243</v>
      </c>
      <c r="T329" s="88">
        <v>1479174.5377068</v>
      </c>
      <c r="U329" s="88">
        <v>1474793.26054943</v>
      </c>
      <c r="V329" s="88">
        <v>1470800.9586195201</v>
      </c>
      <c r="W329" s="88">
        <v>1467923.19325696</v>
      </c>
      <c r="X329" s="88">
        <v>1465426.39616261</v>
      </c>
      <c r="Y329" s="88">
        <v>1467470.4617967601</v>
      </c>
      <c r="Z329" s="88">
        <v>1470405.0387830101</v>
      </c>
      <c r="AA329" s="88">
        <v>1470405.0387830101</v>
      </c>
    </row>
    <row r="330" spans="1:27" x14ac:dyDescent="0.2">
      <c r="A330" s="89" t="s">
        <v>410</v>
      </c>
      <c r="B330" s="88">
        <v>-49478798.652337603</v>
      </c>
      <c r="C330" s="88">
        <v>-26227858.6784508</v>
      </c>
      <c r="D330" s="88">
        <v>28813354.817753602</v>
      </c>
      <c r="E330" s="88">
        <v>13440114.3730575</v>
      </c>
      <c r="F330" s="88">
        <v>34260956.010653801</v>
      </c>
      <c r="G330" s="88">
        <v>55760231.560502499</v>
      </c>
      <c r="H330" s="88">
        <v>77496646.437803403</v>
      </c>
      <c r="I330" s="88">
        <v>99235412.066175103</v>
      </c>
      <c r="J330" s="88">
        <v>119576339.95717201</v>
      </c>
      <c r="K330" s="88">
        <v>139179963.15932301</v>
      </c>
      <c r="L330" s="88">
        <v>158941027.31291699</v>
      </c>
      <c r="M330" s="88">
        <v>178249301.38308701</v>
      </c>
      <c r="N330" s="88">
        <v>178249301.38308701</v>
      </c>
      <c r="O330" s="88">
        <v>201370475.994472</v>
      </c>
      <c r="P330" s="88">
        <v>200205591.070604</v>
      </c>
      <c r="Q330" s="88">
        <v>199315413.551025</v>
      </c>
      <c r="R330" s="88">
        <v>198479484.55923101</v>
      </c>
      <c r="S330" s="88">
        <v>197646687.67854199</v>
      </c>
      <c r="T330" s="88">
        <v>197083600.04612499</v>
      </c>
      <c r="U330" s="88">
        <v>194735560.904199</v>
      </c>
      <c r="V330" s="88">
        <v>192424882.04513299</v>
      </c>
      <c r="W330" s="88">
        <v>190223226.35860801</v>
      </c>
      <c r="X330" s="88">
        <v>189845742.258082</v>
      </c>
      <c r="Y330" s="88">
        <v>190279099.70118299</v>
      </c>
      <c r="Z330" s="88">
        <v>191133740.93771699</v>
      </c>
      <c r="AA330" s="88">
        <v>191133740.93771699</v>
      </c>
    </row>
    <row r="331" spans="1:27" x14ac:dyDescent="0.2">
      <c r="A331" s="89" t="s">
        <v>411</v>
      </c>
      <c r="B331" s="88">
        <v>-966093267.72903204</v>
      </c>
      <c r="C331" s="88">
        <v>-690139397.86785495</v>
      </c>
      <c r="D331" s="88">
        <v>-3279056029.5510998</v>
      </c>
      <c r="E331" s="88">
        <v>35978966.887668602</v>
      </c>
      <c r="F331" s="88">
        <v>268097952.66921499</v>
      </c>
      <c r="G331" s="88">
        <v>528154219.92146999</v>
      </c>
      <c r="H331" s="88">
        <v>794487907.94033897</v>
      </c>
      <c r="I331" s="88">
        <v>1061250405.39726</v>
      </c>
      <c r="J331" s="88">
        <v>1341543278.3701701</v>
      </c>
      <c r="K331" s="88">
        <v>1615428340.76928</v>
      </c>
      <c r="L331" s="88">
        <v>1898831948.61656</v>
      </c>
      <c r="M331" s="88">
        <v>2175526098.3055</v>
      </c>
      <c r="N331" s="88">
        <v>2175526098.3055</v>
      </c>
      <c r="O331" s="88">
        <v>2503969938.26577</v>
      </c>
      <c r="P331" s="88">
        <v>2509812979.2471199</v>
      </c>
      <c r="Q331" s="88">
        <v>2520959017.6356101</v>
      </c>
      <c r="R331" s="88">
        <v>2528427304.5099702</v>
      </c>
      <c r="S331" s="88">
        <v>2535946741.9246702</v>
      </c>
      <c r="T331" s="88">
        <v>2545591550.4808698</v>
      </c>
      <c r="U331" s="88">
        <v>2553663347.4592299</v>
      </c>
      <c r="V331" s="88">
        <v>2562141819.9138298</v>
      </c>
      <c r="W331" s="88">
        <v>2558123597.7969799</v>
      </c>
      <c r="X331" s="88">
        <v>2541403564.1367698</v>
      </c>
      <c r="Y331" s="88">
        <v>2542292981.8839798</v>
      </c>
      <c r="Z331" s="88">
        <v>2539458376.6033502</v>
      </c>
      <c r="AA331" s="88">
        <v>2539458376.6033502</v>
      </c>
    </row>
    <row r="332" spans="1:27" x14ac:dyDescent="0.2">
      <c r="A332" s="89" t="s">
        <v>412</v>
      </c>
      <c r="B332" s="88">
        <v>0</v>
      </c>
      <c r="C332" s="88">
        <v>0</v>
      </c>
      <c r="D332" s="88">
        <v>0</v>
      </c>
      <c r="E332" s="88">
        <v>0</v>
      </c>
      <c r="F332" s="88">
        <v>0</v>
      </c>
      <c r="G332" s="88">
        <v>0</v>
      </c>
      <c r="H332" s="88">
        <v>0</v>
      </c>
      <c r="I332" s="88">
        <v>0</v>
      </c>
      <c r="J332" s="88">
        <v>0</v>
      </c>
      <c r="K332" s="88">
        <v>0</v>
      </c>
      <c r="L332" s="88">
        <v>0</v>
      </c>
      <c r="M332" s="88">
        <v>0</v>
      </c>
      <c r="N332" s="88">
        <v>0</v>
      </c>
      <c r="O332" s="88">
        <v>0</v>
      </c>
      <c r="P332" s="88">
        <v>0</v>
      </c>
      <c r="Q332" s="88">
        <v>0</v>
      </c>
      <c r="R332" s="88">
        <v>0</v>
      </c>
      <c r="S332" s="88">
        <v>0</v>
      </c>
      <c r="T332" s="88">
        <v>0</v>
      </c>
      <c r="U332" s="88">
        <v>0</v>
      </c>
      <c r="V332" s="88">
        <v>0</v>
      </c>
      <c r="W332" s="88">
        <v>0</v>
      </c>
      <c r="X332" s="88">
        <v>0</v>
      </c>
      <c r="Y332" s="88">
        <v>0</v>
      </c>
      <c r="Z332" s="88">
        <v>0</v>
      </c>
      <c r="AA332" s="88">
        <v>0</v>
      </c>
    </row>
    <row r="333" spans="1:27" x14ac:dyDescent="0.2">
      <c r="A333" s="89" t="s">
        <v>413</v>
      </c>
      <c r="B333" s="88">
        <v>-4084909109.8670998</v>
      </c>
      <c r="C333" s="88">
        <v>-2399271168.7877798</v>
      </c>
      <c r="D333" s="88">
        <v>-714033802.77940798</v>
      </c>
      <c r="E333" s="88">
        <v>988391400.90211499</v>
      </c>
      <c r="F333" s="88">
        <v>2685943653.9485898</v>
      </c>
      <c r="G333" s="88">
        <v>4392263854.4990396</v>
      </c>
      <c r="H333" s="88">
        <v>6112916881.9280396</v>
      </c>
      <c r="I333" s="88">
        <v>7838806114.0186501</v>
      </c>
      <c r="J333" s="88">
        <v>9595739080.7880402</v>
      </c>
      <c r="K333" s="88">
        <v>11347976138.076799</v>
      </c>
      <c r="L333" s="88">
        <v>13124337391.386299</v>
      </c>
      <c r="M333" s="88">
        <v>14910735234.955099</v>
      </c>
      <c r="N333" s="88">
        <v>14910735234.955099</v>
      </c>
      <c r="O333" s="88">
        <v>17028816209.4706</v>
      </c>
      <c r="P333" s="88">
        <v>17126218320.406099</v>
      </c>
      <c r="Q333" s="88">
        <v>17244351481.5844</v>
      </c>
      <c r="R333" s="88">
        <v>17366598355.138199</v>
      </c>
      <c r="S333" s="88">
        <v>17479641207.4436</v>
      </c>
      <c r="T333" s="88">
        <v>17614947842.559299</v>
      </c>
      <c r="U333" s="88">
        <v>17747472645.8428</v>
      </c>
      <c r="V333" s="88">
        <v>17862521712.412498</v>
      </c>
      <c r="W333" s="88">
        <v>17966440189.909302</v>
      </c>
      <c r="X333" s="88">
        <v>18042464719.725601</v>
      </c>
      <c r="Y333" s="88">
        <v>18125635694.801102</v>
      </c>
      <c r="Z333" s="88">
        <v>18234212938.053699</v>
      </c>
      <c r="AA333" s="88">
        <v>18234212938.053699</v>
      </c>
    </row>
    <row r="334" spans="1:27" x14ac:dyDescent="0.2">
      <c r="A334" s="89" t="s">
        <v>414</v>
      </c>
    </row>
    <row r="335" spans="1:27" x14ac:dyDescent="0.2">
      <c r="A335" s="87" t="s">
        <v>415</v>
      </c>
    </row>
    <row r="336" spans="1:27" s="92" customFormat="1" x14ac:dyDescent="0.2">
      <c r="A336" s="91" t="s">
        <v>416</v>
      </c>
      <c r="B336" s="92">
        <v>0.40015019147103797</v>
      </c>
      <c r="C336" s="92">
        <v>0.37987789926208598</v>
      </c>
      <c r="D336" s="92">
        <v>-1.4274146928773599</v>
      </c>
      <c r="E336" s="92">
        <v>0.485962884543371</v>
      </c>
      <c r="F336" s="92">
        <v>0.45950921607023099</v>
      </c>
      <c r="G336" s="92">
        <v>0.45090789965483202</v>
      </c>
      <c r="H336" s="92">
        <v>0.446876506838573</v>
      </c>
      <c r="I336" s="92">
        <v>0.44468980525572599</v>
      </c>
      <c r="J336" s="92">
        <v>0.44292524890449902</v>
      </c>
      <c r="K336" s="92">
        <v>0.44203748436242302</v>
      </c>
      <c r="L336" s="92">
        <v>0.44115388961664798</v>
      </c>
      <c r="M336" s="92">
        <v>0.440806145276878</v>
      </c>
      <c r="N336" s="92">
        <v>0.440806145276878</v>
      </c>
      <c r="O336" s="92">
        <v>0.440527793820708</v>
      </c>
      <c r="P336" s="92">
        <v>0.44093194967143601</v>
      </c>
      <c r="Q336" s="92">
        <v>0.44125501690125501</v>
      </c>
      <c r="R336" s="92">
        <v>0.44170161184283302</v>
      </c>
      <c r="S336" s="92">
        <v>0.44209198224465901</v>
      </c>
      <c r="T336" s="92">
        <v>0.44250686501200198</v>
      </c>
      <c r="U336" s="92">
        <v>0.443001980018077</v>
      </c>
      <c r="V336" s="92">
        <v>0.44338848292609601</v>
      </c>
      <c r="W336" s="92">
        <v>0.44407759627497201</v>
      </c>
      <c r="X336" s="92">
        <v>0.44493924998594803</v>
      </c>
      <c r="Y336" s="92">
        <v>0.44530335801813298</v>
      </c>
      <c r="Z336" s="92">
        <v>0.44577168125732702</v>
      </c>
      <c r="AA336" s="92">
        <v>0.44577168125732702</v>
      </c>
    </row>
    <row r="337" spans="1:27" s="92" customFormat="1" x14ac:dyDescent="0.2">
      <c r="A337" s="91" t="s">
        <v>417</v>
      </c>
      <c r="B337" s="92">
        <v>0</v>
      </c>
      <c r="C337" s="92">
        <v>0</v>
      </c>
      <c r="D337" s="92">
        <v>0</v>
      </c>
      <c r="E337" s="92">
        <v>0</v>
      </c>
      <c r="F337" s="92">
        <v>0</v>
      </c>
      <c r="G337" s="92">
        <v>0</v>
      </c>
      <c r="H337" s="92">
        <v>0</v>
      </c>
      <c r="I337" s="92">
        <v>0</v>
      </c>
      <c r="J337" s="92">
        <v>0</v>
      </c>
      <c r="K337" s="92">
        <v>0</v>
      </c>
      <c r="L337" s="92">
        <v>0</v>
      </c>
      <c r="M337" s="92">
        <v>0</v>
      </c>
      <c r="N337" s="92">
        <v>0</v>
      </c>
      <c r="O337" s="92">
        <v>0</v>
      </c>
      <c r="P337" s="92">
        <v>0</v>
      </c>
      <c r="Q337" s="92">
        <v>0</v>
      </c>
      <c r="R337" s="92">
        <v>0</v>
      </c>
      <c r="S337" s="92">
        <v>0</v>
      </c>
      <c r="T337" s="92">
        <v>0</v>
      </c>
      <c r="U337" s="92">
        <v>0</v>
      </c>
      <c r="V337" s="92">
        <v>0</v>
      </c>
      <c r="W337" s="92">
        <v>0</v>
      </c>
      <c r="X337" s="92">
        <v>0</v>
      </c>
      <c r="Y337" s="92">
        <v>0</v>
      </c>
      <c r="Z337" s="92">
        <v>0</v>
      </c>
      <c r="AA337" s="92">
        <v>0</v>
      </c>
    </row>
    <row r="338" spans="1:27" s="92" customFormat="1" x14ac:dyDescent="0.2">
      <c r="A338" s="91" t="s">
        <v>418</v>
      </c>
      <c r="B338" s="92">
        <v>0.415966541585997</v>
      </c>
      <c r="C338" s="92">
        <v>0.35295377145250001</v>
      </c>
      <c r="D338" s="92">
        <v>-1.2794155835419301</v>
      </c>
      <c r="E338" s="92">
        <v>0.42757556722343398</v>
      </c>
      <c r="F338" s="92">
        <v>0.39913278976522798</v>
      </c>
      <c r="G338" s="92">
        <v>0.390057811647054</v>
      </c>
      <c r="H338" s="92">
        <v>0.38429185097337398</v>
      </c>
      <c r="I338" s="92">
        <v>0.37984616444522501</v>
      </c>
      <c r="J338" s="92">
        <v>0.375561840133179</v>
      </c>
      <c r="K338" s="92">
        <v>0.37345116907359999</v>
      </c>
      <c r="L338" s="92">
        <v>0.37379818433343998</v>
      </c>
      <c r="M338" s="92">
        <v>0.37202161597593097</v>
      </c>
      <c r="N338" s="92">
        <v>0.37202161597593097</v>
      </c>
      <c r="O338" s="92">
        <v>0.37084594524461101</v>
      </c>
      <c r="P338" s="92">
        <v>0.36950587143330399</v>
      </c>
      <c r="Q338" s="92">
        <v>0.36855622041795</v>
      </c>
      <c r="R338" s="92">
        <v>0.36782272563315399</v>
      </c>
      <c r="S338" s="92">
        <v>0.36752876952976699</v>
      </c>
      <c r="T338" s="92">
        <v>0.36740608418058401</v>
      </c>
      <c r="U338" s="92">
        <v>0.36688846202505199</v>
      </c>
      <c r="V338" s="92">
        <v>0.36735065906694803</v>
      </c>
      <c r="W338" s="92">
        <v>0.36891242766854498</v>
      </c>
      <c r="X338" s="92">
        <v>0.371476391858929</v>
      </c>
      <c r="Y338" s="92">
        <v>0.375263903913435</v>
      </c>
      <c r="Z338" s="92">
        <v>0.377262997696166</v>
      </c>
      <c r="AA338" s="92">
        <v>0.377262997696166</v>
      </c>
    </row>
    <row r="339" spans="1:27" s="92" customFormat="1" x14ac:dyDescent="0.2">
      <c r="A339" s="91" t="s">
        <v>419</v>
      </c>
      <c r="B339" s="92">
        <v>-6.0527279633502601E-2</v>
      </c>
      <c r="C339" s="92">
        <v>-1.5550195742005699E-2</v>
      </c>
      <c r="D339" s="92">
        <v>1.1639344711947599E-2</v>
      </c>
      <c r="E339" s="92">
        <v>4.03050116991491E-3</v>
      </c>
      <c r="F339" s="92">
        <v>8.9725517236811398E-3</v>
      </c>
      <c r="G339" s="92">
        <v>1.04047105394568E-2</v>
      </c>
      <c r="H339" s="92">
        <v>1.25860214733095E-2</v>
      </c>
      <c r="I339" s="92">
        <v>1.50850086900856E-2</v>
      </c>
      <c r="J339" s="92">
        <v>1.7797401887198801E-2</v>
      </c>
      <c r="K339" s="92">
        <v>1.91128055731484E-2</v>
      </c>
      <c r="L339" s="92">
        <v>1.79758643101657E-2</v>
      </c>
      <c r="M339" s="92">
        <v>1.94382498009208E-2</v>
      </c>
      <c r="N339" s="92">
        <v>1.94382498009208E-2</v>
      </c>
      <c r="O339" s="92">
        <v>2.0362104019563301E-2</v>
      </c>
      <c r="P339" s="92">
        <v>2.20533167245607E-2</v>
      </c>
      <c r="Q339" s="92">
        <v>2.3282995436190199E-2</v>
      </c>
      <c r="R339" s="92">
        <v>2.4406173864529101E-2</v>
      </c>
      <c r="S339" s="92">
        <v>2.5040338706225299E-2</v>
      </c>
      <c r="T339" s="92">
        <v>2.5525119702255201E-2</v>
      </c>
      <c r="U339" s="92">
        <v>2.64758537975734E-2</v>
      </c>
      <c r="V339" s="92">
        <v>2.6351397693606098E-2</v>
      </c>
      <c r="W339" s="92">
        <v>2.5396379962137498E-2</v>
      </c>
      <c r="X339" s="92">
        <v>2.35938414728309E-2</v>
      </c>
      <c r="Y339" s="92">
        <v>2.0128094880038E-2</v>
      </c>
      <c r="Z339" s="92">
        <v>1.8749056147464301E-2</v>
      </c>
      <c r="AA339" s="92">
        <v>1.8749056147464301E-2</v>
      </c>
    </row>
    <row r="340" spans="1:27" s="92" customFormat="1" x14ac:dyDescent="0.2">
      <c r="A340" s="91" t="s">
        <v>420</v>
      </c>
      <c r="B340" s="92">
        <v>-4.1663951469959101E-3</v>
      </c>
      <c r="C340" s="92">
        <v>-1.57122172759433E-2</v>
      </c>
      <c r="D340" s="92">
        <v>-0.84882485398172802</v>
      </c>
      <c r="E340" s="92">
        <v>3.21305517386416E-2</v>
      </c>
      <c r="F340" s="92">
        <v>1.9630197723765799E-2</v>
      </c>
      <c r="G340" s="92">
        <v>1.5541607379424E-2</v>
      </c>
      <c r="H340" s="92">
        <v>1.34722040412617E-2</v>
      </c>
      <c r="I340" s="92">
        <v>1.22198230894152E-2</v>
      </c>
      <c r="J340" s="92">
        <v>1.13405767931698E-2</v>
      </c>
      <c r="K340" s="92">
        <v>1.06786344845217E-2</v>
      </c>
      <c r="L340" s="92">
        <v>1.0184706126290299E-2</v>
      </c>
      <c r="M340" s="92">
        <v>9.7832062011407196E-3</v>
      </c>
      <c r="N340" s="92">
        <v>9.7832062011407196E-3</v>
      </c>
      <c r="O340" s="92">
        <v>9.30723939819522E-3</v>
      </c>
      <c r="P340" s="92">
        <v>9.1833006830499796E-3</v>
      </c>
      <c r="Q340" s="92">
        <v>9.0704312962339995E-3</v>
      </c>
      <c r="R340" s="92">
        <v>8.9636075284300707E-3</v>
      </c>
      <c r="S340" s="92">
        <v>8.8668295978537402E-3</v>
      </c>
      <c r="T340" s="92">
        <v>8.7763818323644601E-3</v>
      </c>
      <c r="U340" s="92">
        <v>8.6891801417818895E-3</v>
      </c>
      <c r="V340" s="92">
        <v>8.6178352399174703E-3</v>
      </c>
      <c r="W340" s="92">
        <v>8.5607532227067792E-3</v>
      </c>
      <c r="X340" s="92">
        <v>8.5303489479264701E-3</v>
      </c>
      <c r="Y340" s="92">
        <v>8.4663720191701201E-3</v>
      </c>
      <c r="Z340" s="92">
        <v>8.3845978091948992E-3</v>
      </c>
      <c r="AA340" s="92">
        <v>8.3845978091948992E-3</v>
      </c>
    </row>
    <row r="341" spans="1:27" s="92" customFormat="1" x14ac:dyDescent="0.2">
      <c r="A341" s="91" t="s">
        <v>421</v>
      </c>
      <c r="B341" s="92">
        <v>-3.8642875042756299E-5</v>
      </c>
      <c r="C341" s="92">
        <v>-1.46286364992242E-4</v>
      </c>
      <c r="D341" s="92">
        <v>-7.92932122551138E-3</v>
      </c>
      <c r="E341" s="92">
        <v>3.0098984976032199E-4</v>
      </c>
      <c r="F341" s="92">
        <v>1.8441388995685899E-4</v>
      </c>
      <c r="G341" s="92">
        <v>1.4640105002190101E-4</v>
      </c>
      <c r="H341" s="92">
        <v>1.2718554999959899E-4</v>
      </c>
      <c r="I341" s="92">
        <v>1.15504035502688E-4</v>
      </c>
      <c r="J341" s="92">
        <v>1.0738873726629901E-4</v>
      </c>
      <c r="K341" s="92">
        <v>1.01295876590224E-4</v>
      </c>
      <c r="L341" s="92">
        <v>9.6737194881616696E-5</v>
      </c>
      <c r="M341" s="92">
        <v>9.3013654663858103E-5</v>
      </c>
      <c r="N341" s="92">
        <v>9.3013654663858103E-5</v>
      </c>
      <c r="O341" s="92">
        <v>8.8539293679733405E-5</v>
      </c>
      <c r="P341" s="92">
        <v>8.7559401180561095E-5</v>
      </c>
      <c r="Q341" s="92">
        <v>8.6612600224615294E-5</v>
      </c>
      <c r="R341" s="92">
        <v>8.56787111348259E-5</v>
      </c>
      <c r="S341" s="92">
        <v>8.4806455084511105E-5</v>
      </c>
      <c r="T341" s="92">
        <v>8.3972689043846206E-5</v>
      </c>
      <c r="U341" s="92">
        <v>8.3098776371118296E-5</v>
      </c>
      <c r="V341" s="92">
        <v>8.2340051550362802E-5</v>
      </c>
      <c r="W341" s="92">
        <v>8.1703619511749694E-5</v>
      </c>
      <c r="X341" s="92">
        <v>8.1220965035917495E-5</v>
      </c>
      <c r="Y341" s="92">
        <v>8.0961048015417596E-5</v>
      </c>
      <c r="Z341" s="92">
        <v>8.0639896209304805E-5</v>
      </c>
      <c r="AA341" s="92">
        <v>8.0639896209304805E-5</v>
      </c>
    </row>
    <row r="342" spans="1:27" s="92" customFormat="1" x14ac:dyDescent="0.2">
      <c r="A342" s="91" t="s">
        <v>422</v>
      </c>
      <c r="B342" s="92">
        <v>1.21125825132367E-2</v>
      </c>
      <c r="C342" s="92">
        <v>1.0931594152278399E-2</v>
      </c>
      <c r="D342" s="92">
        <v>-4.0352928258573097E-2</v>
      </c>
      <c r="E342" s="92">
        <v>1.3597967728969099E-2</v>
      </c>
      <c r="F342" s="92">
        <v>1.27556495685555E-2</v>
      </c>
      <c r="G342" s="92">
        <v>1.26951006150021E-2</v>
      </c>
      <c r="H342" s="92">
        <v>1.2677523338639E-2</v>
      </c>
      <c r="I342" s="92">
        <v>1.2659505876629E-2</v>
      </c>
      <c r="J342" s="92">
        <v>1.2461399684843499E-2</v>
      </c>
      <c r="K342" s="92">
        <v>1.22647387927016E-2</v>
      </c>
      <c r="L342" s="92">
        <v>1.21104039444483E-2</v>
      </c>
      <c r="M342" s="92">
        <v>1.19544273688945E-2</v>
      </c>
      <c r="N342" s="92">
        <v>1.19544273688945E-2</v>
      </c>
      <c r="O342" s="92">
        <v>1.1825277430763399E-2</v>
      </c>
      <c r="P342" s="92">
        <v>1.1690005775066801E-2</v>
      </c>
      <c r="Q342" s="92">
        <v>1.1558301497384699E-2</v>
      </c>
      <c r="R342" s="92">
        <v>1.14288060620983E-2</v>
      </c>
      <c r="S342" s="92">
        <v>1.13072508372983E-2</v>
      </c>
      <c r="T342" s="92">
        <v>1.1188429384386399E-2</v>
      </c>
      <c r="U342" s="92">
        <v>1.09725798591279E-2</v>
      </c>
      <c r="V342" s="92">
        <v>1.07725485316789E-2</v>
      </c>
      <c r="W342" s="92">
        <v>1.05876970812195E-2</v>
      </c>
      <c r="X342" s="92">
        <v>1.0522162310259301E-2</v>
      </c>
      <c r="Y342" s="92">
        <v>1.0497789037863E-2</v>
      </c>
      <c r="Z342" s="92">
        <v>1.0482149220646201E-2</v>
      </c>
      <c r="AA342" s="92">
        <v>1.0482149220646201E-2</v>
      </c>
    </row>
    <row r="343" spans="1:27" s="92" customFormat="1" x14ac:dyDescent="0.2">
      <c r="A343" s="91" t="s">
        <v>423</v>
      </c>
      <c r="B343" s="92">
        <v>0.236503002085268</v>
      </c>
      <c r="C343" s="92">
        <v>0.28764543451607499</v>
      </c>
      <c r="D343" s="92">
        <v>4.5922980351731697</v>
      </c>
      <c r="E343" s="92">
        <v>3.6401537745907403E-2</v>
      </c>
      <c r="F343" s="92">
        <v>9.9815181258581201E-2</v>
      </c>
      <c r="G343" s="92">
        <v>0.120246469114207</v>
      </c>
      <c r="H343" s="92">
        <v>0.12996870778484201</v>
      </c>
      <c r="I343" s="92">
        <v>0.135384188607415</v>
      </c>
      <c r="J343" s="92">
        <v>0.139806143859843</v>
      </c>
      <c r="K343" s="92">
        <v>0.14235387183701401</v>
      </c>
      <c r="L343" s="92">
        <v>0.14468021447412499</v>
      </c>
      <c r="M343" s="92">
        <v>0.14590334172156899</v>
      </c>
      <c r="N343" s="92">
        <v>0.14590334172156899</v>
      </c>
      <c r="O343" s="92">
        <v>0.14704310079247801</v>
      </c>
      <c r="P343" s="92">
        <v>0.1465479963114</v>
      </c>
      <c r="Q343" s="92">
        <v>0.14619042185076001</v>
      </c>
      <c r="R343" s="92">
        <v>0.14559139635781901</v>
      </c>
      <c r="S343" s="92">
        <v>0.14508002262911099</v>
      </c>
      <c r="T343" s="92">
        <v>0.14451314719936301</v>
      </c>
      <c r="U343" s="92">
        <v>0.14388884538201499</v>
      </c>
      <c r="V343" s="92">
        <v>0.143436736490201</v>
      </c>
      <c r="W343" s="92">
        <v>0.14238344217090501</v>
      </c>
      <c r="X343" s="92">
        <v>0.14085678445906999</v>
      </c>
      <c r="Y343" s="92">
        <v>0.140259521083344</v>
      </c>
      <c r="Z343" s="92">
        <v>0.13926887797299101</v>
      </c>
      <c r="AA343" s="92">
        <v>0.13926887797299101</v>
      </c>
    </row>
    <row r="344" spans="1:27" s="92" customFormat="1" x14ac:dyDescent="0.2">
      <c r="A344" s="91" t="s">
        <v>424</v>
      </c>
      <c r="B344" s="92">
        <v>0</v>
      </c>
      <c r="C344" s="92">
        <v>0</v>
      </c>
      <c r="D344" s="92">
        <v>0</v>
      </c>
      <c r="E344" s="92">
        <v>0</v>
      </c>
      <c r="F344" s="92">
        <v>0</v>
      </c>
      <c r="G344" s="92">
        <v>0</v>
      </c>
      <c r="H344" s="92">
        <v>0</v>
      </c>
      <c r="I344" s="92">
        <v>0</v>
      </c>
      <c r="J344" s="92">
        <v>0</v>
      </c>
      <c r="K344" s="92">
        <v>0</v>
      </c>
      <c r="L344" s="92">
        <v>0</v>
      </c>
      <c r="M344" s="92">
        <v>0</v>
      </c>
      <c r="N344" s="92">
        <v>0</v>
      </c>
      <c r="O344" s="92">
        <v>0</v>
      </c>
      <c r="P344" s="92">
        <v>0</v>
      </c>
      <c r="Q344" s="92">
        <v>0</v>
      </c>
      <c r="R344" s="92">
        <v>0</v>
      </c>
      <c r="S344" s="92">
        <v>0</v>
      </c>
      <c r="T344" s="92">
        <v>0</v>
      </c>
      <c r="U344" s="92">
        <v>0</v>
      </c>
      <c r="V344" s="92">
        <v>0</v>
      </c>
      <c r="W344" s="92">
        <v>0</v>
      </c>
      <c r="X344" s="92">
        <v>0</v>
      </c>
      <c r="Y344" s="92">
        <v>0</v>
      </c>
      <c r="Z344" s="92">
        <v>0</v>
      </c>
      <c r="AA344" s="92">
        <v>0</v>
      </c>
    </row>
    <row r="345" spans="1:27" s="92" customFormat="1" x14ac:dyDescent="0.2">
      <c r="A345" s="91" t="s">
        <v>425</v>
      </c>
      <c r="B345" s="92">
        <v>1</v>
      </c>
      <c r="C345" s="92">
        <v>1</v>
      </c>
      <c r="D345" s="92">
        <v>0.999999999999999</v>
      </c>
      <c r="E345" s="92">
        <v>0.999999999999999</v>
      </c>
      <c r="F345" s="92">
        <v>1</v>
      </c>
      <c r="G345" s="92">
        <v>0.999999999999999</v>
      </c>
      <c r="H345" s="92">
        <v>0.999999999999999</v>
      </c>
      <c r="I345" s="92">
        <v>0.999999999999999</v>
      </c>
      <c r="J345" s="92">
        <v>0.999999999999999</v>
      </c>
      <c r="K345" s="92">
        <v>1</v>
      </c>
      <c r="L345" s="92">
        <v>1</v>
      </c>
      <c r="M345" s="92">
        <v>1</v>
      </c>
      <c r="N345" s="92">
        <v>1</v>
      </c>
      <c r="O345" s="92">
        <v>1</v>
      </c>
      <c r="P345" s="92">
        <v>0.999999999999999</v>
      </c>
      <c r="Q345" s="92">
        <v>1</v>
      </c>
      <c r="R345" s="92">
        <v>0.999999999999999</v>
      </c>
      <c r="S345" s="92">
        <v>1</v>
      </c>
      <c r="T345" s="92">
        <v>1</v>
      </c>
      <c r="U345" s="92">
        <v>1</v>
      </c>
      <c r="V345" s="92">
        <v>1</v>
      </c>
      <c r="W345" s="92">
        <v>0.999999999999999</v>
      </c>
      <c r="X345" s="92">
        <v>1</v>
      </c>
      <c r="Y345" s="92">
        <v>1</v>
      </c>
      <c r="Z345" s="92">
        <v>1</v>
      </c>
      <c r="AA345" s="92">
        <v>1</v>
      </c>
    </row>
    <row r="346" spans="1:27" x14ac:dyDescent="0.2">
      <c r="A346" s="89" t="s">
        <v>426</v>
      </c>
    </row>
    <row r="347" spans="1:27" x14ac:dyDescent="0.2">
      <c r="A347" s="87" t="s">
        <v>427</v>
      </c>
    </row>
    <row r="348" spans="1:27" x14ac:dyDescent="0.2">
      <c r="A348" s="89" t="s">
        <v>428</v>
      </c>
    </row>
    <row r="349" spans="1:27" x14ac:dyDescent="0.2">
      <c r="A349" s="89" t="s">
        <v>429</v>
      </c>
      <c r="B349" s="88">
        <v>-221657223.111175</v>
      </c>
      <c r="C349" s="88">
        <v>-119033605.666059</v>
      </c>
      <c r="D349" s="88">
        <v>131517102.90454</v>
      </c>
      <c r="E349" s="88">
        <v>61667546.909592703</v>
      </c>
      <c r="F349" s="88">
        <v>157932437.63438201</v>
      </c>
      <c r="G349" s="88">
        <v>253521360.58857301</v>
      </c>
      <c r="H349" s="88">
        <v>348905366.93061298</v>
      </c>
      <c r="I349" s="88">
        <v>453069267.64587802</v>
      </c>
      <c r="J349" s="88">
        <v>551782610.68553102</v>
      </c>
      <c r="K349" s="88">
        <v>649724072.86241305</v>
      </c>
      <c r="L349" s="88">
        <v>751455149.19429302</v>
      </c>
      <c r="M349" s="88">
        <v>853520052.81219304</v>
      </c>
      <c r="N349" s="88">
        <v>853520052.81219304</v>
      </c>
      <c r="O349" s="88">
        <v>953958662.29189897</v>
      </c>
      <c r="P349" s="88">
        <v>961181769.77234101</v>
      </c>
      <c r="Q349" s="88">
        <v>970114287.75785601</v>
      </c>
      <c r="R349" s="88">
        <v>979094686.19172597</v>
      </c>
      <c r="S349" s="88">
        <v>988287258.70312095</v>
      </c>
      <c r="T349" s="88">
        <v>998245472.00243902</v>
      </c>
      <c r="U349" s="88">
        <v>1008801353.08389</v>
      </c>
      <c r="V349" s="88">
        <v>1018888595.53485</v>
      </c>
      <c r="W349" s="88">
        <v>1028497957.6639</v>
      </c>
      <c r="X349" s="88">
        <v>1037746583.44233</v>
      </c>
      <c r="Y349" s="88">
        <v>1046318729.33385</v>
      </c>
      <c r="Z349" s="88">
        <v>1056280202.82853</v>
      </c>
      <c r="AA349" s="88">
        <v>1056280202.82853</v>
      </c>
    </row>
    <row r="350" spans="1:27" x14ac:dyDescent="0.2">
      <c r="A350" s="89" t="s">
        <v>430</v>
      </c>
      <c r="B350" s="88">
        <v>-238002994.735726</v>
      </c>
      <c r="C350" s="88">
        <v>-128147906.57965</v>
      </c>
      <c r="D350" s="88">
        <v>141709326.31752399</v>
      </c>
      <c r="E350" s="88">
        <v>66470762.271995299</v>
      </c>
      <c r="F350" s="88">
        <v>170274596.26272899</v>
      </c>
      <c r="G350" s="88">
        <v>273326425.28219301</v>
      </c>
      <c r="H350" s="88">
        <v>376222556.358518</v>
      </c>
      <c r="I350" s="88">
        <v>487927639.28868097</v>
      </c>
      <c r="J350" s="88">
        <v>594284561.89333797</v>
      </c>
      <c r="K350" s="88">
        <v>699886381.10921597</v>
      </c>
      <c r="L350" s="88">
        <v>809353674.08280599</v>
      </c>
      <c r="M350" s="88">
        <v>919247490.03383994</v>
      </c>
      <c r="N350" s="88">
        <v>919247490.03383994</v>
      </c>
      <c r="O350" s="88">
        <v>1028975330.65326</v>
      </c>
      <c r="P350" s="88">
        <v>1036696738.1174901</v>
      </c>
      <c r="Q350" s="88">
        <v>1046205853.80243</v>
      </c>
      <c r="R350" s="88">
        <v>1055803231.04864</v>
      </c>
      <c r="S350" s="88">
        <v>1065563351.0063601</v>
      </c>
      <c r="T350" s="88">
        <v>1076192825.47404</v>
      </c>
      <c r="U350" s="88">
        <v>1087423008.30814</v>
      </c>
      <c r="V350" s="88">
        <v>1098088959.5678599</v>
      </c>
      <c r="W350" s="88">
        <v>1108282893.3954301</v>
      </c>
      <c r="X350" s="88">
        <v>1118024590.6452601</v>
      </c>
      <c r="Y350" s="88">
        <v>1127032793.74494</v>
      </c>
      <c r="Z350" s="88">
        <v>1137563160.4065299</v>
      </c>
      <c r="AA350" s="88">
        <v>1137563160.4065299</v>
      </c>
    </row>
    <row r="351" spans="1:27" x14ac:dyDescent="0.2">
      <c r="A351" s="89" t="s">
        <v>431</v>
      </c>
      <c r="B351" s="88">
        <v>-254348766.360277</v>
      </c>
      <c r="C351" s="88">
        <v>-137262207.493242</v>
      </c>
      <c r="D351" s="88">
        <v>151901549.730508</v>
      </c>
      <c r="E351" s="88">
        <v>71273977.634397805</v>
      </c>
      <c r="F351" s="88">
        <v>182616754.89107701</v>
      </c>
      <c r="G351" s="88">
        <v>293131489.97581297</v>
      </c>
      <c r="H351" s="88">
        <v>403539745.78642398</v>
      </c>
      <c r="I351" s="88">
        <v>522786010.931485</v>
      </c>
      <c r="J351" s="88">
        <v>636786513.10114396</v>
      </c>
      <c r="K351" s="88">
        <v>750048689.35601902</v>
      </c>
      <c r="L351" s="88">
        <v>867252198.97131896</v>
      </c>
      <c r="M351" s="88">
        <v>984974927.25548697</v>
      </c>
      <c r="N351" s="88">
        <v>984974927.25548697</v>
      </c>
      <c r="O351" s="88">
        <v>1103991999.0146201</v>
      </c>
      <c r="P351" s="88">
        <v>1112211706.46264</v>
      </c>
      <c r="Q351" s="88">
        <v>1122297419.8470099</v>
      </c>
      <c r="R351" s="88">
        <v>1132511775.90555</v>
      </c>
      <c r="S351" s="88">
        <v>1142839443.3096001</v>
      </c>
      <c r="T351" s="88">
        <v>1154140178.9456501</v>
      </c>
      <c r="U351" s="88">
        <v>1166044663.5323999</v>
      </c>
      <c r="V351" s="88">
        <v>1177289323.6008699</v>
      </c>
      <c r="W351" s="88">
        <v>1188067829.12696</v>
      </c>
      <c r="X351" s="88">
        <v>1198302597.8481801</v>
      </c>
      <c r="Y351" s="88">
        <v>1207746858.1560199</v>
      </c>
      <c r="Z351" s="88">
        <v>1218846117.98454</v>
      </c>
      <c r="AA351" s="88">
        <v>1218846117.98454</v>
      </c>
    </row>
    <row r="352" spans="1:27" x14ac:dyDescent="0.2">
      <c r="A352" s="89" t="s">
        <v>432</v>
      </c>
      <c r="B352" s="88">
        <v>-3333762677.5796599</v>
      </c>
      <c r="C352" s="88">
        <v>-1758261899.12009</v>
      </c>
      <c r="D352" s="88">
        <v>1932768315.7501099</v>
      </c>
      <c r="E352" s="88">
        <v>902933550.11974299</v>
      </c>
      <c r="F352" s="88">
        <v>2306264046.58744</v>
      </c>
      <c r="G352" s="88">
        <v>3693743296.6243501</v>
      </c>
      <c r="H352" s="88">
        <v>5080863086.1930599</v>
      </c>
      <c r="I352" s="88">
        <v>6463377600.5201101</v>
      </c>
      <c r="J352" s="88">
        <v>7853988547.3992901</v>
      </c>
      <c r="K352" s="88">
        <v>9254145780.0644093</v>
      </c>
      <c r="L352" s="88">
        <v>10695705976.330999</v>
      </c>
      <c r="M352" s="88">
        <v>12119859539.6619</v>
      </c>
      <c r="N352" s="88">
        <v>12119859539.6619</v>
      </c>
      <c r="O352" s="88">
        <v>13816734279.734301</v>
      </c>
      <c r="P352" s="88">
        <v>13879735059.354</v>
      </c>
      <c r="Q352" s="88">
        <v>13964669610.069099</v>
      </c>
      <c r="R352" s="88">
        <v>14058684027.6548</v>
      </c>
      <c r="S352" s="88">
        <v>14151880255.117701</v>
      </c>
      <c r="T352" s="88">
        <v>14266574357.0408</v>
      </c>
      <c r="U352" s="88">
        <v>14373508466.290001</v>
      </c>
      <c r="V352" s="88">
        <v>14481845526.9534</v>
      </c>
      <c r="W352" s="88">
        <v>14606536640.174101</v>
      </c>
      <c r="X352" s="88">
        <v>14730150414.618299</v>
      </c>
      <c r="Y352" s="88">
        <v>14873303252.851999</v>
      </c>
      <c r="Z352" s="88">
        <v>15007389591.440701</v>
      </c>
      <c r="AA352" s="88">
        <v>15007389591.440701</v>
      </c>
    </row>
    <row r="353" spans="1:27" s="92" customFormat="1" x14ac:dyDescent="0.2">
      <c r="A353" s="91" t="s">
        <v>433</v>
      </c>
      <c r="B353" s="92">
        <v>6.64886029836112E-2</v>
      </c>
      <c r="C353" s="92">
        <v>6.7699587715361595E-2</v>
      </c>
      <c r="D353" s="92">
        <v>6.8045974177457502E-2</v>
      </c>
      <c r="E353" s="92">
        <v>6.8296882867420999E-2</v>
      </c>
      <c r="F353" s="92">
        <v>6.8479772673069803E-2</v>
      </c>
      <c r="G353" s="92">
        <v>6.8635349083479097E-2</v>
      </c>
      <c r="H353" s="92">
        <v>6.8670491806547898E-2</v>
      </c>
      <c r="I353" s="92">
        <v>7.0097910976053598E-2</v>
      </c>
      <c r="J353" s="92">
        <v>7.0255082160546795E-2</v>
      </c>
      <c r="K353" s="92">
        <v>7.0208973178493603E-2</v>
      </c>
      <c r="L353" s="92">
        <v>7.0257648336371506E-2</v>
      </c>
      <c r="M353" s="92">
        <v>7.0423262746491896E-2</v>
      </c>
      <c r="N353" s="92">
        <v>7.0423262746491896E-2</v>
      </c>
      <c r="O353" s="92">
        <v>6.9043714887903507E-2</v>
      </c>
      <c r="P353" s="92">
        <v>6.9250728898068104E-2</v>
      </c>
      <c r="Q353" s="92">
        <v>6.9469190095149694E-2</v>
      </c>
      <c r="R353" s="92">
        <v>6.9643409316671998E-2</v>
      </c>
      <c r="S353" s="92">
        <v>6.9834342920314402E-2</v>
      </c>
      <c r="T353" s="92">
        <v>6.9970929742484894E-2</v>
      </c>
      <c r="U353" s="92">
        <v>7.0184767723887598E-2</v>
      </c>
      <c r="V353" s="92">
        <v>7.0356267344414594E-2</v>
      </c>
      <c r="W353" s="92">
        <v>7.0413540389519996E-2</v>
      </c>
      <c r="X353" s="92">
        <v>7.0450508259064404E-2</v>
      </c>
      <c r="Y353" s="92">
        <v>7.0348779389892202E-2</v>
      </c>
      <c r="Z353" s="92">
        <v>7.0384006251891396E-2</v>
      </c>
      <c r="AA353" s="92">
        <v>7.0384006251891396E-2</v>
      </c>
    </row>
    <row r="354" spans="1:27" s="92" customFormat="1" x14ac:dyDescent="0.2">
      <c r="A354" s="91" t="s">
        <v>434</v>
      </c>
      <c r="B354" s="92">
        <v>7.1391702935650503E-2</v>
      </c>
      <c r="C354" s="92">
        <v>7.2883286980046397E-2</v>
      </c>
      <c r="D354" s="92">
        <v>7.3319355021880403E-2</v>
      </c>
      <c r="E354" s="92">
        <v>7.3616449696857794E-2</v>
      </c>
      <c r="F354" s="92">
        <v>7.3831353575789904E-2</v>
      </c>
      <c r="G354" s="92">
        <v>7.3997136057608895E-2</v>
      </c>
      <c r="H354" s="92">
        <v>7.4046977841398701E-2</v>
      </c>
      <c r="I354" s="92">
        <v>7.5491123905466598E-2</v>
      </c>
      <c r="J354" s="92">
        <v>7.5666593897711298E-2</v>
      </c>
      <c r="K354" s="92">
        <v>7.5629495984052206E-2</v>
      </c>
      <c r="L354" s="92">
        <v>7.5670897823281402E-2</v>
      </c>
      <c r="M354" s="92">
        <v>7.58463814721302E-2</v>
      </c>
      <c r="N354" s="92">
        <v>7.58463814721302E-2</v>
      </c>
      <c r="O354" s="92">
        <v>7.4473121493152897E-2</v>
      </c>
      <c r="P354" s="92">
        <v>7.4691392428187994E-2</v>
      </c>
      <c r="Q354" s="92">
        <v>7.4918052701230406E-2</v>
      </c>
      <c r="R354" s="92">
        <v>7.5099719786842795E-2</v>
      </c>
      <c r="S354" s="92">
        <v>7.5294825266841905E-2</v>
      </c>
      <c r="T354" s="92">
        <v>7.5434564636248994E-2</v>
      </c>
      <c r="U354" s="92">
        <v>7.5654667811861295E-2</v>
      </c>
      <c r="V354" s="92">
        <v>7.5825208708662897E-2</v>
      </c>
      <c r="W354" s="92">
        <v>7.5875816471591903E-2</v>
      </c>
      <c r="X354" s="92">
        <v>7.5900419152252402E-2</v>
      </c>
      <c r="Y354" s="92">
        <v>7.5775553996643E-2</v>
      </c>
      <c r="Z354" s="92">
        <v>7.5800201858911703E-2</v>
      </c>
      <c r="AA354" s="92">
        <v>7.5800201858911703E-2</v>
      </c>
    </row>
    <row r="355" spans="1:27" s="92" customFormat="1" x14ac:dyDescent="0.2">
      <c r="A355" s="91" t="s">
        <v>435</v>
      </c>
      <c r="B355" s="92">
        <v>7.6294802887689694E-2</v>
      </c>
      <c r="C355" s="92">
        <v>7.8066986244731101E-2</v>
      </c>
      <c r="D355" s="92">
        <v>7.8592735866303401E-2</v>
      </c>
      <c r="E355" s="92">
        <v>7.8936016526294506E-2</v>
      </c>
      <c r="F355" s="92">
        <v>7.9182934478510006E-2</v>
      </c>
      <c r="G355" s="92">
        <v>7.9358923031738804E-2</v>
      </c>
      <c r="H355" s="92">
        <v>7.9423463876249406E-2</v>
      </c>
      <c r="I355" s="92">
        <v>8.0884336834879597E-2</v>
      </c>
      <c r="J355" s="92">
        <v>8.1078105634875802E-2</v>
      </c>
      <c r="K355" s="92">
        <v>8.1050018789610795E-2</v>
      </c>
      <c r="L355" s="92">
        <v>8.1084147310191299E-2</v>
      </c>
      <c r="M355" s="92">
        <v>8.1269500197768504E-2</v>
      </c>
      <c r="N355" s="92">
        <v>8.1269500197768504E-2</v>
      </c>
      <c r="O355" s="92">
        <v>7.9902528098402203E-2</v>
      </c>
      <c r="P355" s="92">
        <v>8.0132055958307802E-2</v>
      </c>
      <c r="Q355" s="92">
        <v>8.0366915307311104E-2</v>
      </c>
      <c r="R355" s="92">
        <v>8.0556030257013606E-2</v>
      </c>
      <c r="S355" s="92">
        <v>8.0755307613369395E-2</v>
      </c>
      <c r="T355" s="92">
        <v>8.0898199530013107E-2</v>
      </c>
      <c r="U355" s="92">
        <v>8.1124567899835007E-2</v>
      </c>
      <c r="V355" s="92">
        <v>8.1294150072911298E-2</v>
      </c>
      <c r="W355" s="92">
        <v>8.1338092553663796E-2</v>
      </c>
      <c r="X355" s="92">
        <v>8.13503300454404E-2</v>
      </c>
      <c r="Y355" s="92">
        <v>8.1202328603393895E-2</v>
      </c>
      <c r="Z355" s="92">
        <v>8.1216397465932094E-2</v>
      </c>
      <c r="AA355" s="92">
        <v>8.1216397465932094E-2</v>
      </c>
    </row>
    <row r="356" spans="1:27" x14ac:dyDescent="0.2">
      <c r="A356" s="89" t="s">
        <v>436</v>
      </c>
    </row>
    <row r="357" spans="1:27" s="92" customFormat="1" x14ac:dyDescent="0.2">
      <c r="A357" s="91" t="s">
        <v>437</v>
      </c>
      <c r="B357" s="92">
        <v>9.8500000000000004E-2</v>
      </c>
      <c r="C357" s="92">
        <v>9.8500000000000004E-2</v>
      </c>
      <c r="D357" s="92">
        <v>9.8500000000000004E-2</v>
      </c>
      <c r="E357" s="92">
        <v>9.8500000000000004E-2</v>
      </c>
      <c r="F357" s="92">
        <v>9.8500000000000004E-2</v>
      </c>
      <c r="G357" s="92">
        <v>9.8500000000000004E-2</v>
      </c>
      <c r="H357" s="92">
        <v>9.8500000000000004E-2</v>
      </c>
      <c r="I357" s="92">
        <v>0.10099999999999899</v>
      </c>
      <c r="J357" s="92">
        <v>0.10099999999999899</v>
      </c>
      <c r="K357" s="92">
        <v>0.10099999999999899</v>
      </c>
      <c r="L357" s="92">
        <v>0.10099999999999899</v>
      </c>
      <c r="M357" s="92">
        <v>0.10099999999999899</v>
      </c>
      <c r="N357" s="92">
        <v>0.10099999999999899</v>
      </c>
      <c r="O357" s="92">
        <v>0.10099999999999899</v>
      </c>
      <c r="P357" s="92">
        <v>0.10099999999999899</v>
      </c>
      <c r="Q357" s="92">
        <v>0.10099999999999899</v>
      </c>
      <c r="R357" s="92">
        <v>0.10099999999999899</v>
      </c>
      <c r="S357" s="92">
        <v>0.10099999999999899</v>
      </c>
      <c r="T357" s="92">
        <v>0.10099999999999899</v>
      </c>
      <c r="U357" s="92">
        <v>0.10099999999999899</v>
      </c>
      <c r="V357" s="92">
        <v>0.10099999999999899</v>
      </c>
      <c r="W357" s="92">
        <v>0.10099999999999899</v>
      </c>
      <c r="X357" s="92">
        <v>0.10099999999999899</v>
      </c>
      <c r="Y357" s="92">
        <v>0.10099999999999899</v>
      </c>
      <c r="Z357" s="92">
        <v>0.10099999999999899</v>
      </c>
      <c r="AA357" s="92">
        <v>0.10099999999999899</v>
      </c>
    </row>
    <row r="358" spans="1:27" s="92" customFormat="1" x14ac:dyDescent="0.2">
      <c r="A358" s="91" t="s">
        <v>438</v>
      </c>
      <c r="B358" s="92">
        <v>0</v>
      </c>
      <c r="C358" s="92">
        <v>0</v>
      </c>
      <c r="D358" s="92">
        <v>0</v>
      </c>
      <c r="E358" s="92">
        <v>0</v>
      </c>
      <c r="F358" s="92">
        <v>0</v>
      </c>
      <c r="G358" s="92">
        <v>0</v>
      </c>
      <c r="H358" s="92">
        <v>0</v>
      </c>
      <c r="I358" s="92">
        <v>0</v>
      </c>
      <c r="J358" s="92">
        <v>0</v>
      </c>
      <c r="K358" s="92">
        <v>0</v>
      </c>
      <c r="L358" s="92">
        <v>0</v>
      </c>
      <c r="M358" s="92">
        <v>0</v>
      </c>
      <c r="N358" s="92">
        <v>0</v>
      </c>
      <c r="O358" s="92">
        <v>0</v>
      </c>
      <c r="P358" s="92">
        <v>0</v>
      </c>
      <c r="Q358" s="92">
        <v>0</v>
      </c>
      <c r="R358" s="92">
        <v>0</v>
      </c>
      <c r="S358" s="92">
        <v>0</v>
      </c>
      <c r="T358" s="92">
        <v>0</v>
      </c>
      <c r="U358" s="92">
        <v>0</v>
      </c>
      <c r="V358" s="92">
        <v>0</v>
      </c>
      <c r="W358" s="92">
        <v>0</v>
      </c>
      <c r="X358" s="92">
        <v>0</v>
      </c>
      <c r="Y358" s="92">
        <v>0</v>
      </c>
      <c r="Z358" s="92">
        <v>0</v>
      </c>
      <c r="AA358" s="92">
        <v>0</v>
      </c>
    </row>
    <row r="359" spans="1:27" s="92" customFormat="1" x14ac:dyDescent="0.2">
      <c r="A359" s="91" t="s">
        <v>439</v>
      </c>
      <c r="B359" s="92">
        <v>4.53141481895541E-2</v>
      </c>
      <c r="C359" s="92">
        <v>4.5312472003419001E-2</v>
      </c>
      <c r="D359" s="92">
        <v>4.52258855657783E-2</v>
      </c>
      <c r="E359" s="92">
        <v>4.5334941561300503E-2</v>
      </c>
      <c r="F359" s="92">
        <v>4.54311051607948E-2</v>
      </c>
      <c r="G359" s="92">
        <v>4.5671758162629202E-2</v>
      </c>
      <c r="H359" s="92">
        <v>4.56116074420427E-2</v>
      </c>
      <c r="I359" s="92">
        <v>4.5627620717701101E-2</v>
      </c>
      <c r="J359" s="92">
        <v>4.5789210190474397E-2</v>
      </c>
      <c r="K359" s="92">
        <v>4.5599562485555002E-2</v>
      </c>
      <c r="L359" s="92">
        <v>4.5777676255920101E-2</v>
      </c>
      <c r="M359" s="92">
        <v>4.60420121911993E-2</v>
      </c>
      <c r="N359" s="92">
        <v>4.60420121911993E-2</v>
      </c>
      <c r="O359" s="92">
        <v>4.2961849992359497E-2</v>
      </c>
      <c r="P359" s="92">
        <v>4.3297288770829397E-2</v>
      </c>
      <c r="Q359" s="92">
        <v>4.3691364726502903E-2</v>
      </c>
      <c r="R359" s="92">
        <v>4.3997249166954203E-2</v>
      </c>
      <c r="S359" s="92">
        <v>4.4374656306281797E-2</v>
      </c>
      <c r="T359" s="92">
        <v>4.4643347118141698E-2</v>
      </c>
      <c r="U359" s="92">
        <v>4.5051273304473803E-2</v>
      </c>
      <c r="V359" s="92">
        <v>4.5439493471351303E-2</v>
      </c>
      <c r="W359" s="92">
        <v>4.5632630845731298E-2</v>
      </c>
      <c r="X359" s="92">
        <v>4.5837166353136401E-2</v>
      </c>
      <c r="Y359" s="92">
        <v>4.5843204009597703E-2</v>
      </c>
      <c r="Z359" s="92">
        <v>4.6024272458740099E-2</v>
      </c>
      <c r="AA359" s="92">
        <v>4.6024272458740099E-2</v>
      </c>
    </row>
    <row r="360" spans="1:27" s="92" customFormat="1" x14ac:dyDescent="0.2">
      <c r="A360" s="91" t="s">
        <v>440</v>
      </c>
      <c r="B360" s="92">
        <v>-4.6345832706010202E-4</v>
      </c>
      <c r="C360" s="92">
        <v>-2.5685377519119599E-3</v>
      </c>
      <c r="D360" s="92">
        <v>-1.7294947294482201E-2</v>
      </c>
      <c r="E360" s="92">
        <v>2.1195373435507599E-2</v>
      </c>
      <c r="F360" s="92">
        <v>1.2296471328563501E-2</v>
      </c>
      <c r="G360" s="92">
        <v>1.37562691914504E-2</v>
      </c>
      <c r="H360" s="92">
        <v>1.55128545070437E-2</v>
      </c>
      <c r="I360" s="92">
        <v>1.8094118535931E-2</v>
      </c>
      <c r="J360" s="92">
        <v>1.9515145266081502E-2</v>
      </c>
      <c r="K360" s="92">
        <v>2.2306910235416502E-2</v>
      </c>
      <c r="L360" s="92">
        <v>2.2074715896823902E-2</v>
      </c>
      <c r="M360" s="92">
        <v>2.3063294979035202E-2</v>
      </c>
      <c r="N360" s="92">
        <v>2.3063294979035202E-2</v>
      </c>
      <c r="O360" s="92">
        <v>2.5297169849981701E-2</v>
      </c>
      <c r="P360" s="92">
        <v>2.8756235183589201E-2</v>
      </c>
      <c r="Q360" s="92">
        <v>3.3667252351674698E-2</v>
      </c>
      <c r="R360" s="92">
        <v>3.7893718330350198E-2</v>
      </c>
      <c r="S360" s="92">
        <v>4.1611594696438499E-2</v>
      </c>
      <c r="T360" s="92">
        <v>4.4893375897773598E-2</v>
      </c>
      <c r="U360" s="92">
        <v>4.6637189818333598E-2</v>
      </c>
      <c r="V360" s="92">
        <v>4.8194006044446798E-2</v>
      </c>
      <c r="W360" s="92">
        <v>4.9841853796625903E-2</v>
      </c>
      <c r="X360" s="92">
        <v>5.09928400053739E-2</v>
      </c>
      <c r="Y360" s="92">
        <v>5.5180283076133499E-2</v>
      </c>
      <c r="Z360" s="92">
        <v>5.1661517242739798E-2</v>
      </c>
      <c r="AA360" s="92">
        <v>5.1661517242739798E-2</v>
      </c>
    </row>
    <row r="361" spans="1:27" s="92" customFormat="1" x14ac:dyDescent="0.2">
      <c r="A361" s="91" t="s">
        <v>441</v>
      </c>
      <c r="B361" s="92">
        <v>2.6099999999999901E-2</v>
      </c>
      <c r="C361" s="92">
        <v>2.6099999999999901E-2</v>
      </c>
      <c r="D361" s="92">
        <v>2.6099999999999901E-2</v>
      </c>
      <c r="E361" s="92">
        <v>2.6099999999999901E-2</v>
      </c>
      <c r="F361" s="92">
        <v>2.6099999999999901E-2</v>
      </c>
      <c r="G361" s="92">
        <v>2.6099999999999901E-2</v>
      </c>
      <c r="H361" s="92">
        <v>2.6099999999999901E-2</v>
      </c>
      <c r="I361" s="92">
        <v>2.6099999999999901E-2</v>
      </c>
      <c r="J361" s="92">
        <v>2.6099999999999901E-2</v>
      </c>
      <c r="K361" s="92">
        <v>2.6099999999999901E-2</v>
      </c>
      <c r="L361" s="92">
        <v>2.6099999999999901E-2</v>
      </c>
      <c r="M361" s="92">
        <v>2.6099999999999901E-2</v>
      </c>
      <c r="N361" s="92">
        <v>2.6099999999999901E-2</v>
      </c>
      <c r="O361" s="92">
        <v>2.6099999999999901E-2</v>
      </c>
      <c r="P361" s="92">
        <v>2.6099999999999901E-2</v>
      </c>
      <c r="Q361" s="92">
        <v>2.6099999999999901E-2</v>
      </c>
      <c r="R361" s="92">
        <v>2.6099999999999901E-2</v>
      </c>
      <c r="S361" s="92">
        <v>2.6099999999999901E-2</v>
      </c>
      <c r="T361" s="92">
        <v>2.6099999999999901E-2</v>
      </c>
      <c r="U361" s="92">
        <v>2.6099999999999901E-2</v>
      </c>
      <c r="V361" s="92">
        <v>2.6099999999999901E-2</v>
      </c>
      <c r="W361" s="92">
        <v>2.6099999999999901E-2</v>
      </c>
      <c r="X361" s="92">
        <v>2.6099999999999901E-2</v>
      </c>
      <c r="Y361" s="92">
        <v>2.6099999999999901E-2</v>
      </c>
      <c r="Z361" s="92">
        <v>2.6099999999999901E-2</v>
      </c>
      <c r="AA361" s="92">
        <v>2.6099999999999901E-2</v>
      </c>
    </row>
    <row r="362" spans="1:27" s="92" customFormat="1" x14ac:dyDescent="0.2">
      <c r="A362" s="91" t="s">
        <v>442</v>
      </c>
      <c r="B362" s="92">
        <v>0</v>
      </c>
      <c r="C362" s="92">
        <v>0</v>
      </c>
      <c r="D362" s="92">
        <v>0</v>
      </c>
      <c r="E362" s="92">
        <v>0</v>
      </c>
      <c r="F362" s="92">
        <v>0</v>
      </c>
      <c r="G362" s="92">
        <v>0</v>
      </c>
      <c r="H362" s="92">
        <v>0</v>
      </c>
      <c r="I362" s="92">
        <v>0</v>
      </c>
      <c r="J362" s="92">
        <v>0</v>
      </c>
      <c r="K362" s="92">
        <v>0</v>
      </c>
      <c r="L362" s="92">
        <v>0</v>
      </c>
      <c r="M362" s="92">
        <v>0</v>
      </c>
      <c r="N362" s="92">
        <v>0</v>
      </c>
      <c r="O362" s="92">
        <v>0</v>
      </c>
      <c r="P362" s="92">
        <v>0</v>
      </c>
      <c r="Q362" s="92">
        <v>0</v>
      </c>
      <c r="R362" s="92">
        <v>0</v>
      </c>
      <c r="S362" s="92">
        <v>0</v>
      </c>
      <c r="T362" s="92">
        <v>0</v>
      </c>
      <c r="U362" s="92">
        <v>0</v>
      </c>
      <c r="V362" s="92">
        <v>0</v>
      </c>
      <c r="W362" s="92">
        <v>0</v>
      </c>
      <c r="X362" s="92">
        <v>0</v>
      </c>
      <c r="Y362" s="92">
        <v>0</v>
      </c>
      <c r="Z362" s="92">
        <v>0</v>
      </c>
      <c r="AA362" s="92">
        <v>0</v>
      </c>
    </row>
    <row r="363" spans="1:27" s="92" customFormat="1" x14ac:dyDescent="0.2">
      <c r="A363" s="91" t="s">
        <v>443</v>
      </c>
      <c r="B363" s="92">
        <v>7.1391702935650503E-2</v>
      </c>
      <c r="C363" s="92">
        <v>7.2883286980046397E-2</v>
      </c>
      <c r="D363" s="92">
        <v>7.3319355021880403E-2</v>
      </c>
      <c r="E363" s="92">
        <v>7.3616449696857794E-2</v>
      </c>
      <c r="F363" s="92">
        <v>7.3831353575789904E-2</v>
      </c>
      <c r="G363" s="92">
        <v>7.3997136057608895E-2</v>
      </c>
      <c r="H363" s="92">
        <v>7.4046977841398701E-2</v>
      </c>
      <c r="I363" s="92">
        <v>7.5491123905466598E-2</v>
      </c>
      <c r="J363" s="92">
        <v>7.5666593897711298E-2</v>
      </c>
      <c r="K363" s="92">
        <v>7.5629495984052206E-2</v>
      </c>
      <c r="L363" s="92">
        <v>7.5670897823281402E-2</v>
      </c>
      <c r="M363" s="92">
        <v>7.58463814721302E-2</v>
      </c>
      <c r="N363" s="92">
        <v>7.58463814721302E-2</v>
      </c>
      <c r="O363" s="92">
        <v>7.4473121493152897E-2</v>
      </c>
      <c r="P363" s="92">
        <v>7.4691392428187994E-2</v>
      </c>
      <c r="Q363" s="92">
        <v>7.4918052701230406E-2</v>
      </c>
      <c r="R363" s="92">
        <v>7.5099719786842795E-2</v>
      </c>
      <c r="S363" s="92">
        <v>7.5294825266841905E-2</v>
      </c>
      <c r="T363" s="92">
        <v>7.5434564636248994E-2</v>
      </c>
      <c r="U363" s="92">
        <v>7.5654667811861295E-2</v>
      </c>
      <c r="V363" s="92">
        <v>7.5825208708662897E-2</v>
      </c>
      <c r="W363" s="92">
        <v>7.5875816471591903E-2</v>
      </c>
      <c r="X363" s="92">
        <v>7.5900419152252402E-2</v>
      </c>
      <c r="Y363" s="92">
        <v>7.5775553996643E-2</v>
      </c>
      <c r="Z363" s="92">
        <v>7.5800201858911703E-2</v>
      </c>
      <c r="AA363" s="92">
        <v>7.5800201858911703E-2</v>
      </c>
    </row>
    <row r="364" spans="1:27" s="92" customFormat="1" x14ac:dyDescent="0.2">
      <c r="A364" s="91" t="s">
        <v>444</v>
      </c>
      <c r="B364" s="92">
        <v>0</v>
      </c>
      <c r="C364" s="92">
        <v>0</v>
      </c>
      <c r="D364" s="92">
        <v>0</v>
      </c>
      <c r="E364" s="92">
        <v>0</v>
      </c>
      <c r="F364" s="92">
        <v>0</v>
      </c>
      <c r="G364" s="92">
        <v>0</v>
      </c>
      <c r="H364" s="92">
        <v>0</v>
      </c>
      <c r="I364" s="92">
        <v>0</v>
      </c>
      <c r="J364" s="92">
        <v>0</v>
      </c>
      <c r="K364" s="92">
        <v>0</v>
      </c>
      <c r="L364" s="92">
        <v>0</v>
      </c>
      <c r="M364" s="92">
        <v>0</v>
      </c>
      <c r="N364" s="92">
        <v>0</v>
      </c>
      <c r="O364" s="92">
        <v>0</v>
      </c>
      <c r="P364" s="92">
        <v>0</v>
      </c>
      <c r="Q364" s="92">
        <v>0</v>
      </c>
      <c r="R364" s="92">
        <v>0</v>
      </c>
      <c r="S364" s="92">
        <v>0</v>
      </c>
      <c r="T364" s="92">
        <v>0</v>
      </c>
      <c r="U364" s="92">
        <v>0</v>
      </c>
      <c r="V364" s="92">
        <v>0</v>
      </c>
      <c r="W364" s="92">
        <v>0</v>
      </c>
      <c r="X364" s="92">
        <v>0</v>
      </c>
      <c r="Y364" s="92">
        <v>0</v>
      </c>
      <c r="Z364" s="92">
        <v>0</v>
      </c>
      <c r="AA364" s="92">
        <v>0</v>
      </c>
    </row>
    <row r="365" spans="1:27" s="92" customFormat="1" x14ac:dyDescent="0.2">
      <c r="A365" s="91" t="s">
        <v>445</v>
      </c>
      <c r="B365" s="92">
        <v>0</v>
      </c>
      <c r="C365" s="92">
        <v>0</v>
      </c>
      <c r="D365" s="92">
        <v>0</v>
      </c>
      <c r="E365" s="92">
        <v>0</v>
      </c>
      <c r="F365" s="92">
        <v>0</v>
      </c>
      <c r="G365" s="92">
        <v>0</v>
      </c>
      <c r="H365" s="92">
        <v>0</v>
      </c>
      <c r="I365" s="92">
        <v>0</v>
      </c>
      <c r="J365" s="92">
        <v>0</v>
      </c>
      <c r="K365" s="92">
        <v>0</v>
      </c>
      <c r="L365" s="92">
        <v>0</v>
      </c>
      <c r="M365" s="92">
        <v>0</v>
      </c>
      <c r="N365" s="92">
        <v>0</v>
      </c>
      <c r="O365" s="92">
        <v>0</v>
      </c>
      <c r="P365" s="92">
        <v>0</v>
      </c>
      <c r="Q365" s="92">
        <v>0</v>
      </c>
      <c r="R365" s="92">
        <v>0</v>
      </c>
      <c r="S365" s="92">
        <v>0</v>
      </c>
      <c r="T365" s="92">
        <v>0</v>
      </c>
      <c r="U365" s="92">
        <v>0</v>
      </c>
      <c r="V365" s="92">
        <v>0</v>
      </c>
      <c r="W365" s="92">
        <v>0</v>
      </c>
      <c r="X365" s="92">
        <v>0</v>
      </c>
      <c r="Y365" s="92">
        <v>0</v>
      </c>
      <c r="Z365" s="92">
        <v>0</v>
      </c>
      <c r="AA365" s="92">
        <v>0</v>
      </c>
    </row>
    <row r="366" spans="1:27" x14ac:dyDescent="0.2">
      <c r="A366" s="89" t="s">
        <v>446</v>
      </c>
    </row>
    <row r="367" spans="1:27" x14ac:dyDescent="0.2">
      <c r="A367" s="87" t="s">
        <v>447</v>
      </c>
    </row>
    <row r="368" spans="1:27" s="92" customFormat="1" x14ac:dyDescent="0.2">
      <c r="A368" s="91" t="s">
        <v>448</v>
      </c>
      <c r="B368" s="92">
        <v>3.9414793859897303E-2</v>
      </c>
      <c r="C368" s="92">
        <v>3.7417973077315501E-2</v>
      </c>
      <c r="D368" s="92">
        <v>-0.14060034724841999</v>
      </c>
      <c r="E368" s="92">
        <v>4.7867344127522103E-2</v>
      </c>
      <c r="F368" s="92">
        <v>4.52616577829177E-2</v>
      </c>
      <c r="G368" s="92">
        <v>4.4414428116000902E-2</v>
      </c>
      <c r="H368" s="92">
        <v>4.4017335923599403E-2</v>
      </c>
      <c r="I368" s="92">
        <v>4.4913670330828298E-2</v>
      </c>
      <c r="J368" s="92">
        <v>4.4735450139354399E-2</v>
      </c>
      <c r="K368" s="92">
        <v>4.4645785920604697E-2</v>
      </c>
      <c r="L368" s="92">
        <v>4.4556542851281397E-2</v>
      </c>
      <c r="M368" s="92">
        <v>4.4521420672964697E-2</v>
      </c>
      <c r="N368" s="92">
        <v>4.4521420672964697E-2</v>
      </c>
      <c r="O368" s="92">
        <v>4.4493307175891499E-2</v>
      </c>
      <c r="P368" s="92">
        <v>4.4534126916814999E-2</v>
      </c>
      <c r="Q368" s="92">
        <v>4.4566756707026797E-2</v>
      </c>
      <c r="R368" s="92">
        <v>4.4611862796126202E-2</v>
      </c>
      <c r="S368" s="92">
        <v>4.4651290206710499E-2</v>
      </c>
      <c r="T368" s="92">
        <v>4.4693193366212199E-2</v>
      </c>
      <c r="U368" s="92">
        <v>4.4743199981825799E-2</v>
      </c>
      <c r="V368" s="92">
        <v>4.4782236775535701E-2</v>
      </c>
      <c r="W368" s="92">
        <v>4.4851837223772201E-2</v>
      </c>
      <c r="X368" s="92">
        <v>4.49388642485807E-2</v>
      </c>
      <c r="Y368" s="92">
        <v>4.4975639159831403E-2</v>
      </c>
      <c r="Z368" s="92">
        <v>4.5022939806990001E-2</v>
      </c>
      <c r="AA368" s="92">
        <v>4.5022939806990001E-2</v>
      </c>
    </row>
    <row r="369" spans="1:27" s="92" customFormat="1" x14ac:dyDescent="0.2">
      <c r="A369" s="91" t="s">
        <v>449</v>
      </c>
      <c r="B369" s="92">
        <v>0</v>
      </c>
      <c r="C369" s="92">
        <v>0</v>
      </c>
      <c r="D369" s="92">
        <v>0</v>
      </c>
      <c r="E369" s="92">
        <v>0</v>
      </c>
      <c r="F369" s="92">
        <v>0</v>
      </c>
      <c r="G369" s="92">
        <v>0</v>
      </c>
      <c r="H369" s="92">
        <v>0</v>
      </c>
      <c r="I369" s="92">
        <v>0</v>
      </c>
      <c r="J369" s="92">
        <v>0</v>
      </c>
      <c r="K369" s="92">
        <v>0</v>
      </c>
      <c r="L369" s="92">
        <v>0</v>
      </c>
      <c r="M369" s="92">
        <v>0</v>
      </c>
      <c r="N369" s="92">
        <v>0</v>
      </c>
      <c r="O369" s="92">
        <v>0</v>
      </c>
      <c r="P369" s="92">
        <v>0</v>
      </c>
      <c r="Q369" s="92">
        <v>0</v>
      </c>
      <c r="R369" s="92">
        <v>0</v>
      </c>
      <c r="S369" s="92">
        <v>0</v>
      </c>
      <c r="T369" s="92">
        <v>0</v>
      </c>
      <c r="U369" s="92">
        <v>0</v>
      </c>
      <c r="V369" s="92">
        <v>0</v>
      </c>
      <c r="W369" s="92">
        <v>0</v>
      </c>
      <c r="X369" s="92">
        <v>0</v>
      </c>
      <c r="Y369" s="92">
        <v>0</v>
      </c>
      <c r="Z369" s="92">
        <v>0</v>
      </c>
      <c r="AA369" s="92">
        <v>0</v>
      </c>
    </row>
    <row r="370" spans="1:27" s="92" customFormat="1" x14ac:dyDescent="0.2">
      <c r="A370" s="91" t="s">
        <v>450</v>
      </c>
      <c r="B370" s="92">
        <v>1.8849169507324098E-2</v>
      </c>
      <c r="C370" s="92">
        <v>1.59932078874425E-2</v>
      </c>
      <c r="D370" s="92">
        <v>-5.7862702772341103E-2</v>
      </c>
      <c r="E370" s="92">
        <v>1.93841133531143E-2</v>
      </c>
      <c r="F370" s="92">
        <v>1.8133043744945499E-2</v>
      </c>
      <c r="G370" s="92">
        <v>1.7814626042988599E-2</v>
      </c>
      <c r="H370" s="92">
        <v>1.7528169049773501E-2</v>
      </c>
      <c r="I370" s="92">
        <v>1.7331476722380199E-2</v>
      </c>
      <c r="J370" s="92">
        <v>1.7196680037379501E-2</v>
      </c>
      <c r="K370" s="92">
        <v>1.7029209919475201E-2</v>
      </c>
      <c r="L370" s="92">
        <v>1.7111612267467002E-2</v>
      </c>
      <c r="M370" s="92">
        <v>1.7128623778153499E-2</v>
      </c>
      <c r="N370" s="92">
        <v>1.7128623778153499E-2</v>
      </c>
      <c r="O370" s="92">
        <v>1.5932227869873701E-2</v>
      </c>
      <c r="P370" s="92">
        <v>1.5998602417964702E-2</v>
      </c>
      <c r="Q370" s="92">
        <v>1.6102724248501999E-2</v>
      </c>
      <c r="R370" s="92">
        <v>1.61831881089501E-2</v>
      </c>
      <c r="S370" s="92">
        <v>1.6308962830554101E-2</v>
      </c>
      <c r="T370" s="92">
        <v>1.6402237349390999E-2</v>
      </c>
      <c r="U370" s="92">
        <v>1.6528792374948701E-2</v>
      </c>
      <c r="V370" s="92">
        <v>1.6692227874369199E-2</v>
      </c>
      <c r="W370" s="92">
        <v>1.68344446262013E-2</v>
      </c>
      <c r="X370" s="92">
        <v>1.7027425169900599E-2</v>
      </c>
      <c r="Y370" s="92">
        <v>1.7203299704541701E-2</v>
      </c>
      <c r="Z370" s="92">
        <v>1.7363254994569401E-2</v>
      </c>
      <c r="AA370" s="92">
        <v>1.7363254994569401E-2</v>
      </c>
    </row>
    <row r="371" spans="1:27" s="92" customFormat="1" x14ac:dyDescent="0.2">
      <c r="A371" s="91" t="s">
        <v>451</v>
      </c>
      <c r="B371" s="92">
        <v>2.8051871760442099E-5</v>
      </c>
      <c r="C371" s="92">
        <v>3.9941264812962299E-5</v>
      </c>
      <c r="D371" s="92">
        <v>-2.0130185333544501E-4</v>
      </c>
      <c r="E371" s="92">
        <v>8.5427977428596902E-5</v>
      </c>
      <c r="F371" s="92">
        <v>1.10330725014298E-4</v>
      </c>
      <c r="G371" s="92">
        <v>1.4312999903988899E-4</v>
      </c>
      <c r="H371" s="92">
        <v>1.9524511993797899E-4</v>
      </c>
      <c r="I371" s="92">
        <v>2.7294993535396001E-4</v>
      </c>
      <c r="J371" s="92">
        <v>3.4731888318751802E-4</v>
      </c>
      <c r="K371" s="92">
        <v>4.2634763826719202E-4</v>
      </c>
      <c r="L371" s="92">
        <v>3.9681209764676602E-4</v>
      </c>
      <c r="M371" s="92">
        <v>4.4831008903481001E-4</v>
      </c>
      <c r="N371" s="92">
        <v>4.4831008903481001E-4</v>
      </c>
      <c r="O371" s="92">
        <v>5.1510360388588904E-4</v>
      </c>
      <c r="P371" s="92">
        <v>6.3417036230965101E-4</v>
      </c>
      <c r="Q371" s="92">
        <v>7.83874482853109E-4</v>
      </c>
      <c r="R371" s="92">
        <v>9.2484067794402396E-4</v>
      </c>
      <c r="S371" s="92">
        <v>1.0419684253049899E-3</v>
      </c>
      <c r="T371" s="92">
        <v>1.1459087936290099E-3</v>
      </c>
      <c r="U371" s="92">
        <v>1.23475941915988E-3</v>
      </c>
      <c r="V371" s="92">
        <v>1.26997941972527E-3</v>
      </c>
      <c r="W371" s="92">
        <v>1.26580265703641E-3</v>
      </c>
      <c r="X371" s="92">
        <v>1.2031169833362199E-3</v>
      </c>
      <c r="Y371" s="92">
        <v>1.1106739732637701E-3</v>
      </c>
      <c r="Z371" s="92">
        <v>9.6860468744732495E-4</v>
      </c>
      <c r="AA371" s="92">
        <v>9.6860468744732495E-4</v>
      </c>
    </row>
    <row r="372" spans="1:27" s="92" customFormat="1" x14ac:dyDescent="0.2">
      <c r="A372" s="91" t="s">
        <v>452</v>
      </c>
      <c r="B372" s="92">
        <v>-1.08742913336593E-4</v>
      </c>
      <c r="C372" s="92">
        <v>-4.1008887090212198E-4</v>
      </c>
      <c r="D372" s="92">
        <v>-2.21543286889231E-2</v>
      </c>
      <c r="E372" s="92">
        <v>8.3860740037854597E-4</v>
      </c>
      <c r="F372" s="92">
        <v>5.1234816059028698E-4</v>
      </c>
      <c r="G372" s="92">
        <v>4.05635952602967E-4</v>
      </c>
      <c r="H372" s="92">
        <v>3.5162452547693001E-4</v>
      </c>
      <c r="I372" s="92">
        <v>3.1893738263373599E-4</v>
      </c>
      <c r="J372" s="92">
        <v>2.9598905430173301E-4</v>
      </c>
      <c r="K372" s="92">
        <v>2.7871236004601701E-4</v>
      </c>
      <c r="L372" s="92">
        <v>2.6582082989617798E-4</v>
      </c>
      <c r="M372" s="92">
        <v>2.5534168184977198E-4</v>
      </c>
      <c r="N372" s="92">
        <v>2.5534168184977198E-4</v>
      </c>
      <c r="O372" s="92">
        <v>2.4291894829289501E-4</v>
      </c>
      <c r="P372" s="92">
        <v>2.3968414782760399E-4</v>
      </c>
      <c r="Q372" s="92">
        <v>2.3673825683170701E-4</v>
      </c>
      <c r="R372" s="92">
        <v>2.3395015649202401E-4</v>
      </c>
      <c r="S372" s="92">
        <v>2.3142425250398201E-4</v>
      </c>
      <c r="T372" s="92">
        <v>2.2906356582471201E-4</v>
      </c>
      <c r="U372" s="92">
        <v>2.2678760170050699E-4</v>
      </c>
      <c r="V372" s="92">
        <v>2.2492549976184601E-4</v>
      </c>
      <c r="W372" s="92">
        <v>2.2343565911264699E-4</v>
      </c>
      <c r="X372" s="92">
        <v>2.2264210754088101E-4</v>
      </c>
      <c r="Y372" s="92">
        <v>2.2097230970034E-4</v>
      </c>
      <c r="Z372" s="92">
        <v>2.1883800281998601E-4</v>
      </c>
      <c r="AA372" s="92">
        <v>2.1883800281998601E-4</v>
      </c>
    </row>
    <row r="373" spans="1:27" s="92" customFormat="1" x14ac:dyDescent="0.2">
      <c r="A373" s="91" t="s">
        <v>453</v>
      </c>
      <c r="B373" s="92">
        <v>0</v>
      </c>
      <c r="C373" s="92">
        <v>0</v>
      </c>
      <c r="D373" s="92">
        <v>0</v>
      </c>
      <c r="E373" s="92">
        <v>0</v>
      </c>
      <c r="F373" s="92">
        <v>0</v>
      </c>
      <c r="G373" s="92">
        <v>0</v>
      </c>
      <c r="H373" s="92">
        <v>0</v>
      </c>
      <c r="I373" s="92">
        <v>0</v>
      </c>
      <c r="J373" s="92">
        <v>0</v>
      </c>
      <c r="K373" s="92">
        <v>0</v>
      </c>
      <c r="L373" s="92">
        <v>0</v>
      </c>
      <c r="M373" s="92">
        <v>0</v>
      </c>
      <c r="N373" s="92">
        <v>0</v>
      </c>
      <c r="O373" s="92">
        <v>0</v>
      </c>
      <c r="P373" s="92">
        <v>0</v>
      </c>
      <c r="Q373" s="92">
        <v>0</v>
      </c>
      <c r="R373" s="92">
        <v>0</v>
      </c>
      <c r="S373" s="92">
        <v>0</v>
      </c>
      <c r="T373" s="92">
        <v>0</v>
      </c>
      <c r="U373" s="92">
        <v>0</v>
      </c>
      <c r="V373" s="92">
        <v>0</v>
      </c>
      <c r="W373" s="92">
        <v>0</v>
      </c>
      <c r="X373" s="92">
        <v>0</v>
      </c>
      <c r="Y373" s="92">
        <v>0</v>
      </c>
      <c r="Z373" s="92">
        <v>0</v>
      </c>
      <c r="AA373" s="92">
        <v>0</v>
      </c>
    </row>
    <row r="374" spans="1:27" s="92" customFormat="1" x14ac:dyDescent="0.2">
      <c r="A374" s="91" t="s">
        <v>454</v>
      </c>
      <c r="B374" s="92">
        <v>8.6473789256855105E-4</v>
      </c>
      <c r="C374" s="92">
        <v>7.9673051374990801E-4</v>
      </c>
      <c r="D374" s="92">
        <v>-2.95865067316279E-3</v>
      </c>
      <c r="E374" s="92">
        <v>1.0010341072991501E-3</v>
      </c>
      <c r="F374" s="92">
        <v>9.4176687338489405E-4</v>
      </c>
      <c r="G374" s="92">
        <v>9.3940108747335004E-4</v>
      </c>
      <c r="H374" s="92">
        <v>9.3873228974001904E-4</v>
      </c>
      <c r="I374" s="92">
        <v>9.5568032671458896E-4</v>
      </c>
      <c r="J374" s="92">
        <v>9.4291166935012302E-4</v>
      </c>
      <c r="K374" s="92">
        <v>9.2757601326807896E-4</v>
      </c>
      <c r="L374" s="92">
        <v>9.1640513947901798E-4</v>
      </c>
      <c r="M374" s="92">
        <v>9.0670005850204802E-4</v>
      </c>
      <c r="N374" s="92">
        <v>9.0670005850204802E-4</v>
      </c>
      <c r="O374" s="92">
        <v>8.8066532279148797E-4</v>
      </c>
      <c r="P374" s="92">
        <v>8.7314280883330495E-4</v>
      </c>
      <c r="Q374" s="92">
        <v>8.6592544071777795E-4</v>
      </c>
      <c r="R374" s="92">
        <v>8.5830013276176002E-4</v>
      </c>
      <c r="S374" s="92">
        <v>8.5137747604273101E-4</v>
      </c>
      <c r="T374" s="92">
        <v>8.4399429957460995E-4</v>
      </c>
      <c r="U374" s="92">
        <v>8.3012688428144303E-4</v>
      </c>
      <c r="V374" s="92">
        <v>8.1683074073875901E-4</v>
      </c>
      <c r="W374" s="92">
        <v>8.0335016059142502E-4</v>
      </c>
      <c r="X374" s="92">
        <v>7.9863652973671904E-4</v>
      </c>
      <c r="Y374" s="92">
        <v>7.9547578008396099E-4</v>
      </c>
      <c r="Z374" s="92">
        <v>7.9454902684022001E-4</v>
      </c>
      <c r="AA374" s="92">
        <v>7.9454902684022001E-4</v>
      </c>
    </row>
    <row r="375" spans="1:27" s="92" customFormat="1" x14ac:dyDescent="0.2">
      <c r="A375" s="91" t="s">
        <v>455</v>
      </c>
      <c r="B375" s="92">
        <v>0</v>
      </c>
      <c r="C375" s="92">
        <v>0</v>
      </c>
      <c r="D375" s="92">
        <v>0</v>
      </c>
      <c r="E375" s="92">
        <v>0</v>
      </c>
      <c r="F375" s="92">
        <v>0</v>
      </c>
      <c r="G375" s="92">
        <v>0</v>
      </c>
      <c r="H375" s="92">
        <v>0</v>
      </c>
      <c r="I375" s="92">
        <v>0</v>
      </c>
      <c r="J375" s="92">
        <v>0</v>
      </c>
      <c r="K375" s="92">
        <v>0</v>
      </c>
      <c r="L375" s="92">
        <v>0</v>
      </c>
      <c r="M375" s="92">
        <v>0</v>
      </c>
      <c r="N375" s="92">
        <v>0</v>
      </c>
      <c r="O375" s="92">
        <v>0</v>
      </c>
      <c r="P375" s="92">
        <v>0</v>
      </c>
      <c r="Q375" s="92">
        <v>0</v>
      </c>
      <c r="R375" s="92">
        <v>0</v>
      </c>
      <c r="S375" s="92">
        <v>0</v>
      </c>
      <c r="T375" s="92">
        <v>0</v>
      </c>
      <c r="U375" s="92">
        <v>0</v>
      </c>
      <c r="V375" s="92">
        <v>0</v>
      </c>
      <c r="W375" s="92">
        <v>0</v>
      </c>
      <c r="X375" s="92">
        <v>0</v>
      </c>
      <c r="Y375" s="92">
        <v>0</v>
      </c>
      <c r="Z375" s="92">
        <v>0</v>
      </c>
      <c r="AA375" s="92">
        <v>0</v>
      </c>
    </row>
    <row r="376" spans="1:27" s="92" customFormat="1" x14ac:dyDescent="0.2">
      <c r="A376" s="91" t="s">
        <v>456</v>
      </c>
      <c r="B376" s="92">
        <v>0</v>
      </c>
      <c r="C376" s="92">
        <v>0</v>
      </c>
      <c r="D376" s="92">
        <v>0</v>
      </c>
      <c r="E376" s="92">
        <v>0</v>
      </c>
      <c r="F376" s="92">
        <v>0</v>
      </c>
      <c r="G376" s="92">
        <v>0</v>
      </c>
      <c r="H376" s="92">
        <v>0</v>
      </c>
      <c r="I376" s="92">
        <v>0</v>
      </c>
      <c r="J376" s="92">
        <v>0</v>
      </c>
      <c r="K376" s="92">
        <v>0</v>
      </c>
      <c r="L376" s="92">
        <v>0</v>
      </c>
      <c r="M376" s="92">
        <v>0</v>
      </c>
      <c r="N376" s="92">
        <v>0</v>
      </c>
      <c r="O376" s="92">
        <v>0</v>
      </c>
      <c r="P376" s="92">
        <v>0</v>
      </c>
      <c r="Q376" s="92">
        <v>0</v>
      </c>
      <c r="R376" s="92">
        <v>0</v>
      </c>
      <c r="S376" s="92">
        <v>0</v>
      </c>
      <c r="T376" s="92">
        <v>0</v>
      </c>
      <c r="U376" s="92">
        <v>0</v>
      </c>
      <c r="V376" s="92">
        <v>0</v>
      </c>
      <c r="W376" s="92">
        <v>0</v>
      </c>
      <c r="X376" s="92">
        <v>0</v>
      </c>
      <c r="Y376" s="92">
        <v>0</v>
      </c>
      <c r="Z376" s="92">
        <v>0</v>
      </c>
      <c r="AA376" s="92">
        <v>0</v>
      </c>
    </row>
    <row r="377" spans="1:27" s="92" customFormat="1" x14ac:dyDescent="0.2">
      <c r="A377" s="91" t="s">
        <v>457</v>
      </c>
      <c r="B377" s="92">
        <v>5.9048010218213903E-2</v>
      </c>
      <c r="C377" s="92">
        <v>5.3837763872418801E-2</v>
      </c>
      <c r="D377" s="92">
        <v>-0.22377733123618301</v>
      </c>
      <c r="E377" s="92">
        <v>6.9176526965742696E-2</v>
      </c>
      <c r="F377" s="92">
        <v>6.4959147286852703E-2</v>
      </c>
      <c r="G377" s="92">
        <v>6.37172211981058E-2</v>
      </c>
      <c r="H377" s="92">
        <v>6.3031106908527895E-2</v>
      </c>
      <c r="I377" s="92">
        <v>6.3792714697910799E-2</v>
      </c>
      <c r="J377" s="92">
        <v>6.3518349783573194E-2</v>
      </c>
      <c r="K377" s="92">
        <v>6.3307631851661203E-2</v>
      </c>
      <c r="L377" s="92">
        <v>6.3247193185770406E-2</v>
      </c>
      <c r="M377" s="92">
        <v>6.3260396280504894E-2</v>
      </c>
      <c r="N377" s="92">
        <v>6.3260396280504894E-2</v>
      </c>
      <c r="O377" s="92">
        <v>6.2064222920735497E-2</v>
      </c>
      <c r="P377" s="92">
        <v>6.2279726653750402E-2</v>
      </c>
      <c r="Q377" s="92">
        <v>6.2556019135931507E-2</v>
      </c>
      <c r="R377" s="92">
        <v>6.2812141872274102E-2</v>
      </c>
      <c r="S377" s="92">
        <v>6.3085023191116293E-2</v>
      </c>
      <c r="T377" s="92">
        <v>6.3314397374631598E-2</v>
      </c>
      <c r="U377" s="92">
        <v>6.3563666261916299E-2</v>
      </c>
      <c r="V377" s="92">
        <v>6.3786200310130797E-2</v>
      </c>
      <c r="W377" s="92">
        <v>6.3978870326713996E-2</v>
      </c>
      <c r="X377" s="92">
        <v>6.4190685039095197E-2</v>
      </c>
      <c r="Y377" s="92">
        <v>6.4306060927421194E-2</v>
      </c>
      <c r="Z377" s="92">
        <v>6.4368186518667006E-2</v>
      </c>
      <c r="AA377" s="92">
        <v>6.4368186518667006E-2</v>
      </c>
    </row>
    <row r="378" spans="1:27" x14ac:dyDescent="0.2">
      <c r="A378" s="89" t="s">
        <v>458</v>
      </c>
    </row>
    <row r="379" spans="1:27" s="92" customFormat="1" x14ac:dyDescent="0.2">
      <c r="A379" s="91" t="s">
        <v>459</v>
      </c>
      <c r="B379" s="92">
        <v>5.7010802723362897E-3</v>
      </c>
      <c r="C379" s="92">
        <v>0.45386951755322702</v>
      </c>
      <c r="D379" s="92">
        <v>0.90077900319714499</v>
      </c>
      <c r="E379" s="92">
        <v>1.3482799698329999</v>
      </c>
      <c r="F379" s="92">
        <v>1.7963858655900899</v>
      </c>
      <c r="G379" s="92">
        <v>2.2437711895538199</v>
      </c>
      <c r="H379" s="92">
        <v>2.6923832173359501</v>
      </c>
      <c r="I379" s="92">
        <v>3.1535622975362099</v>
      </c>
      <c r="J379" s="92">
        <v>3.6113723079196101</v>
      </c>
      <c r="K379" s="92">
        <v>4.0731219910102601</v>
      </c>
      <c r="L379" s="92">
        <v>4.5320492640648702</v>
      </c>
      <c r="M379" s="92">
        <v>4.9937474136709801</v>
      </c>
      <c r="N379" s="92">
        <v>4.9937474136709801</v>
      </c>
      <c r="O379" s="92">
        <v>5.4562750210433801</v>
      </c>
      <c r="P379" s="92">
        <v>5.9140762274689296</v>
      </c>
      <c r="Q379" s="92">
        <v>5.9295910737075701</v>
      </c>
      <c r="R379" s="92">
        <v>5.9468864535468198</v>
      </c>
      <c r="S379" s="92">
        <v>5.9635477346794801</v>
      </c>
      <c r="T379" s="92">
        <v>5.9805474637701304</v>
      </c>
      <c r="U379" s="92">
        <v>5.9987439195880796</v>
      </c>
      <c r="V379" s="92">
        <v>6.01557113183111</v>
      </c>
      <c r="W379" s="92">
        <v>6.0249966752923303</v>
      </c>
      <c r="X379" s="92">
        <v>6.0372000133519803</v>
      </c>
      <c r="Y379" s="92">
        <v>6.0424566937147199</v>
      </c>
      <c r="Z379" s="92">
        <v>6.0491740920311203</v>
      </c>
      <c r="AA379" s="92">
        <v>6.0491740920311203</v>
      </c>
    </row>
    <row r="380" spans="1:27" x14ac:dyDescent="0.2">
      <c r="A380" s="89" t="s">
        <v>460</v>
      </c>
    </row>
    <row r="381" spans="1:27" x14ac:dyDescent="0.2">
      <c r="A381" s="87" t="s">
        <v>461</v>
      </c>
    </row>
    <row r="382" spans="1:27" s="92" customFormat="1" x14ac:dyDescent="0.2">
      <c r="A382" s="91" t="s">
        <v>462</v>
      </c>
      <c r="B382" s="92">
        <v>3.54132919451869E-2</v>
      </c>
      <c r="C382" s="92">
        <v>3.3619194084694597E-2</v>
      </c>
      <c r="D382" s="92">
        <v>-0.126326200319647</v>
      </c>
      <c r="E382" s="92">
        <v>4.3007715282088299E-2</v>
      </c>
      <c r="F382" s="92">
        <v>4.0666565622215399E-2</v>
      </c>
      <c r="G382" s="92">
        <v>3.99053491194526E-2</v>
      </c>
      <c r="H382" s="92">
        <v>3.9548570855213697E-2</v>
      </c>
      <c r="I382" s="92">
        <v>4.0466772278271002E-2</v>
      </c>
      <c r="J382" s="92">
        <v>4.0306197650309399E-2</v>
      </c>
      <c r="K382" s="92">
        <v>4.0225411076980501E-2</v>
      </c>
      <c r="L382" s="92">
        <v>4.0145003955114902E-2</v>
      </c>
      <c r="M382" s="92">
        <v>4.0113359220195897E-2</v>
      </c>
      <c r="N382" s="92">
        <v>4.0113359220195897E-2</v>
      </c>
      <c r="O382" s="92">
        <v>4.0088029237684397E-2</v>
      </c>
      <c r="P382" s="92">
        <v>4.0124807420100703E-2</v>
      </c>
      <c r="Q382" s="92">
        <v>4.01542065380142E-2</v>
      </c>
      <c r="R382" s="92">
        <v>4.01948466776978E-2</v>
      </c>
      <c r="S382" s="92">
        <v>4.02303703842639E-2</v>
      </c>
      <c r="T382" s="92">
        <v>4.0268124716092202E-2</v>
      </c>
      <c r="U382" s="92">
        <v>4.0313180181645002E-2</v>
      </c>
      <c r="V382" s="92">
        <v>4.0348351946274799E-2</v>
      </c>
      <c r="W382" s="92">
        <v>4.04110612610225E-2</v>
      </c>
      <c r="X382" s="92">
        <v>4.0489471748721202E-2</v>
      </c>
      <c r="Y382" s="92">
        <v>4.0522605579650102E-2</v>
      </c>
      <c r="Z382" s="92">
        <v>4.0565222994416797E-2</v>
      </c>
      <c r="AA382" s="92">
        <v>4.0565222994416797E-2</v>
      </c>
    </row>
    <row r="383" spans="1:27" s="92" customFormat="1" x14ac:dyDescent="0.2">
      <c r="A383" s="91" t="s">
        <v>463</v>
      </c>
      <c r="B383" s="92">
        <v>0</v>
      </c>
      <c r="C383" s="92">
        <v>0</v>
      </c>
      <c r="D383" s="92">
        <v>0</v>
      </c>
      <c r="E383" s="92">
        <v>0</v>
      </c>
      <c r="F383" s="92">
        <v>0</v>
      </c>
      <c r="G383" s="92">
        <v>0</v>
      </c>
      <c r="H383" s="92">
        <v>0</v>
      </c>
      <c r="I383" s="92">
        <v>0</v>
      </c>
      <c r="J383" s="92">
        <v>0</v>
      </c>
      <c r="K383" s="92">
        <v>0</v>
      </c>
      <c r="L383" s="92">
        <v>0</v>
      </c>
      <c r="M383" s="92">
        <v>0</v>
      </c>
      <c r="N383" s="92">
        <v>0</v>
      </c>
      <c r="O383" s="92">
        <v>0</v>
      </c>
      <c r="P383" s="92">
        <v>0</v>
      </c>
      <c r="Q383" s="92">
        <v>0</v>
      </c>
      <c r="R383" s="92">
        <v>0</v>
      </c>
      <c r="S383" s="92">
        <v>0</v>
      </c>
      <c r="T383" s="92">
        <v>0</v>
      </c>
      <c r="U383" s="92">
        <v>0</v>
      </c>
      <c r="V383" s="92">
        <v>0</v>
      </c>
      <c r="W383" s="92">
        <v>0</v>
      </c>
      <c r="X383" s="92">
        <v>0</v>
      </c>
      <c r="Y383" s="92">
        <v>0</v>
      </c>
      <c r="Z383" s="92">
        <v>0</v>
      </c>
      <c r="AA383" s="92">
        <v>0</v>
      </c>
    </row>
    <row r="384" spans="1:27" s="92" customFormat="1" x14ac:dyDescent="0.2">
      <c r="A384" s="91" t="s">
        <v>464</v>
      </c>
      <c r="B384" s="92">
        <v>1.8849169507324098E-2</v>
      </c>
      <c r="C384" s="92">
        <v>1.59932078874425E-2</v>
      </c>
      <c r="D384" s="92">
        <v>-5.7862702772341103E-2</v>
      </c>
      <c r="E384" s="92">
        <v>1.93841133531143E-2</v>
      </c>
      <c r="F384" s="92">
        <v>1.8133043744945499E-2</v>
      </c>
      <c r="G384" s="92">
        <v>1.7814626042988599E-2</v>
      </c>
      <c r="H384" s="92">
        <v>1.7528169049773501E-2</v>
      </c>
      <c r="I384" s="92">
        <v>1.7331476722380199E-2</v>
      </c>
      <c r="J384" s="92">
        <v>1.7196680037379501E-2</v>
      </c>
      <c r="K384" s="92">
        <v>1.7029209919475201E-2</v>
      </c>
      <c r="L384" s="92">
        <v>1.7111612267467002E-2</v>
      </c>
      <c r="M384" s="92">
        <v>1.7128623778153499E-2</v>
      </c>
      <c r="N384" s="92">
        <v>1.7128623778153499E-2</v>
      </c>
      <c r="O384" s="92">
        <v>1.5932227869873701E-2</v>
      </c>
      <c r="P384" s="92">
        <v>1.5998602417964702E-2</v>
      </c>
      <c r="Q384" s="92">
        <v>1.6102724248501999E-2</v>
      </c>
      <c r="R384" s="92">
        <v>1.61831881089501E-2</v>
      </c>
      <c r="S384" s="92">
        <v>1.6308962830554101E-2</v>
      </c>
      <c r="T384" s="92">
        <v>1.6402237349390999E-2</v>
      </c>
      <c r="U384" s="92">
        <v>1.6528792374948701E-2</v>
      </c>
      <c r="V384" s="92">
        <v>1.6692227874369199E-2</v>
      </c>
      <c r="W384" s="92">
        <v>1.68344446262013E-2</v>
      </c>
      <c r="X384" s="92">
        <v>1.7027425169900599E-2</v>
      </c>
      <c r="Y384" s="92">
        <v>1.7203299704541701E-2</v>
      </c>
      <c r="Z384" s="92">
        <v>1.7363254994569401E-2</v>
      </c>
      <c r="AA384" s="92">
        <v>1.7363254994569401E-2</v>
      </c>
    </row>
    <row r="385" spans="1:27" s="92" customFormat="1" x14ac:dyDescent="0.2">
      <c r="A385" s="91" t="s">
        <v>465</v>
      </c>
      <c r="B385" s="92">
        <v>2.8051871760442099E-5</v>
      </c>
      <c r="C385" s="92">
        <v>3.9941264812962299E-5</v>
      </c>
      <c r="D385" s="92">
        <v>-2.0130185333544501E-4</v>
      </c>
      <c r="E385" s="92">
        <v>8.5427977428596902E-5</v>
      </c>
      <c r="F385" s="92">
        <v>1.10330725014298E-4</v>
      </c>
      <c r="G385" s="92">
        <v>1.4312999903988899E-4</v>
      </c>
      <c r="H385" s="92">
        <v>1.9524511993797899E-4</v>
      </c>
      <c r="I385" s="92">
        <v>2.7294993535396001E-4</v>
      </c>
      <c r="J385" s="92">
        <v>3.4731888318751802E-4</v>
      </c>
      <c r="K385" s="92">
        <v>4.2634763826719202E-4</v>
      </c>
      <c r="L385" s="92">
        <v>3.9681209764676602E-4</v>
      </c>
      <c r="M385" s="92">
        <v>4.4831008903481001E-4</v>
      </c>
      <c r="N385" s="92">
        <v>4.4831008903481001E-4</v>
      </c>
      <c r="O385" s="92">
        <v>5.1510360388588904E-4</v>
      </c>
      <c r="P385" s="92">
        <v>6.3417036230965101E-4</v>
      </c>
      <c r="Q385" s="92">
        <v>7.83874482853109E-4</v>
      </c>
      <c r="R385" s="92">
        <v>9.2484067794402396E-4</v>
      </c>
      <c r="S385" s="92">
        <v>1.0419684253049899E-3</v>
      </c>
      <c r="T385" s="92">
        <v>1.1459087936290099E-3</v>
      </c>
      <c r="U385" s="92">
        <v>1.23475941915988E-3</v>
      </c>
      <c r="V385" s="92">
        <v>1.26997941972527E-3</v>
      </c>
      <c r="W385" s="92">
        <v>1.26580265703641E-3</v>
      </c>
      <c r="X385" s="92">
        <v>1.2031169833362199E-3</v>
      </c>
      <c r="Y385" s="92">
        <v>1.1106739732637701E-3</v>
      </c>
      <c r="Z385" s="92">
        <v>9.6860468744732495E-4</v>
      </c>
      <c r="AA385" s="92">
        <v>9.6860468744732495E-4</v>
      </c>
    </row>
    <row r="386" spans="1:27" s="92" customFormat="1" x14ac:dyDescent="0.2">
      <c r="A386" s="91" t="s">
        <v>466</v>
      </c>
      <c r="B386" s="92">
        <v>-1.08742913336593E-4</v>
      </c>
      <c r="C386" s="92">
        <v>-4.1008887090212198E-4</v>
      </c>
      <c r="D386" s="92">
        <v>-2.21543286889231E-2</v>
      </c>
      <c r="E386" s="92">
        <v>8.3860740037854597E-4</v>
      </c>
      <c r="F386" s="92">
        <v>5.1234816059028698E-4</v>
      </c>
      <c r="G386" s="92">
        <v>4.05635952602967E-4</v>
      </c>
      <c r="H386" s="92">
        <v>3.5162452547693001E-4</v>
      </c>
      <c r="I386" s="92">
        <v>3.1893738263373599E-4</v>
      </c>
      <c r="J386" s="92">
        <v>2.9598905430173301E-4</v>
      </c>
      <c r="K386" s="92">
        <v>2.7871236004601701E-4</v>
      </c>
      <c r="L386" s="92">
        <v>2.6582082989617798E-4</v>
      </c>
      <c r="M386" s="92">
        <v>2.5534168184977198E-4</v>
      </c>
      <c r="N386" s="92">
        <v>2.5534168184977198E-4</v>
      </c>
      <c r="O386" s="92">
        <v>2.4291894829289501E-4</v>
      </c>
      <c r="P386" s="92">
        <v>2.3968414782760399E-4</v>
      </c>
      <c r="Q386" s="92">
        <v>2.3673825683170701E-4</v>
      </c>
      <c r="R386" s="92">
        <v>2.3395015649202401E-4</v>
      </c>
      <c r="S386" s="92">
        <v>2.3142425250398201E-4</v>
      </c>
      <c r="T386" s="92">
        <v>2.2906356582471201E-4</v>
      </c>
      <c r="U386" s="92">
        <v>2.2678760170050699E-4</v>
      </c>
      <c r="V386" s="92">
        <v>2.2492549976184601E-4</v>
      </c>
      <c r="W386" s="92">
        <v>2.2343565911264699E-4</v>
      </c>
      <c r="X386" s="92">
        <v>2.2264210754088101E-4</v>
      </c>
      <c r="Y386" s="92">
        <v>2.2097230970034E-4</v>
      </c>
      <c r="Z386" s="92">
        <v>2.1883800281998601E-4</v>
      </c>
      <c r="AA386" s="92">
        <v>2.1883800281998601E-4</v>
      </c>
    </row>
    <row r="387" spans="1:27" s="92" customFormat="1" x14ac:dyDescent="0.2">
      <c r="A387" s="91" t="s">
        <v>467</v>
      </c>
      <c r="B387" s="92">
        <v>0</v>
      </c>
      <c r="C387" s="92">
        <v>0</v>
      </c>
      <c r="D387" s="92">
        <v>0</v>
      </c>
      <c r="E387" s="92">
        <v>0</v>
      </c>
      <c r="F387" s="92">
        <v>0</v>
      </c>
      <c r="G387" s="92">
        <v>0</v>
      </c>
      <c r="H387" s="92">
        <v>0</v>
      </c>
      <c r="I387" s="92">
        <v>0</v>
      </c>
      <c r="J387" s="92">
        <v>0</v>
      </c>
      <c r="K387" s="92">
        <v>0</v>
      </c>
      <c r="L387" s="92">
        <v>0</v>
      </c>
      <c r="M387" s="92">
        <v>0</v>
      </c>
      <c r="N387" s="92">
        <v>0</v>
      </c>
      <c r="O387" s="92">
        <v>0</v>
      </c>
      <c r="P387" s="92">
        <v>0</v>
      </c>
      <c r="Q387" s="92">
        <v>0</v>
      </c>
      <c r="R387" s="92">
        <v>0</v>
      </c>
      <c r="S387" s="92">
        <v>0</v>
      </c>
      <c r="T387" s="92">
        <v>0</v>
      </c>
      <c r="U387" s="92">
        <v>0</v>
      </c>
      <c r="V387" s="92">
        <v>0</v>
      </c>
      <c r="W387" s="92">
        <v>0</v>
      </c>
      <c r="X387" s="92">
        <v>0</v>
      </c>
      <c r="Y387" s="92">
        <v>0</v>
      </c>
      <c r="Z387" s="92">
        <v>0</v>
      </c>
      <c r="AA387" s="92">
        <v>0</v>
      </c>
    </row>
    <row r="388" spans="1:27" s="92" customFormat="1" x14ac:dyDescent="0.2">
      <c r="A388" s="91" t="s">
        <v>468</v>
      </c>
      <c r="B388" s="92">
        <v>8.0534868982882904E-4</v>
      </c>
      <c r="C388" s="92">
        <v>7.4006441718091104E-4</v>
      </c>
      <c r="D388" s="92">
        <v>-2.7458543142676599E-3</v>
      </c>
      <c r="E388" s="92">
        <v>9.2869880922037695E-4</v>
      </c>
      <c r="F388" s="92">
        <v>8.7350398275202296E-4</v>
      </c>
      <c r="G388" s="92">
        <v>8.7133266236056402E-4</v>
      </c>
      <c r="H388" s="92">
        <v>8.70571762553332E-4</v>
      </c>
      <c r="I388" s="92">
        <v>8.8740491594077305E-4</v>
      </c>
      <c r="J388" s="92">
        <v>8.7547665869409398E-4</v>
      </c>
      <c r="K388" s="92">
        <v>8.6109471693802096E-4</v>
      </c>
      <c r="L388" s="92">
        <v>8.5084850154046104E-4</v>
      </c>
      <c r="M388" s="92">
        <v>8.4186977958351295E-4</v>
      </c>
      <c r="N388" s="92">
        <v>8.4186977958351295E-4</v>
      </c>
      <c r="O388" s="92">
        <v>8.1646108339999501E-4</v>
      </c>
      <c r="P388" s="92">
        <v>8.0954142074600801E-4</v>
      </c>
      <c r="Q388" s="92">
        <v>8.0294584389887201E-4</v>
      </c>
      <c r="R388" s="92">
        <v>7.9594101858357998E-4</v>
      </c>
      <c r="S388" s="92">
        <v>7.8963443245790499E-4</v>
      </c>
      <c r="T388" s="92">
        <v>7.8286480638366002E-4</v>
      </c>
      <c r="U388" s="92">
        <v>7.7010796874470101E-4</v>
      </c>
      <c r="V388" s="92">
        <v>7.57916304475487E-4</v>
      </c>
      <c r="W388" s="92">
        <v>7.45517236060457E-4</v>
      </c>
      <c r="X388" s="92">
        <v>7.4129168274214498E-4</v>
      </c>
      <c r="Y388" s="92">
        <v>7.3850664510625801E-4</v>
      </c>
      <c r="Z388" s="92">
        <v>7.3777565627922495E-4</v>
      </c>
      <c r="AA388" s="92">
        <v>7.3777565627922495E-4</v>
      </c>
    </row>
    <row r="389" spans="1:27" s="92" customFormat="1" x14ac:dyDescent="0.2">
      <c r="A389" s="91" t="s">
        <v>469</v>
      </c>
      <c r="B389" s="92">
        <v>0</v>
      </c>
      <c r="C389" s="92">
        <v>0</v>
      </c>
      <c r="D389" s="92">
        <v>0</v>
      </c>
      <c r="E389" s="92">
        <v>0</v>
      </c>
      <c r="F389" s="92">
        <v>0</v>
      </c>
      <c r="G389" s="92">
        <v>0</v>
      </c>
      <c r="H389" s="92">
        <v>0</v>
      </c>
      <c r="I389" s="92">
        <v>0</v>
      </c>
      <c r="J389" s="92">
        <v>0</v>
      </c>
      <c r="K389" s="92">
        <v>0</v>
      </c>
      <c r="L389" s="92">
        <v>0</v>
      </c>
      <c r="M389" s="92">
        <v>0</v>
      </c>
      <c r="N389" s="92">
        <v>0</v>
      </c>
      <c r="O389" s="92">
        <v>0</v>
      </c>
      <c r="P389" s="92">
        <v>0</v>
      </c>
      <c r="Q389" s="92">
        <v>0</v>
      </c>
      <c r="R389" s="92">
        <v>0</v>
      </c>
      <c r="S389" s="92">
        <v>0</v>
      </c>
      <c r="T389" s="92">
        <v>0</v>
      </c>
      <c r="U389" s="92">
        <v>0</v>
      </c>
      <c r="V389" s="92">
        <v>0</v>
      </c>
      <c r="W389" s="92">
        <v>0</v>
      </c>
      <c r="X389" s="92">
        <v>0</v>
      </c>
      <c r="Y389" s="92">
        <v>0</v>
      </c>
      <c r="Z389" s="92">
        <v>0</v>
      </c>
      <c r="AA389" s="92">
        <v>0</v>
      </c>
    </row>
    <row r="390" spans="1:27" s="92" customFormat="1" x14ac:dyDescent="0.2">
      <c r="A390" s="91" t="s">
        <v>470</v>
      </c>
      <c r="B390" s="92">
        <v>0</v>
      </c>
      <c r="C390" s="92">
        <v>0</v>
      </c>
      <c r="D390" s="92">
        <v>0</v>
      </c>
      <c r="E390" s="92">
        <v>0</v>
      </c>
      <c r="F390" s="92">
        <v>0</v>
      </c>
      <c r="G390" s="92">
        <v>0</v>
      </c>
      <c r="H390" s="92">
        <v>0</v>
      </c>
      <c r="I390" s="92">
        <v>0</v>
      </c>
      <c r="J390" s="92">
        <v>0</v>
      </c>
      <c r="K390" s="92">
        <v>0</v>
      </c>
      <c r="L390" s="92">
        <v>0</v>
      </c>
      <c r="M390" s="92">
        <v>0</v>
      </c>
      <c r="N390" s="92">
        <v>0</v>
      </c>
      <c r="O390" s="92">
        <v>0</v>
      </c>
      <c r="P390" s="92">
        <v>0</v>
      </c>
      <c r="Q390" s="92">
        <v>0</v>
      </c>
      <c r="R390" s="92">
        <v>0</v>
      </c>
      <c r="S390" s="92">
        <v>0</v>
      </c>
      <c r="T390" s="92">
        <v>0</v>
      </c>
      <c r="U390" s="92">
        <v>0</v>
      </c>
      <c r="V390" s="92">
        <v>0</v>
      </c>
      <c r="W390" s="92">
        <v>0</v>
      </c>
      <c r="X390" s="92">
        <v>0</v>
      </c>
      <c r="Y390" s="92">
        <v>0</v>
      </c>
      <c r="Z390" s="92">
        <v>0</v>
      </c>
      <c r="AA390" s="92">
        <v>0</v>
      </c>
    </row>
    <row r="391" spans="1:27" s="92" customFormat="1" x14ac:dyDescent="0.2">
      <c r="A391" s="91" t="s">
        <v>471</v>
      </c>
      <c r="B391" s="92">
        <v>5.4987119100763801E-2</v>
      </c>
      <c r="C391" s="92">
        <v>4.9982318783229E-2</v>
      </c>
      <c r="D391" s="92">
        <v>-0.20929038794851401</v>
      </c>
      <c r="E391" s="92">
        <v>6.4244562822230206E-2</v>
      </c>
      <c r="F391" s="92">
        <v>6.0295792235517502E-2</v>
      </c>
      <c r="G391" s="92">
        <v>5.9140073776444702E-2</v>
      </c>
      <c r="H391" s="92">
        <v>5.8494181312955501E-2</v>
      </c>
      <c r="I391" s="92">
        <v>5.9277541234579803E-2</v>
      </c>
      <c r="J391" s="92">
        <v>5.9021662283872199E-2</v>
      </c>
      <c r="K391" s="92">
        <v>5.8820775711706901E-2</v>
      </c>
      <c r="L391" s="92">
        <v>5.8770097651665403E-2</v>
      </c>
      <c r="M391" s="92">
        <v>5.8787504548817503E-2</v>
      </c>
      <c r="N391" s="92">
        <v>5.8787504548817503E-2</v>
      </c>
      <c r="O391" s="92">
        <v>5.7594740743137002E-2</v>
      </c>
      <c r="P391" s="92">
        <v>5.7806805768948699E-2</v>
      </c>
      <c r="Q391" s="92">
        <v>5.8080489370099998E-2</v>
      </c>
      <c r="R391" s="92">
        <v>5.8332766639667598E-2</v>
      </c>
      <c r="S391" s="92">
        <v>5.8602360325084903E-2</v>
      </c>
      <c r="T391" s="92">
        <v>5.8828199231320599E-2</v>
      </c>
      <c r="U391" s="92">
        <v>5.9073627546198798E-2</v>
      </c>
      <c r="V391" s="92">
        <v>5.9293401044606599E-2</v>
      </c>
      <c r="W391" s="92">
        <v>5.9480261439433302E-2</v>
      </c>
      <c r="X391" s="92">
        <v>5.9683947692241099E-2</v>
      </c>
      <c r="Y391" s="92">
        <v>5.97960582122622E-2</v>
      </c>
      <c r="Z391" s="92">
        <v>5.9853696335532697E-2</v>
      </c>
      <c r="AA391" s="92">
        <v>5.9853696335532697E-2</v>
      </c>
    </row>
    <row r="392" spans="1:27" x14ac:dyDescent="0.2">
      <c r="A392" s="89" t="s">
        <v>472</v>
      </c>
    </row>
    <row r="393" spans="1:27" x14ac:dyDescent="0.2">
      <c r="A393" s="87" t="s">
        <v>473</v>
      </c>
    </row>
    <row r="394" spans="1:27" s="92" customFormat="1" x14ac:dyDescent="0.2">
      <c r="A394" s="91" t="s">
        <v>474</v>
      </c>
      <c r="B394" s="92">
        <v>4.3416295774607698E-2</v>
      </c>
      <c r="C394" s="92">
        <v>4.1216752069936399E-2</v>
      </c>
      <c r="D394" s="92">
        <v>-0.15487449417719401</v>
      </c>
      <c r="E394" s="92">
        <v>5.2726972972955803E-2</v>
      </c>
      <c r="F394" s="92">
        <v>4.985674994362E-2</v>
      </c>
      <c r="G394" s="92">
        <v>4.8923507112549301E-2</v>
      </c>
      <c r="H394" s="92">
        <v>4.8486100991985102E-2</v>
      </c>
      <c r="I394" s="92">
        <v>4.9360568383385497E-2</v>
      </c>
      <c r="J394" s="92">
        <v>4.9164702628399302E-2</v>
      </c>
      <c r="K394" s="92">
        <v>4.90661607642289E-2</v>
      </c>
      <c r="L394" s="92">
        <v>4.8968081747447899E-2</v>
      </c>
      <c r="M394" s="92">
        <v>4.8929482125733503E-2</v>
      </c>
      <c r="N394" s="92">
        <v>4.8929482125733503E-2</v>
      </c>
      <c r="O394" s="92">
        <v>4.88985851140986E-2</v>
      </c>
      <c r="P394" s="92">
        <v>4.89434464135294E-2</v>
      </c>
      <c r="Q394" s="92">
        <v>4.8979306876039297E-2</v>
      </c>
      <c r="R394" s="92">
        <v>4.90288789145545E-2</v>
      </c>
      <c r="S394" s="92">
        <v>4.9072210029157098E-2</v>
      </c>
      <c r="T394" s="92">
        <v>4.9118262016332299E-2</v>
      </c>
      <c r="U394" s="92">
        <v>4.9173219782006498E-2</v>
      </c>
      <c r="V394" s="92">
        <v>4.92161216047967E-2</v>
      </c>
      <c r="W394" s="92">
        <v>4.9292613186521901E-2</v>
      </c>
      <c r="X394" s="92">
        <v>4.9388256748440197E-2</v>
      </c>
      <c r="Y394" s="92">
        <v>4.9428672740012697E-2</v>
      </c>
      <c r="Z394" s="92">
        <v>4.9480656619563301E-2</v>
      </c>
      <c r="AA394" s="92">
        <v>4.9480656619563301E-2</v>
      </c>
    </row>
    <row r="395" spans="1:27" s="92" customFormat="1" x14ac:dyDescent="0.2">
      <c r="A395" s="91" t="s">
        <v>475</v>
      </c>
      <c r="B395" s="92">
        <v>0</v>
      </c>
      <c r="C395" s="92">
        <v>0</v>
      </c>
      <c r="D395" s="92">
        <v>0</v>
      </c>
      <c r="E395" s="92">
        <v>0</v>
      </c>
      <c r="F395" s="92">
        <v>0</v>
      </c>
      <c r="G395" s="92">
        <v>0</v>
      </c>
      <c r="H395" s="92">
        <v>0</v>
      </c>
      <c r="I395" s="92">
        <v>0</v>
      </c>
      <c r="J395" s="92">
        <v>0</v>
      </c>
      <c r="K395" s="92">
        <v>0</v>
      </c>
      <c r="L395" s="92">
        <v>0</v>
      </c>
      <c r="M395" s="92">
        <v>0</v>
      </c>
      <c r="N395" s="92">
        <v>0</v>
      </c>
      <c r="O395" s="92">
        <v>0</v>
      </c>
      <c r="P395" s="92">
        <v>0</v>
      </c>
      <c r="Q395" s="92">
        <v>0</v>
      </c>
      <c r="R395" s="92">
        <v>0</v>
      </c>
      <c r="S395" s="92">
        <v>0</v>
      </c>
      <c r="T395" s="92">
        <v>0</v>
      </c>
      <c r="U395" s="92">
        <v>0</v>
      </c>
      <c r="V395" s="92">
        <v>0</v>
      </c>
      <c r="W395" s="92">
        <v>0</v>
      </c>
      <c r="X395" s="92">
        <v>0</v>
      </c>
      <c r="Y395" s="92">
        <v>0</v>
      </c>
      <c r="Z395" s="92">
        <v>0</v>
      </c>
      <c r="AA395" s="92">
        <v>0</v>
      </c>
    </row>
    <row r="396" spans="1:27" s="92" customFormat="1" x14ac:dyDescent="0.2">
      <c r="A396" s="91" t="s">
        <v>476</v>
      </c>
      <c r="B396" s="92">
        <v>1.8849169507324098E-2</v>
      </c>
      <c r="C396" s="92">
        <v>1.59932078874425E-2</v>
      </c>
      <c r="D396" s="92">
        <v>-5.7862702772341103E-2</v>
      </c>
      <c r="E396" s="92">
        <v>1.93841133531143E-2</v>
      </c>
      <c r="F396" s="92">
        <v>1.8133043744945499E-2</v>
      </c>
      <c r="G396" s="92">
        <v>1.7814626042988599E-2</v>
      </c>
      <c r="H396" s="92">
        <v>1.7528169049773501E-2</v>
      </c>
      <c r="I396" s="92">
        <v>1.7331476722380199E-2</v>
      </c>
      <c r="J396" s="92">
        <v>1.7196680037379501E-2</v>
      </c>
      <c r="K396" s="92">
        <v>1.7029209919475201E-2</v>
      </c>
      <c r="L396" s="92">
        <v>1.7111612267467002E-2</v>
      </c>
      <c r="M396" s="92">
        <v>1.7128623778153499E-2</v>
      </c>
      <c r="N396" s="92">
        <v>1.7128623778153499E-2</v>
      </c>
      <c r="O396" s="92">
        <v>1.5932227869873701E-2</v>
      </c>
      <c r="P396" s="92">
        <v>1.5998602417964702E-2</v>
      </c>
      <c r="Q396" s="92">
        <v>1.6102724248501999E-2</v>
      </c>
      <c r="R396" s="92">
        <v>1.61831881089501E-2</v>
      </c>
      <c r="S396" s="92">
        <v>1.6308962830554101E-2</v>
      </c>
      <c r="T396" s="92">
        <v>1.6402237349390999E-2</v>
      </c>
      <c r="U396" s="92">
        <v>1.6528792374948701E-2</v>
      </c>
      <c r="V396" s="92">
        <v>1.6692227874369199E-2</v>
      </c>
      <c r="W396" s="92">
        <v>1.68344446262013E-2</v>
      </c>
      <c r="X396" s="92">
        <v>1.7027425169900599E-2</v>
      </c>
      <c r="Y396" s="92">
        <v>1.7203299704541701E-2</v>
      </c>
      <c r="Z396" s="92">
        <v>1.7363254994569401E-2</v>
      </c>
      <c r="AA396" s="92">
        <v>1.7363254994569401E-2</v>
      </c>
    </row>
    <row r="397" spans="1:27" s="92" customFormat="1" x14ac:dyDescent="0.2">
      <c r="A397" s="91" t="s">
        <v>477</v>
      </c>
      <c r="B397" s="92">
        <v>2.8051871760442099E-5</v>
      </c>
      <c r="C397" s="92">
        <v>3.9941264812962299E-5</v>
      </c>
      <c r="D397" s="92">
        <v>-2.0130185333544501E-4</v>
      </c>
      <c r="E397" s="92">
        <v>8.5427977428596902E-5</v>
      </c>
      <c r="F397" s="92">
        <v>1.10330725014298E-4</v>
      </c>
      <c r="G397" s="92">
        <v>1.4312999903988899E-4</v>
      </c>
      <c r="H397" s="92">
        <v>1.9524511993797899E-4</v>
      </c>
      <c r="I397" s="92">
        <v>2.7294993535396001E-4</v>
      </c>
      <c r="J397" s="92">
        <v>3.4731888318751802E-4</v>
      </c>
      <c r="K397" s="92">
        <v>4.2634763826719202E-4</v>
      </c>
      <c r="L397" s="92">
        <v>3.9681209764676602E-4</v>
      </c>
      <c r="M397" s="92">
        <v>4.4831008903481001E-4</v>
      </c>
      <c r="N397" s="92">
        <v>4.4831008903481001E-4</v>
      </c>
      <c r="O397" s="92">
        <v>5.1510360388588904E-4</v>
      </c>
      <c r="P397" s="92">
        <v>6.3417036230965101E-4</v>
      </c>
      <c r="Q397" s="92">
        <v>7.83874482853109E-4</v>
      </c>
      <c r="R397" s="92">
        <v>9.2484067794402396E-4</v>
      </c>
      <c r="S397" s="92">
        <v>1.0419684253049899E-3</v>
      </c>
      <c r="T397" s="92">
        <v>1.1459087936290099E-3</v>
      </c>
      <c r="U397" s="92">
        <v>1.23475941915988E-3</v>
      </c>
      <c r="V397" s="92">
        <v>1.26997941972527E-3</v>
      </c>
      <c r="W397" s="92">
        <v>1.26580265703641E-3</v>
      </c>
      <c r="X397" s="92">
        <v>1.2031169833362199E-3</v>
      </c>
      <c r="Y397" s="92">
        <v>1.1106739732637701E-3</v>
      </c>
      <c r="Z397" s="92">
        <v>9.6860468744732495E-4</v>
      </c>
      <c r="AA397" s="92">
        <v>9.6860468744732495E-4</v>
      </c>
    </row>
    <row r="398" spans="1:27" s="92" customFormat="1" x14ac:dyDescent="0.2">
      <c r="A398" s="91" t="s">
        <v>478</v>
      </c>
      <c r="B398" s="92">
        <v>-1.08742913336593E-4</v>
      </c>
      <c r="C398" s="92">
        <v>-4.1008887090212198E-4</v>
      </c>
      <c r="D398" s="92">
        <v>-2.21543286889231E-2</v>
      </c>
      <c r="E398" s="92">
        <v>8.3860740037854597E-4</v>
      </c>
      <c r="F398" s="92">
        <v>5.1234816059028698E-4</v>
      </c>
      <c r="G398" s="92">
        <v>4.05635952602967E-4</v>
      </c>
      <c r="H398" s="92">
        <v>3.5162452547693001E-4</v>
      </c>
      <c r="I398" s="92">
        <v>3.1893738263373599E-4</v>
      </c>
      <c r="J398" s="92">
        <v>2.9598905430173301E-4</v>
      </c>
      <c r="K398" s="92">
        <v>2.7871236004601701E-4</v>
      </c>
      <c r="L398" s="92">
        <v>2.6582082989617798E-4</v>
      </c>
      <c r="M398" s="92">
        <v>2.5534168184977198E-4</v>
      </c>
      <c r="N398" s="92">
        <v>2.5534168184977198E-4</v>
      </c>
      <c r="O398" s="92">
        <v>2.4291894829289501E-4</v>
      </c>
      <c r="P398" s="92">
        <v>2.3968414782760399E-4</v>
      </c>
      <c r="Q398" s="92">
        <v>2.3673825683170701E-4</v>
      </c>
      <c r="R398" s="92">
        <v>2.3395015649202401E-4</v>
      </c>
      <c r="S398" s="92">
        <v>2.3142425250398201E-4</v>
      </c>
      <c r="T398" s="92">
        <v>2.2906356582471201E-4</v>
      </c>
      <c r="U398" s="92">
        <v>2.2678760170050699E-4</v>
      </c>
      <c r="V398" s="92">
        <v>2.2492549976184601E-4</v>
      </c>
      <c r="W398" s="92">
        <v>2.2343565911264699E-4</v>
      </c>
      <c r="X398" s="92">
        <v>2.2264210754088101E-4</v>
      </c>
      <c r="Y398" s="92">
        <v>2.2097230970034E-4</v>
      </c>
      <c r="Z398" s="92">
        <v>2.1883800281998601E-4</v>
      </c>
      <c r="AA398" s="92">
        <v>2.1883800281998601E-4</v>
      </c>
    </row>
    <row r="399" spans="1:27" s="92" customFormat="1" x14ac:dyDescent="0.2">
      <c r="A399" s="91" t="s">
        <v>479</v>
      </c>
      <c r="B399" s="92">
        <v>0</v>
      </c>
      <c r="C399" s="92">
        <v>0</v>
      </c>
      <c r="D399" s="92">
        <v>0</v>
      </c>
      <c r="E399" s="92">
        <v>0</v>
      </c>
      <c r="F399" s="92">
        <v>0</v>
      </c>
      <c r="G399" s="92">
        <v>0</v>
      </c>
      <c r="H399" s="92">
        <v>0</v>
      </c>
      <c r="I399" s="92">
        <v>0</v>
      </c>
      <c r="J399" s="92">
        <v>0</v>
      </c>
      <c r="K399" s="92">
        <v>0</v>
      </c>
      <c r="L399" s="92">
        <v>0</v>
      </c>
      <c r="M399" s="92">
        <v>0</v>
      </c>
      <c r="N399" s="92">
        <v>0</v>
      </c>
      <c r="O399" s="92">
        <v>0</v>
      </c>
      <c r="P399" s="92">
        <v>0</v>
      </c>
      <c r="Q399" s="92">
        <v>0</v>
      </c>
      <c r="R399" s="92">
        <v>0</v>
      </c>
      <c r="S399" s="92">
        <v>0</v>
      </c>
      <c r="T399" s="92">
        <v>0</v>
      </c>
      <c r="U399" s="92">
        <v>0</v>
      </c>
      <c r="V399" s="92">
        <v>0</v>
      </c>
      <c r="W399" s="92">
        <v>0</v>
      </c>
      <c r="X399" s="92">
        <v>0</v>
      </c>
      <c r="Y399" s="92">
        <v>0</v>
      </c>
      <c r="Z399" s="92">
        <v>0</v>
      </c>
      <c r="AA399" s="92">
        <v>0</v>
      </c>
    </row>
    <row r="400" spans="1:27" s="92" customFormat="1" x14ac:dyDescent="0.2">
      <c r="A400" s="91" t="s">
        <v>480</v>
      </c>
      <c r="B400" s="92">
        <v>9.2412709530827403E-4</v>
      </c>
      <c r="C400" s="92">
        <v>8.5339661031890595E-4</v>
      </c>
      <c r="D400" s="92">
        <v>-3.1714470320579201E-3</v>
      </c>
      <c r="E400" s="92">
        <v>1.07336940537792E-3</v>
      </c>
      <c r="F400" s="92">
        <v>1.01002976401776E-3</v>
      </c>
      <c r="G400" s="92">
        <v>1.00746951258613E-3</v>
      </c>
      <c r="H400" s="92">
        <v>1.0068928169267E-3</v>
      </c>
      <c r="I400" s="92">
        <v>1.0239557374884E-3</v>
      </c>
      <c r="J400" s="92">
        <v>1.01034668000615E-3</v>
      </c>
      <c r="K400" s="92">
        <v>9.9405730959813794E-4</v>
      </c>
      <c r="L400" s="92">
        <v>9.8196177741757492E-4</v>
      </c>
      <c r="M400" s="92">
        <v>9.71530337420582E-4</v>
      </c>
      <c r="N400" s="92">
        <v>9.71530337420582E-4</v>
      </c>
      <c r="O400" s="92">
        <v>9.4486956218298103E-4</v>
      </c>
      <c r="P400" s="92">
        <v>9.3674419692060199E-4</v>
      </c>
      <c r="Q400" s="92">
        <v>9.2890503753668497E-4</v>
      </c>
      <c r="R400" s="92">
        <v>9.2065924693993898E-4</v>
      </c>
      <c r="S400" s="92">
        <v>9.1312051962755703E-4</v>
      </c>
      <c r="T400" s="92">
        <v>9.0512379276555901E-4</v>
      </c>
      <c r="U400" s="92">
        <v>8.9014579981818603E-4</v>
      </c>
      <c r="V400" s="92">
        <v>8.7574517700203102E-4</v>
      </c>
      <c r="W400" s="92">
        <v>8.6118308512239303E-4</v>
      </c>
      <c r="X400" s="92">
        <v>8.5598137673129396E-4</v>
      </c>
      <c r="Y400" s="92">
        <v>8.5244491506166397E-4</v>
      </c>
      <c r="Z400" s="92">
        <v>8.5132239740121497E-4</v>
      </c>
      <c r="AA400" s="92">
        <v>8.5132239740121497E-4</v>
      </c>
    </row>
    <row r="401" spans="1:27" s="92" customFormat="1" x14ac:dyDescent="0.2">
      <c r="A401" s="91" t="s">
        <v>481</v>
      </c>
      <c r="B401" s="92">
        <v>0</v>
      </c>
      <c r="C401" s="92">
        <v>0</v>
      </c>
      <c r="D401" s="92">
        <v>0</v>
      </c>
      <c r="E401" s="92">
        <v>0</v>
      </c>
      <c r="F401" s="92">
        <v>0</v>
      </c>
      <c r="G401" s="92">
        <v>0</v>
      </c>
      <c r="H401" s="92">
        <v>0</v>
      </c>
      <c r="I401" s="92">
        <v>0</v>
      </c>
      <c r="J401" s="92">
        <v>0</v>
      </c>
      <c r="K401" s="92">
        <v>0</v>
      </c>
      <c r="L401" s="92">
        <v>0</v>
      </c>
      <c r="M401" s="92">
        <v>0</v>
      </c>
      <c r="N401" s="92">
        <v>0</v>
      </c>
      <c r="O401" s="92">
        <v>0</v>
      </c>
      <c r="P401" s="92">
        <v>0</v>
      </c>
      <c r="Q401" s="92">
        <v>0</v>
      </c>
      <c r="R401" s="92">
        <v>0</v>
      </c>
      <c r="S401" s="92">
        <v>0</v>
      </c>
      <c r="T401" s="92">
        <v>0</v>
      </c>
      <c r="U401" s="92">
        <v>0</v>
      </c>
      <c r="V401" s="92">
        <v>0</v>
      </c>
      <c r="W401" s="92">
        <v>0</v>
      </c>
      <c r="X401" s="92">
        <v>0</v>
      </c>
      <c r="Y401" s="92">
        <v>0</v>
      </c>
      <c r="Z401" s="92">
        <v>0</v>
      </c>
      <c r="AA401" s="92">
        <v>0</v>
      </c>
    </row>
    <row r="402" spans="1:27" s="92" customFormat="1" x14ac:dyDescent="0.2">
      <c r="A402" s="91" t="s">
        <v>482</v>
      </c>
      <c r="B402" s="92">
        <v>0</v>
      </c>
      <c r="C402" s="92">
        <v>0</v>
      </c>
      <c r="D402" s="92">
        <v>0</v>
      </c>
      <c r="E402" s="92">
        <v>0</v>
      </c>
      <c r="F402" s="92">
        <v>0</v>
      </c>
      <c r="G402" s="92">
        <v>0</v>
      </c>
      <c r="H402" s="92">
        <v>0</v>
      </c>
      <c r="I402" s="92">
        <v>0</v>
      </c>
      <c r="J402" s="92">
        <v>0</v>
      </c>
      <c r="K402" s="92">
        <v>0</v>
      </c>
      <c r="L402" s="92">
        <v>0</v>
      </c>
      <c r="M402" s="92">
        <v>0</v>
      </c>
      <c r="N402" s="92">
        <v>0</v>
      </c>
      <c r="O402" s="92">
        <v>0</v>
      </c>
      <c r="P402" s="92">
        <v>0</v>
      </c>
      <c r="Q402" s="92">
        <v>0</v>
      </c>
      <c r="R402" s="92">
        <v>0</v>
      </c>
      <c r="S402" s="92">
        <v>0</v>
      </c>
      <c r="T402" s="92">
        <v>0</v>
      </c>
      <c r="U402" s="92">
        <v>0</v>
      </c>
      <c r="V402" s="92">
        <v>0</v>
      </c>
      <c r="W402" s="92">
        <v>0</v>
      </c>
      <c r="X402" s="92">
        <v>0</v>
      </c>
      <c r="Y402" s="92">
        <v>0</v>
      </c>
      <c r="Z402" s="92">
        <v>0</v>
      </c>
      <c r="AA402" s="92">
        <v>0</v>
      </c>
    </row>
    <row r="403" spans="1:27" s="92" customFormat="1" x14ac:dyDescent="0.2">
      <c r="A403" s="91" t="s">
        <v>483</v>
      </c>
      <c r="B403" s="92">
        <v>6.3108901335664006E-2</v>
      </c>
      <c r="C403" s="92">
        <v>5.7693208961608698E-2</v>
      </c>
      <c r="D403" s="92">
        <v>-0.23826427452385199</v>
      </c>
      <c r="E403" s="92">
        <v>7.4108491109255201E-2</v>
      </c>
      <c r="F403" s="92">
        <v>6.9622502338187897E-2</v>
      </c>
      <c r="G403" s="92">
        <v>6.8294368619766899E-2</v>
      </c>
      <c r="H403" s="92">
        <v>6.7568032504100303E-2</v>
      </c>
      <c r="I403" s="92">
        <v>6.8307888161241906E-2</v>
      </c>
      <c r="J403" s="92">
        <v>6.8015037283274293E-2</v>
      </c>
      <c r="K403" s="92">
        <v>6.7794487991615499E-2</v>
      </c>
      <c r="L403" s="92">
        <v>6.7724288719875403E-2</v>
      </c>
      <c r="M403" s="92">
        <v>6.7733288012192194E-2</v>
      </c>
      <c r="N403" s="92">
        <v>6.7733288012192194E-2</v>
      </c>
      <c r="O403" s="92">
        <v>6.6533705098334103E-2</v>
      </c>
      <c r="P403" s="92">
        <v>6.6752647538552007E-2</v>
      </c>
      <c r="Q403" s="92">
        <v>6.7031548901762897E-2</v>
      </c>
      <c r="R403" s="92">
        <v>6.7291517104880599E-2</v>
      </c>
      <c r="S403" s="92">
        <v>6.7567686057147705E-2</v>
      </c>
      <c r="T403" s="92">
        <v>6.78005955179425E-2</v>
      </c>
      <c r="U403" s="92">
        <v>6.8053704977633897E-2</v>
      </c>
      <c r="V403" s="92">
        <v>6.82789995756551E-2</v>
      </c>
      <c r="W403" s="92">
        <v>6.8477479213994705E-2</v>
      </c>
      <c r="X403" s="92">
        <v>6.8697422385949197E-2</v>
      </c>
      <c r="Y403" s="92">
        <v>6.8816063642580194E-2</v>
      </c>
      <c r="Z403" s="92">
        <v>6.8882676701801204E-2</v>
      </c>
      <c r="AA403" s="92">
        <v>6.8882676701801204E-2</v>
      </c>
    </row>
    <row r="404" spans="1:27" x14ac:dyDescent="0.2">
      <c r="A404" s="89" t="s">
        <v>484</v>
      </c>
    </row>
    <row r="405" spans="1:27" x14ac:dyDescent="0.2">
      <c r="A405" s="87" t="s">
        <v>485</v>
      </c>
    </row>
    <row r="406" spans="1:27" x14ac:dyDescent="0.2">
      <c r="A406" s="89" t="s">
        <v>486</v>
      </c>
      <c r="B406" s="88">
        <v>82117332.726824</v>
      </c>
      <c r="C406" s="88">
        <v>-515585585.95568699</v>
      </c>
      <c r="D406" s="88">
        <v>95213420.612561598</v>
      </c>
      <c r="E406" s="88">
        <v>212583030.543706</v>
      </c>
      <c r="F406" s="88">
        <v>358457439.13340402</v>
      </c>
      <c r="G406" s="88">
        <v>511822921.38184202</v>
      </c>
      <c r="H406" s="88">
        <v>648133192.93931305</v>
      </c>
      <c r="I406" s="88">
        <v>807904163.65278602</v>
      </c>
      <c r="J406" s="88">
        <v>908612136.60421205</v>
      </c>
      <c r="K406" s="88">
        <v>1008473283.61139</v>
      </c>
      <c r="L406" s="88">
        <v>1088824029.4881001</v>
      </c>
      <c r="M406" s="88">
        <v>1167634923.3936901</v>
      </c>
      <c r="N406" s="88">
        <v>1167634923.3936901</v>
      </c>
      <c r="O406" s="88">
        <v>1104554797.59815</v>
      </c>
      <c r="P406" s="88">
        <v>1079398581.51039</v>
      </c>
      <c r="Q406" s="88">
        <v>1114620565.7295101</v>
      </c>
      <c r="R406" s="88">
        <v>1126962931.00507</v>
      </c>
      <c r="S406" s="88">
        <v>1109684007.2736299</v>
      </c>
      <c r="T406" s="88">
        <v>1102125073.0897601</v>
      </c>
      <c r="U406" s="88">
        <v>1122809637.3543701</v>
      </c>
      <c r="V406" s="88">
        <v>1122863003.75811</v>
      </c>
      <c r="W406" s="88">
        <v>1153248141.89413</v>
      </c>
      <c r="X406" s="88">
        <v>1144694082.1396</v>
      </c>
      <c r="Y406" s="88">
        <v>1123916596.1547899</v>
      </c>
      <c r="Z406" s="88">
        <v>1202304709.33865</v>
      </c>
      <c r="AA406" s="88">
        <v>1202304709.33865</v>
      </c>
    </row>
    <row r="407" spans="1:27" x14ac:dyDescent="0.2">
      <c r="A407" s="89" t="s">
        <v>487</v>
      </c>
      <c r="B407" s="88">
        <v>-4084909109.8670998</v>
      </c>
      <c r="C407" s="88">
        <v>-2399271168.7877798</v>
      </c>
      <c r="D407" s="88">
        <v>-714033802.77940798</v>
      </c>
      <c r="E407" s="88">
        <v>988391400.90211499</v>
      </c>
      <c r="F407" s="88">
        <v>2685943653.9485998</v>
      </c>
      <c r="G407" s="88">
        <v>4392263854.4990396</v>
      </c>
      <c r="H407" s="88">
        <v>6112916881.92805</v>
      </c>
      <c r="I407" s="88">
        <v>7838806114.0186501</v>
      </c>
      <c r="J407" s="88">
        <v>9595739080.7880402</v>
      </c>
      <c r="K407" s="88">
        <v>11347976138.076799</v>
      </c>
      <c r="L407" s="88">
        <v>13124337391.386299</v>
      </c>
      <c r="M407" s="88">
        <v>14910735234.955099</v>
      </c>
      <c r="N407" s="88">
        <v>14910735234.955099</v>
      </c>
      <c r="O407" s="88">
        <v>17028816209.4706</v>
      </c>
      <c r="P407" s="88">
        <v>17126218320.406099</v>
      </c>
      <c r="Q407" s="88">
        <v>17244351481.5844</v>
      </c>
      <c r="R407" s="88">
        <v>17366598355.138199</v>
      </c>
      <c r="S407" s="88">
        <v>17479641207.4436</v>
      </c>
      <c r="T407" s="88">
        <v>17614947842.559299</v>
      </c>
      <c r="U407" s="88">
        <v>17747472645.8428</v>
      </c>
      <c r="V407" s="88">
        <v>17862521712.412498</v>
      </c>
      <c r="W407" s="88">
        <v>17966440189.909302</v>
      </c>
      <c r="X407" s="88">
        <v>18042464719.725601</v>
      </c>
      <c r="Y407" s="88">
        <v>18125635694.801102</v>
      </c>
      <c r="Z407" s="88">
        <v>18234212938.053699</v>
      </c>
      <c r="AA407" s="88">
        <v>18234212938.053699</v>
      </c>
    </row>
    <row r="408" spans="1:27" s="92" customFormat="1" x14ac:dyDescent="0.2">
      <c r="A408" s="91" t="s">
        <v>488</v>
      </c>
      <c r="B408" s="92">
        <v>-2.01026095117929E-2</v>
      </c>
      <c r="C408" s="92">
        <v>0.21489258599151301</v>
      </c>
      <c r="D408" s="92">
        <v>-0.133345816741363</v>
      </c>
      <c r="E408" s="92">
        <v>0.21507980578309299</v>
      </c>
      <c r="F408" s="92">
        <v>0.13345679780230499</v>
      </c>
      <c r="G408" s="92">
        <v>0.11652827296738399</v>
      </c>
      <c r="H408" s="92">
        <v>0.106026829001294</v>
      </c>
      <c r="I408" s="92">
        <v>0.10306469529944801</v>
      </c>
      <c r="J408" s="92">
        <v>9.4689124928727497E-2</v>
      </c>
      <c r="K408" s="92">
        <v>8.8868118097955501E-2</v>
      </c>
      <c r="L408" s="92">
        <v>8.2962209597164702E-2</v>
      </c>
      <c r="M408" s="92">
        <v>7.8308339930576801E-2</v>
      </c>
      <c r="N408" s="92">
        <v>7.8308339930576801E-2</v>
      </c>
      <c r="O408" s="92">
        <v>6.48638627612797E-2</v>
      </c>
      <c r="P408" s="92">
        <v>6.3026090250424896E-2</v>
      </c>
      <c r="Q408" s="92">
        <v>6.4636850328632797E-2</v>
      </c>
      <c r="R408" s="92">
        <v>6.4892554544030298E-2</v>
      </c>
      <c r="S408" s="92">
        <v>6.3484369850856898E-2</v>
      </c>
      <c r="T408" s="92">
        <v>6.2567603545605102E-2</v>
      </c>
      <c r="U408" s="92">
        <v>6.3265889164076605E-2</v>
      </c>
      <c r="V408" s="92">
        <v>6.2861393359586099E-2</v>
      </c>
      <c r="W408" s="92">
        <v>6.4189017395991699E-2</v>
      </c>
      <c r="X408" s="92">
        <v>6.3444440652729694E-2</v>
      </c>
      <c r="Y408" s="92">
        <v>6.2007016751261503E-2</v>
      </c>
      <c r="Z408" s="92">
        <v>6.5936748321585595E-2</v>
      </c>
      <c r="AA408" s="92">
        <v>6.5936748321585595E-2</v>
      </c>
    </row>
    <row r="409" spans="1:27" s="92" customFormat="1" x14ac:dyDescent="0.2">
      <c r="A409" s="91" t="s">
        <v>489</v>
      </c>
      <c r="B409" s="92">
        <v>1.8849169507324098E-2</v>
      </c>
      <c r="C409" s="92">
        <v>1.59932078874425E-2</v>
      </c>
      <c r="D409" s="92">
        <v>-5.7862702772341103E-2</v>
      </c>
      <c r="E409" s="92">
        <v>1.93841133531143E-2</v>
      </c>
      <c r="F409" s="92">
        <v>1.8133043744945499E-2</v>
      </c>
      <c r="G409" s="92">
        <v>1.7814626042988599E-2</v>
      </c>
      <c r="H409" s="92">
        <v>1.7528169049773501E-2</v>
      </c>
      <c r="I409" s="92">
        <v>1.7331476722380199E-2</v>
      </c>
      <c r="J409" s="92">
        <v>1.7196680037379501E-2</v>
      </c>
      <c r="K409" s="92">
        <v>1.7029209919475201E-2</v>
      </c>
      <c r="L409" s="92">
        <v>1.7111612267467002E-2</v>
      </c>
      <c r="M409" s="92">
        <v>1.7128623778153499E-2</v>
      </c>
      <c r="N409" s="92">
        <v>1.7128623778153499E-2</v>
      </c>
      <c r="O409" s="92">
        <v>1.5932227869873701E-2</v>
      </c>
      <c r="P409" s="92">
        <v>1.5998602417964702E-2</v>
      </c>
      <c r="Q409" s="92">
        <v>1.6102724248501999E-2</v>
      </c>
      <c r="R409" s="92">
        <v>1.61831881089501E-2</v>
      </c>
      <c r="S409" s="92">
        <v>1.6308962830554101E-2</v>
      </c>
      <c r="T409" s="92">
        <v>1.6402237349390999E-2</v>
      </c>
      <c r="U409" s="92">
        <v>1.6528792374948701E-2</v>
      </c>
      <c r="V409" s="92">
        <v>1.6692227874369199E-2</v>
      </c>
      <c r="W409" s="92">
        <v>1.68344446262013E-2</v>
      </c>
      <c r="X409" s="92">
        <v>1.7027425169900599E-2</v>
      </c>
      <c r="Y409" s="92">
        <v>1.7203299704541701E-2</v>
      </c>
      <c r="Z409" s="92">
        <v>1.7363254994569401E-2</v>
      </c>
      <c r="AA409" s="92">
        <v>1.7363254994569401E-2</v>
      </c>
    </row>
    <row r="410" spans="1:27" s="92" customFormat="1" x14ac:dyDescent="0.2">
      <c r="A410" s="91" t="s">
        <v>490</v>
      </c>
      <c r="B410" s="92">
        <v>2.8051871760442099E-5</v>
      </c>
      <c r="C410" s="92">
        <v>3.9941264812962299E-5</v>
      </c>
      <c r="D410" s="92">
        <v>-2.0130185333544501E-4</v>
      </c>
      <c r="E410" s="92">
        <v>8.5427977428596902E-5</v>
      </c>
      <c r="F410" s="92">
        <v>1.10330725014298E-4</v>
      </c>
      <c r="G410" s="92">
        <v>1.4312999903988899E-4</v>
      </c>
      <c r="H410" s="92">
        <v>1.9524511993797899E-4</v>
      </c>
      <c r="I410" s="92">
        <v>2.7294993535396001E-4</v>
      </c>
      <c r="J410" s="92">
        <v>3.4731888318751802E-4</v>
      </c>
      <c r="K410" s="92">
        <v>4.2634763826719202E-4</v>
      </c>
      <c r="L410" s="92">
        <v>3.9681209764676602E-4</v>
      </c>
      <c r="M410" s="92">
        <v>4.4831008903481001E-4</v>
      </c>
      <c r="N410" s="92">
        <v>4.4831008903481001E-4</v>
      </c>
      <c r="O410" s="92">
        <v>5.1510360388588904E-4</v>
      </c>
      <c r="P410" s="92">
        <v>6.3417036230965101E-4</v>
      </c>
      <c r="Q410" s="92">
        <v>7.83874482853109E-4</v>
      </c>
      <c r="R410" s="92">
        <v>9.2484067794402396E-4</v>
      </c>
      <c r="S410" s="92">
        <v>1.0419684253049899E-3</v>
      </c>
      <c r="T410" s="92">
        <v>1.1459087936290099E-3</v>
      </c>
      <c r="U410" s="92">
        <v>1.23475941915988E-3</v>
      </c>
      <c r="V410" s="92">
        <v>1.26997941972527E-3</v>
      </c>
      <c r="W410" s="92">
        <v>1.26580265703641E-3</v>
      </c>
      <c r="X410" s="92">
        <v>1.2031169833362199E-3</v>
      </c>
      <c r="Y410" s="92">
        <v>1.1106739732637701E-3</v>
      </c>
      <c r="Z410" s="92">
        <v>9.6860468744732495E-4</v>
      </c>
      <c r="AA410" s="92">
        <v>9.6860468744732495E-4</v>
      </c>
    </row>
    <row r="411" spans="1:27" s="92" customFormat="1" x14ac:dyDescent="0.2">
      <c r="A411" s="91" t="s">
        <v>491</v>
      </c>
      <c r="B411" s="92">
        <v>-1.08742913336593E-4</v>
      </c>
      <c r="C411" s="92">
        <v>-4.1008887090212198E-4</v>
      </c>
      <c r="D411" s="92">
        <v>-2.21543286889231E-2</v>
      </c>
      <c r="E411" s="92">
        <v>8.3860740037854597E-4</v>
      </c>
      <c r="F411" s="92">
        <v>5.1234816059028698E-4</v>
      </c>
      <c r="G411" s="92">
        <v>4.05635952602967E-4</v>
      </c>
      <c r="H411" s="92">
        <v>3.5162452547693001E-4</v>
      </c>
      <c r="I411" s="92">
        <v>3.1893738263373599E-4</v>
      </c>
      <c r="J411" s="92">
        <v>2.9598905430173301E-4</v>
      </c>
      <c r="K411" s="92">
        <v>2.7871236004601701E-4</v>
      </c>
      <c r="L411" s="92">
        <v>2.6582082989617798E-4</v>
      </c>
      <c r="M411" s="92">
        <v>2.5534168184977198E-4</v>
      </c>
      <c r="N411" s="92">
        <v>2.5534168184977198E-4</v>
      </c>
      <c r="O411" s="92">
        <v>2.4291894829289501E-4</v>
      </c>
      <c r="P411" s="92">
        <v>2.3968414782760399E-4</v>
      </c>
      <c r="Q411" s="92">
        <v>2.3673825683170701E-4</v>
      </c>
      <c r="R411" s="92">
        <v>2.3395015649202401E-4</v>
      </c>
      <c r="S411" s="92">
        <v>2.3142425250398201E-4</v>
      </c>
      <c r="T411" s="92">
        <v>2.2906356582471201E-4</v>
      </c>
      <c r="U411" s="92">
        <v>2.2678760170050699E-4</v>
      </c>
      <c r="V411" s="92">
        <v>2.2492549976184601E-4</v>
      </c>
      <c r="W411" s="92">
        <v>2.2343565911264699E-4</v>
      </c>
      <c r="X411" s="92">
        <v>2.2264210754088101E-4</v>
      </c>
      <c r="Y411" s="92">
        <v>2.2097230970034E-4</v>
      </c>
      <c r="Z411" s="92">
        <v>2.1883800281998601E-4</v>
      </c>
      <c r="AA411" s="92">
        <v>2.1883800281998601E-4</v>
      </c>
    </row>
    <row r="412" spans="1:27" s="92" customFormat="1" x14ac:dyDescent="0.2">
      <c r="A412" s="91" t="s">
        <v>492</v>
      </c>
      <c r="B412" s="92">
        <v>1.8768478465748001E-2</v>
      </c>
      <c r="C412" s="92">
        <v>1.56230602813534E-2</v>
      </c>
      <c r="D412" s="92">
        <v>-8.0218333314599696E-2</v>
      </c>
      <c r="E412" s="92">
        <v>2.0308148730921498E-2</v>
      </c>
      <c r="F412" s="92">
        <v>1.875572263055E-2</v>
      </c>
      <c r="G412" s="92">
        <v>1.8363391994631498E-2</v>
      </c>
      <c r="H412" s="92">
        <v>1.8075038695188402E-2</v>
      </c>
      <c r="I412" s="92">
        <v>1.7923364040367901E-2</v>
      </c>
      <c r="J412" s="92">
        <v>1.7839987974868701E-2</v>
      </c>
      <c r="K412" s="92">
        <v>1.7734269917788401E-2</v>
      </c>
      <c r="L412" s="92">
        <v>1.7774245195009902E-2</v>
      </c>
      <c r="M412" s="92">
        <v>1.7832275549038101E-2</v>
      </c>
      <c r="N412" s="92">
        <v>1.7832275549038101E-2</v>
      </c>
      <c r="O412" s="92">
        <v>1.6690250422052501E-2</v>
      </c>
      <c r="P412" s="92">
        <v>1.6872456928101999E-2</v>
      </c>
      <c r="Q412" s="92">
        <v>1.7123336988186799E-2</v>
      </c>
      <c r="R412" s="92">
        <v>1.7341978943386099E-2</v>
      </c>
      <c r="S412" s="92">
        <v>1.7582355508362998E-2</v>
      </c>
      <c r="T412" s="92">
        <v>1.77772097088447E-2</v>
      </c>
      <c r="U412" s="92">
        <v>1.7990339395809098E-2</v>
      </c>
      <c r="V412" s="92">
        <v>1.8187132793856298E-2</v>
      </c>
      <c r="W412" s="92">
        <v>1.8323682942350299E-2</v>
      </c>
      <c r="X412" s="92">
        <v>1.8453184260777699E-2</v>
      </c>
      <c r="Y412" s="92">
        <v>1.85349459875058E-2</v>
      </c>
      <c r="Z412" s="92">
        <v>1.8550697684836699E-2</v>
      </c>
      <c r="AA412" s="92">
        <v>1.8550697684836699E-2</v>
      </c>
    </row>
    <row r="413" spans="1:27" s="92" customFormat="1" x14ac:dyDescent="0.2">
      <c r="A413" s="91" t="s">
        <v>493</v>
      </c>
      <c r="B413" s="92">
        <v>8.6473789256855105E-4</v>
      </c>
      <c r="C413" s="92">
        <v>7.9673051374990801E-4</v>
      </c>
      <c r="D413" s="92">
        <v>-2.95865067316279E-3</v>
      </c>
      <c r="E413" s="92">
        <v>1.0010341072991501E-3</v>
      </c>
      <c r="F413" s="92">
        <v>9.4176687338489405E-4</v>
      </c>
      <c r="G413" s="92">
        <v>9.3940108747335004E-4</v>
      </c>
      <c r="H413" s="92">
        <v>9.3873228974001904E-4</v>
      </c>
      <c r="I413" s="92">
        <v>9.5568032671458896E-4</v>
      </c>
      <c r="J413" s="92">
        <v>9.4291166935012302E-4</v>
      </c>
      <c r="K413" s="92">
        <v>9.2757601326807896E-4</v>
      </c>
      <c r="L413" s="92">
        <v>9.1640513947901798E-4</v>
      </c>
      <c r="M413" s="92">
        <v>9.0670005850204802E-4</v>
      </c>
      <c r="N413" s="92">
        <v>9.0670005850204802E-4</v>
      </c>
      <c r="O413" s="92">
        <v>8.8066532279148797E-4</v>
      </c>
      <c r="P413" s="92">
        <v>8.7314280883330495E-4</v>
      </c>
      <c r="Q413" s="92">
        <v>8.6592544071777795E-4</v>
      </c>
      <c r="R413" s="92">
        <v>8.5830013276176002E-4</v>
      </c>
      <c r="S413" s="92">
        <v>8.5137747604273101E-4</v>
      </c>
      <c r="T413" s="92">
        <v>8.4399429957460995E-4</v>
      </c>
      <c r="U413" s="92">
        <v>8.3012688428144303E-4</v>
      </c>
      <c r="V413" s="92">
        <v>8.1683074073875901E-4</v>
      </c>
      <c r="W413" s="92">
        <v>8.0335016059142502E-4</v>
      </c>
      <c r="X413" s="92">
        <v>7.9863652973671904E-4</v>
      </c>
      <c r="Y413" s="92">
        <v>7.9547578008396099E-4</v>
      </c>
      <c r="Z413" s="92">
        <v>7.9454902684022001E-4</v>
      </c>
      <c r="AA413" s="92">
        <v>7.9454902684022001E-4</v>
      </c>
    </row>
    <row r="414" spans="1:27" s="92" customFormat="1" x14ac:dyDescent="0.2">
      <c r="A414" s="91" t="s">
        <v>494</v>
      </c>
      <c r="B414" s="92">
        <v>1.96332163583165E-2</v>
      </c>
      <c r="C414" s="92">
        <v>1.6419790795103299E-2</v>
      </c>
      <c r="D414" s="92">
        <v>-8.3176983987762507E-2</v>
      </c>
      <c r="E414" s="92">
        <v>2.13091828382206E-2</v>
      </c>
      <c r="F414" s="92">
        <v>1.9697489503934899E-2</v>
      </c>
      <c r="G414" s="92">
        <v>1.9302793082104801E-2</v>
      </c>
      <c r="H414" s="92">
        <v>1.9013770984928399E-2</v>
      </c>
      <c r="I414" s="92">
        <v>1.8879044367082501E-2</v>
      </c>
      <c r="J414" s="92">
        <v>1.8782899644218799E-2</v>
      </c>
      <c r="K414" s="92">
        <v>1.8661845931056499E-2</v>
      </c>
      <c r="L414" s="92">
        <v>1.8690650334488901E-2</v>
      </c>
      <c r="M414" s="92">
        <v>1.87389756075401E-2</v>
      </c>
      <c r="N414" s="92">
        <v>1.87389756075401E-2</v>
      </c>
      <c r="O414" s="92">
        <v>1.7570915744843998E-2</v>
      </c>
      <c r="P414" s="92">
        <v>1.7745599736935298E-2</v>
      </c>
      <c r="Q414" s="92">
        <v>1.7989262428904602E-2</v>
      </c>
      <c r="R414" s="92">
        <v>1.82002790761479E-2</v>
      </c>
      <c r="S414" s="92">
        <v>1.8433732984405801E-2</v>
      </c>
      <c r="T414" s="92">
        <v>1.8621204008419299E-2</v>
      </c>
      <c r="U414" s="92">
        <v>1.88204662800905E-2</v>
      </c>
      <c r="V414" s="92">
        <v>1.90039635345951E-2</v>
      </c>
      <c r="W414" s="92">
        <v>1.9127033102941799E-2</v>
      </c>
      <c r="X414" s="92">
        <v>1.92518207905144E-2</v>
      </c>
      <c r="Y414" s="92">
        <v>1.9330421767589801E-2</v>
      </c>
      <c r="Z414" s="92">
        <v>1.9345246711676901E-2</v>
      </c>
      <c r="AA414" s="92">
        <v>1.9345246711676901E-2</v>
      </c>
    </row>
    <row r="415" spans="1:27" s="92" customFormat="1" x14ac:dyDescent="0.2">
      <c r="A415" s="91" t="s">
        <v>495</v>
      </c>
      <c r="B415" s="92">
        <v>-3.9735825870109501E-2</v>
      </c>
      <c r="C415" s="92">
        <v>0.19847279519640901</v>
      </c>
      <c r="D415" s="92">
        <v>-5.0168832753600602E-2</v>
      </c>
      <c r="E415" s="92">
        <v>0.19377062294487199</v>
      </c>
      <c r="F415" s="92">
        <v>0.11375930829837</v>
      </c>
      <c r="G415" s="92">
        <v>9.7225479885280006E-2</v>
      </c>
      <c r="H415" s="92">
        <v>8.7013058016366301E-2</v>
      </c>
      <c r="I415" s="92">
        <v>8.4185650932365894E-2</v>
      </c>
      <c r="J415" s="92">
        <v>7.5906225284508702E-2</v>
      </c>
      <c r="K415" s="92">
        <v>7.0206272166898995E-2</v>
      </c>
      <c r="L415" s="92">
        <v>6.4271559262675707E-2</v>
      </c>
      <c r="M415" s="92">
        <v>5.9569364323036597E-2</v>
      </c>
      <c r="N415" s="92">
        <v>5.9569364323036597E-2</v>
      </c>
      <c r="O415" s="92">
        <v>4.7292947016435702E-2</v>
      </c>
      <c r="P415" s="92">
        <v>4.5280490513489501E-2</v>
      </c>
      <c r="Q415" s="92">
        <v>4.6647587899728102E-2</v>
      </c>
      <c r="R415" s="92">
        <v>4.6692275467882398E-2</v>
      </c>
      <c r="S415" s="92">
        <v>4.5050636866451103E-2</v>
      </c>
      <c r="T415" s="92">
        <v>4.3946399537185703E-2</v>
      </c>
      <c r="U415" s="92">
        <v>4.4445422883986001E-2</v>
      </c>
      <c r="V415" s="92">
        <v>4.3857429824990898E-2</v>
      </c>
      <c r="W415" s="92">
        <v>4.5061984293049903E-2</v>
      </c>
      <c r="X415" s="92">
        <v>4.4192619862215302E-2</v>
      </c>
      <c r="Y415" s="92">
        <v>4.2676594983671698E-2</v>
      </c>
      <c r="Z415" s="92">
        <v>4.6591501609908603E-2</v>
      </c>
      <c r="AA415" s="92">
        <v>4.6591501609908603E-2</v>
      </c>
    </row>
    <row r="416" spans="1:27" s="92" customFormat="1" x14ac:dyDescent="0.2">
      <c r="A416" s="91" t="s">
        <v>496</v>
      </c>
      <c r="B416" s="92">
        <v>0.40015019147103797</v>
      </c>
      <c r="C416" s="92">
        <v>0.37987789926208598</v>
      </c>
      <c r="D416" s="92">
        <v>-1.4274146928773599</v>
      </c>
      <c r="E416" s="92">
        <v>0.485962884543371</v>
      </c>
      <c r="F416" s="92">
        <v>0.45950921607023099</v>
      </c>
      <c r="G416" s="92">
        <v>0.45090789965483202</v>
      </c>
      <c r="H416" s="92">
        <v>0.446876506838573</v>
      </c>
      <c r="I416" s="92">
        <v>0.44468980525572599</v>
      </c>
      <c r="J416" s="92">
        <v>0.44292524890449902</v>
      </c>
      <c r="K416" s="92">
        <v>0.44203748436242302</v>
      </c>
      <c r="L416" s="92">
        <v>0.44115388961664798</v>
      </c>
      <c r="M416" s="92">
        <v>0.440806145276878</v>
      </c>
      <c r="N416" s="92">
        <v>0.440806145276878</v>
      </c>
      <c r="O416" s="92">
        <v>0.440527793820708</v>
      </c>
      <c r="P416" s="92">
        <v>0.44093194967143601</v>
      </c>
      <c r="Q416" s="92">
        <v>0.44125501690125501</v>
      </c>
      <c r="R416" s="92">
        <v>0.44170161184283302</v>
      </c>
      <c r="S416" s="92">
        <v>0.44209198224465901</v>
      </c>
      <c r="T416" s="92">
        <v>0.44250686501200198</v>
      </c>
      <c r="U416" s="92">
        <v>0.443001980018077</v>
      </c>
      <c r="V416" s="92">
        <v>0.44338848292609601</v>
      </c>
      <c r="W416" s="92">
        <v>0.44407759627497201</v>
      </c>
      <c r="X416" s="92">
        <v>0.44493924998594803</v>
      </c>
      <c r="Y416" s="92">
        <v>0.44530335801813298</v>
      </c>
      <c r="Z416" s="92">
        <v>0.44577168125732702</v>
      </c>
      <c r="AA416" s="92">
        <v>0.44577168125732702</v>
      </c>
    </row>
    <row r="417" spans="1:27" s="92" customFormat="1" x14ac:dyDescent="0.2">
      <c r="A417" s="91" t="s">
        <v>497</v>
      </c>
      <c r="B417" s="92">
        <v>-9.9302278786952497E-2</v>
      </c>
      <c r="C417" s="92">
        <v>0.52246470663848399</v>
      </c>
      <c r="D417" s="92">
        <v>3.51466416899988E-2</v>
      </c>
      <c r="E417" s="92">
        <v>0.39873543661044503</v>
      </c>
      <c r="F417" s="92">
        <v>0.24756697868054001</v>
      </c>
      <c r="G417" s="92">
        <v>0.215621593588636</v>
      </c>
      <c r="H417" s="92">
        <v>0.19471387885646499</v>
      </c>
      <c r="I417" s="92">
        <v>0.189313202005954</v>
      </c>
      <c r="J417" s="92">
        <v>0.17137479850663201</v>
      </c>
      <c r="K417" s="92">
        <v>0.158824250545542</v>
      </c>
      <c r="L417" s="92">
        <v>0.14568965790718999</v>
      </c>
      <c r="M417" s="92">
        <v>0.13513732728390099</v>
      </c>
      <c r="N417" s="92">
        <v>0.13513732728390099</v>
      </c>
      <c r="O417" s="92">
        <v>0.107355194563918</v>
      </c>
      <c r="P417" s="92">
        <v>0.102692695657982</v>
      </c>
      <c r="Q417" s="92">
        <v>0.105715711126219</v>
      </c>
      <c r="R417" s="92">
        <v>0.10570999565312</v>
      </c>
      <c r="S417" s="92">
        <v>0.101903311246933</v>
      </c>
      <c r="T417" s="92">
        <v>9.9312356512240199E-2</v>
      </c>
      <c r="U417" s="92">
        <v>0.10032781993925199</v>
      </c>
      <c r="V417" s="92">
        <v>9.8914228749376498E-2</v>
      </c>
      <c r="W417" s="92">
        <v>0.10147322150687201</v>
      </c>
      <c r="X417" s="92">
        <v>9.9322817359023804E-2</v>
      </c>
      <c r="Y417" s="92">
        <v>9.58371281402597E-2</v>
      </c>
      <c r="Z417" s="92">
        <v>0.104518756055778</v>
      </c>
      <c r="AA417" s="92">
        <v>0.104518756055778</v>
      </c>
    </row>
    <row r="418" spans="1:27" s="92" customFormat="1" x14ac:dyDescent="0.2">
      <c r="A418" s="91" t="s">
        <v>498</v>
      </c>
    </row>
    <row r="419" spans="1:27" x14ac:dyDescent="0.2">
      <c r="A419" s="89" t="s">
        <v>499</v>
      </c>
      <c r="B419" s="88">
        <v>0</v>
      </c>
      <c r="C419" s="88">
        <v>0</v>
      </c>
      <c r="D419" s="88">
        <v>0</v>
      </c>
      <c r="E419" s="88">
        <v>0</v>
      </c>
      <c r="F419" s="88">
        <v>0</v>
      </c>
      <c r="G419" s="88">
        <v>0</v>
      </c>
      <c r="H419" s="88">
        <v>0</v>
      </c>
      <c r="I419" s="88">
        <v>0</v>
      </c>
      <c r="J419" s="88">
        <v>0</v>
      </c>
      <c r="K419" s="88">
        <v>0</v>
      </c>
      <c r="L419" s="88">
        <v>0</v>
      </c>
      <c r="M419" s="88">
        <v>0</v>
      </c>
      <c r="N419" s="88">
        <v>0</v>
      </c>
      <c r="O419" s="88">
        <v>0</v>
      </c>
      <c r="P419" s="88">
        <v>0</v>
      </c>
      <c r="Q419" s="88">
        <v>0</v>
      </c>
      <c r="R419" s="88">
        <v>0</v>
      </c>
      <c r="S419" s="88">
        <v>0</v>
      </c>
      <c r="T419" s="88">
        <v>0</v>
      </c>
      <c r="U419" s="88">
        <v>0</v>
      </c>
      <c r="V419" s="88">
        <v>0</v>
      </c>
      <c r="W419" s="88">
        <v>0</v>
      </c>
      <c r="X419" s="88">
        <v>0</v>
      </c>
      <c r="Y419" s="88">
        <v>0</v>
      </c>
      <c r="Z419" s="88">
        <v>0</v>
      </c>
      <c r="AA419" s="88">
        <v>0</v>
      </c>
    </row>
    <row r="420" spans="1:27" x14ac:dyDescent="0.2">
      <c r="A420" s="89" t="s">
        <v>500</v>
      </c>
      <c r="B420" s="88">
        <v>0</v>
      </c>
      <c r="C420" s="88">
        <v>0</v>
      </c>
      <c r="D420" s="88">
        <v>0</v>
      </c>
      <c r="E420" s="88">
        <v>0</v>
      </c>
      <c r="F420" s="88">
        <v>0</v>
      </c>
      <c r="G420" s="88">
        <v>0</v>
      </c>
      <c r="H420" s="88">
        <v>0</v>
      </c>
      <c r="I420" s="88">
        <v>0</v>
      </c>
      <c r="J420" s="88">
        <v>0</v>
      </c>
      <c r="K420" s="88">
        <v>0</v>
      </c>
      <c r="L420" s="88">
        <v>0</v>
      </c>
      <c r="M420" s="88">
        <v>0</v>
      </c>
      <c r="N420" s="88">
        <v>0</v>
      </c>
      <c r="O420" s="88">
        <v>0</v>
      </c>
      <c r="P420" s="88">
        <v>0</v>
      </c>
      <c r="Q420" s="88">
        <v>0</v>
      </c>
      <c r="R420" s="88">
        <v>0</v>
      </c>
      <c r="S420" s="88">
        <v>0</v>
      </c>
      <c r="T420" s="88">
        <v>0</v>
      </c>
      <c r="U420" s="88">
        <v>0</v>
      </c>
      <c r="V420" s="88">
        <v>0</v>
      </c>
      <c r="W420" s="88">
        <v>0</v>
      </c>
      <c r="X420" s="88">
        <v>0</v>
      </c>
      <c r="Y420" s="88">
        <v>0</v>
      </c>
      <c r="Z420" s="88">
        <v>0</v>
      </c>
      <c r="AA420" s="88">
        <v>0</v>
      </c>
    </row>
    <row r="421" spans="1:27" x14ac:dyDescent="0.2">
      <c r="A421" s="89" t="s">
        <v>501</v>
      </c>
    </row>
    <row r="422" spans="1:27" x14ac:dyDescent="0.2">
      <c r="A422" s="89" t="s">
        <v>502</v>
      </c>
      <c r="B422" s="88">
        <v>0</v>
      </c>
      <c r="C422" s="88">
        <v>0</v>
      </c>
      <c r="D422" s="88">
        <v>0</v>
      </c>
      <c r="E422" s="88">
        <v>0</v>
      </c>
      <c r="F422" s="88">
        <v>0</v>
      </c>
      <c r="G422" s="88">
        <v>0</v>
      </c>
      <c r="H422" s="88">
        <v>0</v>
      </c>
      <c r="I422" s="88">
        <v>0</v>
      </c>
      <c r="J422" s="88">
        <v>0</v>
      </c>
      <c r="K422" s="88">
        <v>0</v>
      </c>
      <c r="L422" s="88">
        <v>0</v>
      </c>
      <c r="M422" s="88">
        <v>0</v>
      </c>
      <c r="N422" s="88">
        <v>0</v>
      </c>
      <c r="O422" s="88">
        <v>0</v>
      </c>
      <c r="P422" s="88">
        <v>0</v>
      </c>
      <c r="Q422" s="88">
        <v>0</v>
      </c>
      <c r="R422" s="88">
        <v>0</v>
      </c>
      <c r="S422" s="88">
        <v>0</v>
      </c>
      <c r="T422" s="88">
        <v>0</v>
      </c>
      <c r="U422" s="88">
        <v>0</v>
      </c>
      <c r="V422" s="88">
        <v>0</v>
      </c>
      <c r="W422" s="88">
        <v>0</v>
      </c>
      <c r="X422" s="88">
        <v>0</v>
      </c>
      <c r="Y422" s="88">
        <v>0</v>
      </c>
      <c r="Z422" s="88">
        <v>0</v>
      </c>
      <c r="AA422" s="88">
        <v>0</v>
      </c>
    </row>
    <row r="423" spans="1:27" x14ac:dyDescent="0.2">
      <c r="A423" s="89" t="s">
        <v>503</v>
      </c>
      <c r="B423" s="88">
        <v>0</v>
      </c>
      <c r="C423" s="88">
        <v>0</v>
      </c>
      <c r="D423" s="88">
        <v>0</v>
      </c>
      <c r="E423" s="88">
        <v>0</v>
      </c>
      <c r="F423" s="88">
        <v>0</v>
      </c>
      <c r="G423" s="88">
        <v>0</v>
      </c>
      <c r="H423" s="88">
        <v>0</v>
      </c>
      <c r="I423" s="88">
        <v>0</v>
      </c>
      <c r="J423" s="88">
        <v>0</v>
      </c>
      <c r="K423" s="88">
        <v>0</v>
      </c>
      <c r="L423" s="88">
        <v>0</v>
      </c>
      <c r="M423" s="88">
        <v>0</v>
      </c>
      <c r="N423" s="88">
        <v>0</v>
      </c>
      <c r="O423" s="88">
        <v>0</v>
      </c>
      <c r="P423" s="88">
        <v>0</v>
      </c>
      <c r="Q423" s="88">
        <v>0</v>
      </c>
      <c r="R423" s="88">
        <v>0</v>
      </c>
      <c r="S423" s="88">
        <v>0</v>
      </c>
      <c r="T423" s="88">
        <v>0</v>
      </c>
      <c r="U423" s="88">
        <v>0</v>
      </c>
      <c r="V423" s="88">
        <v>0</v>
      </c>
      <c r="W423" s="88">
        <v>0</v>
      </c>
      <c r="X423" s="88">
        <v>0</v>
      </c>
      <c r="Y423" s="88">
        <v>0</v>
      </c>
      <c r="Z423" s="88">
        <v>0</v>
      </c>
      <c r="AA423" s="88">
        <v>0</v>
      </c>
    </row>
  </sheetData>
  <printOptions horizontalCentered="1"/>
  <pageMargins left="0.5" right="0.5" top="0.75" bottom="0.5" header="0.5" footer="0.5"/>
  <pageSetup scale="70" pageOrder="overThenDown" orientation="landscape" cellComments="asDisplayed" r:id="rId1"/>
  <headerFooter>
    <oddHeader xml:space="preserve">&amp;RDEF’s Response to OPC POD 1 (1-26)
Q7
Page &amp;P of &amp;N
</oddHeader>
    <oddFooter xml:space="preserve">&amp;R
20240025-OPCPOD1-00004276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F4EAD043515EE408A808D1623B876BF" ma:contentTypeVersion="16" ma:contentTypeDescription="Create a new document." ma:contentTypeScope="" ma:versionID="4c362b19ee3327833c3f56f132cf66b6">
  <xsd:schema xmlns:xsd="http://www.w3.org/2001/XMLSchema" xmlns:xs="http://www.w3.org/2001/XMLSchema" xmlns:p="http://schemas.microsoft.com/office/2006/metadata/properties" xmlns:ns2="1f9b4577-d510-4d0a-9b77-58a7ce050573" xmlns:ns3="cb0cb807-e4cb-4197-a0a9-ff4221d065c9" xmlns:ns4="fb449c68-7da9-4414-a7d8-785e223757ce" targetNamespace="http://schemas.microsoft.com/office/2006/metadata/properties" ma:root="true" ma:fieldsID="19f4afdcdad0360863ada656c772d039" ns2:_="" ns3:_="" ns4:_="">
    <xsd:import namespace="1f9b4577-d510-4d0a-9b77-58a7ce050573"/>
    <xsd:import namespace="cb0cb807-e4cb-4197-a0a9-ff4221d065c9"/>
    <xsd:import namespace="fb449c68-7da9-4414-a7d8-785e223757c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LengthInSecond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Comment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9b4577-d510-4d0a-9b77-58a7ce0505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f6a659c-b33e-46f9-a878-2211c7a73f6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Comments" ma:index="22" nillable="true" ma:displayName="Comments" ma:format="Dropdown" ma:internalName="Comments">
      <xsd:simpleType>
        <xsd:restriction base="dms:Text">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0cb807-e4cb-4197-a0a9-ff4221d065c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449c68-7da9-4414-a7d8-785e223757c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6767940-a93d-42dc-ba06-3854c77682a6}" ma:internalName="TaxCatchAll" ma:showField="CatchAllData" ma:web="cb0cb807-e4cb-4197-a0a9-ff4221d065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f9b4577-d510-4d0a-9b77-58a7ce050573">
      <Terms xmlns="http://schemas.microsoft.com/office/infopath/2007/PartnerControls"/>
    </lcf76f155ced4ddcb4097134ff3c332f>
    <TaxCatchAll xmlns="fb449c68-7da9-4414-a7d8-785e223757ce" xsi:nil="true"/>
    <Comments xmlns="1f9b4577-d510-4d0a-9b77-58a7ce05057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A04EB9-C6C7-4AC7-AC87-44384A3CD2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9b4577-d510-4d0a-9b77-58a7ce050573"/>
    <ds:schemaRef ds:uri="cb0cb807-e4cb-4197-a0a9-ff4221d065c9"/>
    <ds:schemaRef ds:uri="fb449c68-7da9-4414-a7d8-785e223757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C8EDFC-8065-4E1E-A123-D20EA54990EF}">
  <ds:schemaRefs>
    <ds:schemaRef ds:uri="http://schemas.microsoft.com/office/2006/metadata/properties"/>
    <ds:schemaRef ds:uri="http://schemas.microsoft.com/office/infopath/2007/PartnerControls"/>
    <ds:schemaRef ds:uri="1f9b4577-d510-4d0a-9b77-58a7ce050573"/>
    <ds:schemaRef ds:uri="fb449c68-7da9-4414-a7d8-785e223757ce"/>
  </ds:schemaRefs>
</ds:datastoreItem>
</file>

<file path=customXml/itemProps3.xml><?xml version="1.0" encoding="utf-8"?>
<ds:datastoreItem xmlns:ds="http://schemas.openxmlformats.org/officeDocument/2006/customXml" ds:itemID="{2D301AA6-7EA1-4FE1-A447-7CA1E99BE8F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D-3 2027</vt:lpstr>
      <vt:lpstr>D-3 2026</vt:lpstr>
      <vt:lpstr>D-3 2025</vt:lpstr>
      <vt:lpstr>D-3 2024</vt:lpstr>
      <vt:lpstr>D-3 2023</vt:lpstr>
      <vt:lpstr>Cap Str Per (13MoAvg) 24-27</vt:lpstr>
      <vt:lpstr>Workpaper</vt:lpstr>
      <vt:lpstr>Cap Str Per (Period End) 23 Act</vt:lpstr>
      <vt:lpstr>Cap Str Per (13MoAvg) 23 Actual</vt:lpstr>
      <vt:lpstr>'D-3 2023'!Print_Area</vt:lpstr>
      <vt:lpstr>'D-3 2024'!Print_Area</vt:lpstr>
      <vt:lpstr>'D-3 2025'!Print_Area</vt:lpstr>
      <vt:lpstr>'D-3 2026'!Print_Area</vt:lpstr>
      <vt:lpstr>'D-3 2027'!Print_Area</vt:lpstr>
    </vt:vector>
  </TitlesOfParts>
  <Manager/>
  <Company>Duke Energy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Wentz, Cheryl A</dc:creator>
  <cp:keywords/>
  <dc:description/>
  <cp:lastModifiedBy>Hampton, Monique</cp:lastModifiedBy>
  <cp:revision/>
  <cp:lastPrinted>2024-04-14T20:26:28Z</cp:lastPrinted>
  <dcterms:created xsi:type="dcterms:W3CDTF">2019-12-18T19:26:31Z</dcterms:created>
  <dcterms:modified xsi:type="dcterms:W3CDTF">2024-04-14T20:26:33Z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0x0101000F4EAD043515EE408A808D1623B876BF</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ediaServiceImageTags">
    <vt:lpwstr/>
  </property>
</Properties>
</file>